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FE76C95A-6362-49BC-BC49-E3E8A72D1077}" xr6:coauthVersionLast="47" xr6:coauthVersionMax="47" xr10:uidLastSave="{00000000-0000-0000-0000-000000000000}"/>
  <bookViews>
    <workbookView xWindow="9312" yWindow="5424" windowWidth="28800" windowHeight="12660" activeTab="7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" i="4" l="1"/>
  <c r="D3" i="4" s="1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AO7" i="4"/>
  <c r="AM7" i="4"/>
  <c r="AL7" i="4"/>
  <c r="AK7" i="4"/>
  <c r="AN7" i="4"/>
  <c r="AC179" i="3"/>
  <c r="AB179" i="3"/>
  <c r="AA179" i="3"/>
  <c r="Z179" i="3"/>
  <c r="Y179" i="3"/>
  <c r="AC178" i="3"/>
  <c r="AB178" i="3"/>
  <c r="AA178" i="3"/>
  <c r="Z178" i="3"/>
  <c r="Y178" i="3"/>
  <c r="AC177" i="3"/>
  <c r="AB177" i="3"/>
  <c r="AA177" i="3"/>
  <c r="Z177" i="3"/>
  <c r="Y177" i="3"/>
  <c r="AC176" i="3"/>
  <c r="AB176" i="3"/>
  <c r="AA176" i="3"/>
  <c r="Z176" i="3"/>
  <c r="Y176" i="3"/>
  <c r="AC175" i="3"/>
  <c r="AB175" i="3"/>
  <c r="AA175" i="3"/>
  <c r="Z175" i="3"/>
  <c r="Y175" i="3"/>
  <c r="AC174" i="3"/>
  <c r="AB174" i="3"/>
  <c r="AA174" i="3"/>
  <c r="Z174" i="3"/>
  <c r="Y174" i="3"/>
  <c r="AC173" i="3"/>
  <c r="AB173" i="3"/>
  <c r="AA173" i="3"/>
  <c r="Z173" i="3"/>
  <c r="Y173" i="3"/>
  <c r="AC172" i="3"/>
  <c r="AB172" i="3"/>
  <c r="AA172" i="3"/>
  <c r="Z172" i="3"/>
  <c r="Y172" i="3"/>
  <c r="AC171" i="3"/>
  <c r="AB171" i="3"/>
  <c r="AA171" i="3"/>
  <c r="Z171" i="3"/>
  <c r="Y171" i="3"/>
  <c r="AC170" i="3"/>
  <c r="AB170" i="3"/>
  <c r="AA170" i="3"/>
  <c r="Z170" i="3"/>
  <c r="Y170" i="3"/>
  <c r="AC169" i="3"/>
  <c r="AB169" i="3"/>
  <c r="AA169" i="3"/>
  <c r="Z169" i="3"/>
  <c r="Y169" i="3"/>
  <c r="AC168" i="3"/>
  <c r="AB168" i="3"/>
  <c r="AA168" i="3"/>
  <c r="Z168" i="3"/>
  <c r="Y168" i="3"/>
  <c r="AC167" i="3"/>
  <c r="AB167" i="3"/>
  <c r="AA167" i="3"/>
  <c r="Z167" i="3"/>
  <c r="Y167" i="3"/>
  <c r="AC166" i="3"/>
  <c r="AB166" i="3"/>
  <c r="AA166" i="3"/>
  <c r="Z166" i="3"/>
  <c r="Y166" i="3"/>
  <c r="AC165" i="3"/>
  <c r="AB165" i="3"/>
  <c r="AA165" i="3"/>
  <c r="Z165" i="3"/>
  <c r="Y165" i="3"/>
  <c r="AC164" i="3"/>
  <c r="AB164" i="3"/>
  <c r="AA164" i="3"/>
  <c r="Z164" i="3"/>
  <c r="Y164" i="3"/>
  <c r="AC163" i="3"/>
  <c r="AB163" i="3"/>
  <c r="AA163" i="3"/>
  <c r="Z163" i="3"/>
  <c r="Y163" i="3"/>
  <c r="AC162" i="3"/>
  <c r="AB162" i="3"/>
  <c r="AA162" i="3"/>
  <c r="Z162" i="3"/>
  <c r="Y162" i="3"/>
  <c r="AC161" i="3"/>
  <c r="AB161" i="3"/>
  <c r="AA161" i="3"/>
  <c r="Z161" i="3"/>
  <c r="Y161" i="3"/>
  <c r="AC160" i="3"/>
  <c r="AB160" i="3"/>
  <c r="AA160" i="3"/>
  <c r="Z160" i="3"/>
  <c r="Y160" i="3"/>
  <c r="AC159" i="3"/>
  <c r="AB159" i="3"/>
  <c r="AA159" i="3"/>
  <c r="Z159" i="3"/>
  <c r="Y159" i="3"/>
  <c r="AC158" i="3"/>
  <c r="AB158" i="3"/>
  <c r="AA158" i="3"/>
  <c r="Z158" i="3"/>
  <c r="Y158" i="3"/>
  <c r="AC157" i="3"/>
  <c r="AB157" i="3"/>
  <c r="AA157" i="3"/>
  <c r="Z157" i="3"/>
  <c r="Y157" i="3"/>
  <c r="AC156" i="3"/>
  <c r="AB156" i="3"/>
  <c r="AA156" i="3"/>
  <c r="Z156" i="3"/>
  <c r="Y156" i="3"/>
  <c r="AC155" i="3"/>
  <c r="AB155" i="3"/>
  <c r="AA155" i="3"/>
  <c r="Z155" i="3"/>
  <c r="Y155" i="3"/>
  <c r="AC154" i="3"/>
  <c r="AB154" i="3"/>
  <c r="AA154" i="3"/>
  <c r="Z154" i="3"/>
  <c r="Y154" i="3"/>
  <c r="AC153" i="3"/>
  <c r="AB153" i="3"/>
  <c r="AA153" i="3"/>
  <c r="Z153" i="3"/>
  <c r="Y153" i="3"/>
  <c r="AC152" i="3"/>
  <c r="AB152" i="3"/>
  <c r="AA152" i="3"/>
  <c r="Z152" i="3"/>
  <c r="Y152" i="3"/>
  <c r="AC151" i="3"/>
  <c r="AB151" i="3"/>
  <c r="AA151" i="3"/>
  <c r="Z151" i="3"/>
  <c r="Y151" i="3"/>
  <c r="AC150" i="3"/>
  <c r="AB150" i="3"/>
  <c r="AA150" i="3"/>
  <c r="Z150" i="3"/>
  <c r="Y150" i="3"/>
  <c r="AC149" i="3"/>
  <c r="AB149" i="3"/>
  <c r="AA149" i="3"/>
  <c r="Z149" i="3"/>
  <c r="Y149" i="3"/>
  <c r="AC148" i="3"/>
  <c r="AB148" i="3"/>
  <c r="AA148" i="3"/>
  <c r="Z148" i="3"/>
  <c r="Y148" i="3"/>
  <c r="AC147" i="3"/>
  <c r="AB147" i="3"/>
  <c r="AA147" i="3"/>
  <c r="Z147" i="3"/>
  <c r="Y147" i="3"/>
  <c r="AC146" i="3"/>
  <c r="AB146" i="3"/>
  <c r="AA146" i="3"/>
  <c r="Z146" i="3"/>
  <c r="Y146" i="3"/>
  <c r="AC145" i="3"/>
  <c r="AB145" i="3"/>
  <c r="AA145" i="3"/>
  <c r="Z145" i="3"/>
  <c r="Y145" i="3"/>
  <c r="AC144" i="3"/>
  <c r="AB144" i="3"/>
  <c r="AA144" i="3"/>
  <c r="Z144" i="3"/>
  <c r="Y144" i="3"/>
  <c r="AC143" i="3"/>
  <c r="AB143" i="3"/>
  <c r="AA143" i="3"/>
  <c r="Z143" i="3"/>
  <c r="Y143" i="3"/>
  <c r="AC142" i="3"/>
  <c r="AB142" i="3"/>
  <c r="AA142" i="3"/>
  <c r="Z142" i="3"/>
  <c r="Y142" i="3"/>
  <c r="AC141" i="3"/>
  <c r="AB141" i="3"/>
  <c r="AA141" i="3"/>
  <c r="Z141" i="3"/>
  <c r="Y141" i="3"/>
  <c r="AC140" i="3"/>
  <c r="AB140" i="3"/>
  <c r="AA140" i="3"/>
  <c r="Z140" i="3"/>
  <c r="Y140" i="3"/>
  <c r="AC139" i="3"/>
  <c r="AB139" i="3"/>
  <c r="AA139" i="3"/>
  <c r="Z139" i="3"/>
  <c r="Y139" i="3"/>
  <c r="AC138" i="3"/>
  <c r="AB138" i="3"/>
  <c r="AA138" i="3"/>
  <c r="Z138" i="3"/>
  <c r="Y138" i="3"/>
  <c r="AC137" i="3"/>
  <c r="AB137" i="3"/>
  <c r="AA137" i="3"/>
  <c r="Z137" i="3"/>
  <c r="Y137" i="3"/>
  <c r="AC136" i="3"/>
  <c r="AB136" i="3"/>
  <c r="AA136" i="3"/>
  <c r="Z136" i="3"/>
  <c r="Y136" i="3"/>
  <c r="AC135" i="3"/>
  <c r="AB135" i="3"/>
  <c r="AA135" i="3"/>
  <c r="Z135" i="3"/>
  <c r="Y135" i="3"/>
  <c r="AC134" i="3"/>
  <c r="AB134" i="3"/>
  <c r="AA134" i="3"/>
  <c r="Z134" i="3"/>
  <c r="Y134" i="3"/>
  <c r="AC133" i="3"/>
  <c r="AB133" i="3"/>
  <c r="AA133" i="3"/>
  <c r="Z133" i="3"/>
  <c r="Y133" i="3"/>
  <c r="AC132" i="3"/>
  <c r="AB132" i="3"/>
  <c r="AA132" i="3"/>
  <c r="Z132" i="3"/>
  <c r="Y132" i="3"/>
  <c r="AC131" i="3"/>
  <c r="AB131" i="3"/>
  <c r="AA131" i="3"/>
  <c r="Z131" i="3"/>
  <c r="Y131" i="3"/>
  <c r="AC130" i="3"/>
  <c r="AB130" i="3"/>
  <c r="AA130" i="3"/>
  <c r="Z130" i="3"/>
  <c r="Y130" i="3"/>
  <c r="AC129" i="3"/>
  <c r="AB129" i="3"/>
  <c r="AA129" i="3"/>
  <c r="Z129" i="3"/>
  <c r="Y129" i="3"/>
  <c r="AC128" i="3"/>
  <c r="AB128" i="3"/>
  <c r="AA128" i="3"/>
  <c r="Z128" i="3"/>
  <c r="Y128" i="3"/>
  <c r="AC127" i="3"/>
  <c r="AB127" i="3"/>
  <c r="AA127" i="3"/>
  <c r="Z127" i="3"/>
  <c r="Y127" i="3"/>
  <c r="AC126" i="3"/>
  <c r="AB126" i="3"/>
  <c r="AA126" i="3"/>
  <c r="Z126" i="3"/>
  <c r="Y126" i="3"/>
  <c r="AC125" i="3"/>
  <c r="AB125" i="3"/>
  <c r="AA125" i="3"/>
  <c r="Z125" i="3"/>
  <c r="Y125" i="3"/>
  <c r="AC124" i="3"/>
  <c r="AB124" i="3"/>
  <c r="AA124" i="3"/>
  <c r="Z124" i="3"/>
  <c r="Y124" i="3"/>
  <c r="AC123" i="3"/>
  <c r="AB123" i="3"/>
  <c r="AA123" i="3"/>
  <c r="Z123" i="3"/>
  <c r="Y123" i="3"/>
  <c r="AC122" i="3"/>
  <c r="AB122" i="3"/>
  <c r="AA122" i="3"/>
  <c r="Z122" i="3"/>
  <c r="Y122" i="3"/>
  <c r="AC121" i="3"/>
  <c r="AB121" i="3"/>
  <c r="AA121" i="3"/>
  <c r="Z121" i="3"/>
  <c r="Y121" i="3"/>
  <c r="AC120" i="3"/>
  <c r="AB120" i="3"/>
  <c r="AA120" i="3"/>
  <c r="Z120" i="3"/>
  <c r="Y120" i="3"/>
  <c r="AC119" i="3"/>
  <c r="AB119" i="3"/>
  <c r="AA119" i="3"/>
  <c r="Z119" i="3"/>
  <c r="Y119" i="3"/>
  <c r="AC118" i="3"/>
  <c r="AB118" i="3"/>
  <c r="AA118" i="3"/>
  <c r="Z118" i="3"/>
  <c r="Y118" i="3"/>
  <c r="AC117" i="3"/>
  <c r="AB117" i="3"/>
  <c r="AA117" i="3"/>
  <c r="Z117" i="3"/>
  <c r="Y117" i="3"/>
  <c r="AC116" i="3"/>
  <c r="AB116" i="3"/>
  <c r="AA116" i="3"/>
  <c r="Z116" i="3"/>
  <c r="Y116" i="3"/>
  <c r="AC115" i="3"/>
  <c r="AB115" i="3"/>
  <c r="AA115" i="3"/>
  <c r="Z115" i="3"/>
  <c r="Y115" i="3"/>
  <c r="AC114" i="3"/>
  <c r="AB114" i="3"/>
  <c r="AA114" i="3"/>
  <c r="Z114" i="3"/>
  <c r="Y114" i="3"/>
  <c r="AC113" i="3"/>
  <c r="AB113" i="3"/>
  <c r="AA113" i="3"/>
  <c r="Z113" i="3"/>
  <c r="Y113" i="3"/>
  <c r="AC112" i="3"/>
  <c r="AB112" i="3"/>
  <c r="AA112" i="3"/>
  <c r="Z112" i="3"/>
  <c r="Y112" i="3"/>
  <c r="AC111" i="3"/>
  <c r="AB111" i="3"/>
  <c r="AA111" i="3"/>
  <c r="Z111" i="3"/>
  <c r="Y111" i="3"/>
  <c r="AC110" i="3"/>
  <c r="AB110" i="3"/>
  <c r="AA110" i="3"/>
  <c r="Z110" i="3"/>
  <c r="Y110" i="3"/>
  <c r="AC109" i="3"/>
  <c r="AB109" i="3"/>
  <c r="AA109" i="3"/>
  <c r="Z109" i="3"/>
  <c r="Y109" i="3"/>
  <c r="AC108" i="3"/>
  <c r="AB108" i="3"/>
  <c r="AA108" i="3"/>
  <c r="Z108" i="3"/>
  <c r="Y108" i="3"/>
  <c r="AC107" i="3"/>
  <c r="AB107" i="3"/>
  <c r="AA107" i="3"/>
  <c r="Z107" i="3"/>
  <c r="Y107" i="3"/>
  <c r="AC106" i="3"/>
  <c r="AB106" i="3"/>
  <c r="AA106" i="3"/>
  <c r="Z106" i="3"/>
  <c r="Y106" i="3"/>
  <c r="AC105" i="3"/>
  <c r="AB105" i="3"/>
  <c r="AA105" i="3"/>
  <c r="Z105" i="3"/>
  <c r="Y105" i="3"/>
  <c r="AC104" i="3"/>
  <c r="AB104" i="3"/>
  <c r="AA104" i="3"/>
  <c r="Z104" i="3"/>
  <c r="Y104" i="3"/>
  <c r="AC103" i="3"/>
  <c r="AB103" i="3"/>
  <c r="AA103" i="3"/>
  <c r="Z103" i="3"/>
  <c r="Y103" i="3"/>
  <c r="AC102" i="3"/>
  <c r="AB102" i="3"/>
  <c r="AA102" i="3"/>
  <c r="Z102" i="3"/>
  <c r="Y102" i="3"/>
  <c r="AC101" i="3"/>
  <c r="AB101" i="3"/>
  <c r="AA101" i="3"/>
  <c r="Z101" i="3"/>
  <c r="Y101" i="3"/>
  <c r="AC100" i="3"/>
  <c r="AB100" i="3"/>
  <c r="AA100" i="3"/>
  <c r="Z100" i="3"/>
  <c r="Y100" i="3"/>
  <c r="AC99" i="3"/>
  <c r="AB99" i="3"/>
  <c r="AA99" i="3"/>
  <c r="Z99" i="3"/>
  <c r="Y99" i="3"/>
  <c r="AC98" i="3"/>
  <c r="AB98" i="3"/>
  <c r="AA98" i="3"/>
  <c r="Z98" i="3"/>
  <c r="Y98" i="3"/>
  <c r="AC97" i="3"/>
  <c r="AB97" i="3"/>
  <c r="AA97" i="3"/>
  <c r="Z97" i="3"/>
  <c r="Y97" i="3"/>
  <c r="AC96" i="3"/>
  <c r="AB96" i="3"/>
  <c r="AA96" i="3"/>
  <c r="Z96" i="3"/>
  <c r="Y96" i="3"/>
  <c r="AC95" i="3"/>
  <c r="AB95" i="3"/>
  <c r="AA95" i="3"/>
  <c r="Z95" i="3"/>
  <c r="Y95" i="3"/>
  <c r="AC94" i="3"/>
  <c r="AB94" i="3"/>
  <c r="AA94" i="3"/>
  <c r="Z94" i="3"/>
  <c r="Y94" i="3"/>
  <c r="AC93" i="3"/>
  <c r="AB93" i="3"/>
  <c r="AA93" i="3"/>
  <c r="Z93" i="3"/>
  <c r="Y93" i="3"/>
  <c r="AC92" i="3"/>
  <c r="AB92" i="3"/>
  <c r="AA92" i="3"/>
  <c r="Z92" i="3"/>
  <c r="Y92" i="3"/>
  <c r="AC91" i="3"/>
  <c r="AB91" i="3"/>
  <c r="AA91" i="3"/>
  <c r="Z91" i="3"/>
  <c r="Y91" i="3"/>
  <c r="AC90" i="3"/>
  <c r="AB90" i="3"/>
  <c r="AA90" i="3"/>
  <c r="Z90" i="3"/>
  <c r="Y90" i="3"/>
  <c r="AC89" i="3"/>
  <c r="AB89" i="3"/>
  <c r="AA89" i="3"/>
  <c r="Z89" i="3"/>
  <c r="Y89" i="3"/>
  <c r="AC88" i="3"/>
  <c r="AB88" i="3"/>
  <c r="AA88" i="3"/>
  <c r="Z88" i="3"/>
  <c r="Y88" i="3"/>
  <c r="AC87" i="3"/>
  <c r="AB87" i="3"/>
  <c r="AA87" i="3"/>
  <c r="Z87" i="3"/>
  <c r="Y87" i="3"/>
  <c r="AC86" i="3"/>
  <c r="AB86" i="3"/>
  <c r="AA86" i="3"/>
  <c r="Z86" i="3"/>
  <c r="Y86" i="3"/>
  <c r="AC85" i="3"/>
  <c r="AB85" i="3"/>
  <c r="AA85" i="3"/>
  <c r="Z85" i="3"/>
  <c r="Y85" i="3"/>
  <c r="AC84" i="3"/>
  <c r="AB84" i="3"/>
  <c r="AA84" i="3"/>
  <c r="Z84" i="3"/>
  <c r="Y84" i="3"/>
  <c r="AC83" i="3"/>
  <c r="AB83" i="3"/>
  <c r="AA83" i="3"/>
  <c r="Z83" i="3"/>
  <c r="Y83" i="3"/>
  <c r="AC82" i="3"/>
  <c r="AB82" i="3"/>
  <c r="AA82" i="3"/>
  <c r="Z82" i="3"/>
  <c r="Y82" i="3"/>
  <c r="AC81" i="3"/>
  <c r="AB81" i="3"/>
  <c r="AA81" i="3"/>
  <c r="Z81" i="3"/>
  <c r="Y81" i="3"/>
  <c r="AC80" i="3"/>
  <c r="AB80" i="3"/>
  <c r="AA80" i="3"/>
  <c r="Z80" i="3"/>
  <c r="Y80" i="3"/>
  <c r="AC79" i="3"/>
  <c r="AB79" i="3"/>
  <c r="AA79" i="3"/>
  <c r="Z79" i="3"/>
  <c r="Y79" i="3"/>
  <c r="AC78" i="3"/>
  <c r="AB78" i="3"/>
  <c r="AA78" i="3"/>
  <c r="Z78" i="3"/>
  <c r="Y78" i="3"/>
  <c r="AC77" i="3"/>
  <c r="AB77" i="3"/>
  <c r="AA77" i="3"/>
  <c r="Z77" i="3"/>
  <c r="Y77" i="3"/>
  <c r="AC76" i="3"/>
  <c r="AB76" i="3"/>
  <c r="AA76" i="3"/>
  <c r="Z76" i="3"/>
  <c r="Y76" i="3"/>
  <c r="AC75" i="3"/>
  <c r="AB75" i="3"/>
  <c r="AA75" i="3"/>
  <c r="Z75" i="3"/>
  <c r="Y75" i="3"/>
  <c r="AC74" i="3"/>
  <c r="AB74" i="3"/>
  <c r="AA74" i="3"/>
  <c r="Z74" i="3"/>
  <c r="Y74" i="3"/>
  <c r="AC73" i="3"/>
  <c r="AB73" i="3"/>
  <c r="AA73" i="3"/>
  <c r="Z73" i="3"/>
  <c r="Y73" i="3"/>
  <c r="AC72" i="3"/>
  <c r="AB72" i="3"/>
  <c r="AA72" i="3"/>
  <c r="Z72" i="3"/>
  <c r="Y72" i="3"/>
  <c r="AC71" i="3"/>
  <c r="AB71" i="3"/>
  <c r="AA71" i="3"/>
  <c r="Z71" i="3"/>
  <c r="Y71" i="3"/>
  <c r="AC70" i="3"/>
  <c r="AB70" i="3"/>
  <c r="AA70" i="3"/>
  <c r="Z70" i="3"/>
  <c r="Y70" i="3"/>
  <c r="AC69" i="3"/>
  <c r="AB69" i="3"/>
  <c r="AA69" i="3"/>
  <c r="Z69" i="3"/>
  <c r="Y69" i="3"/>
  <c r="AC68" i="3"/>
  <c r="AB68" i="3"/>
  <c r="AA68" i="3"/>
  <c r="Z68" i="3"/>
  <c r="Y68" i="3"/>
  <c r="AC67" i="3"/>
  <c r="AB67" i="3"/>
  <c r="AA67" i="3"/>
  <c r="Z67" i="3"/>
  <c r="Y67" i="3"/>
  <c r="AC66" i="3"/>
  <c r="AB66" i="3"/>
  <c r="AA66" i="3"/>
  <c r="Z66" i="3"/>
  <c r="Y66" i="3"/>
  <c r="AC65" i="3"/>
  <c r="AB65" i="3"/>
  <c r="AA65" i="3"/>
  <c r="Z65" i="3"/>
  <c r="Y65" i="3"/>
  <c r="AC64" i="3"/>
  <c r="AB64" i="3"/>
  <c r="AA64" i="3"/>
  <c r="Z64" i="3"/>
  <c r="Y64" i="3"/>
  <c r="AC63" i="3"/>
  <c r="AB63" i="3"/>
  <c r="AA63" i="3"/>
  <c r="Z63" i="3"/>
  <c r="Y63" i="3"/>
  <c r="AC62" i="3"/>
  <c r="AB62" i="3"/>
  <c r="AA62" i="3"/>
  <c r="Z62" i="3"/>
  <c r="Y62" i="3"/>
  <c r="AC61" i="3"/>
  <c r="AB61" i="3"/>
  <c r="AA61" i="3"/>
  <c r="Z61" i="3"/>
  <c r="Y61" i="3"/>
  <c r="AC60" i="3"/>
  <c r="AB60" i="3"/>
  <c r="AA60" i="3"/>
  <c r="Z60" i="3"/>
  <c r="Y60" i="3"/>
  <c r="AC59" i="3"/>
  <c r="AB59" i="3"/>
  <c r="AA59" i="3"/>
  <c r="Z59" i="3"/>
  <c r="Y59" i="3"/>
  <c r="AC58" i="3"/>
  <c r="AB58" i="3"/>
  <c r="AA58" i="3"/>
  <c r="Z58" i="3"/>
  <c r="Y58" i="3"/>
  <c r="AC57" i="3"/>
  <c r="AB57" i="3"/>
  <c r="AA57" i="3"/>
  <c r="Z57" i="3"/>
  <c r="Y57" i="3"/>
  <c r="AC56" i="3"/>
  <c r="AB56" i="3"/>
  <c r="AA56" i="3"/>
  <c r="Z56" i="3"/>
  <c r="Y56" i="3"/>
  <c r="AC55" i="3"/>
  <c r="AB55" i="3"/>
  <c r="AA55" i="3"/>
  <c r="Z55" i="3"/>
  <c r="Y55" i="3"/>
  <c r="AC54" i="3"/>
  <c r="AB54" i="3"/>
  <c r="AA54" i="3"/>
  <c r="Z54" i="3"/>
  <c r="Y54" i="3"/>
  <c r="AC53" i="3"/>
  <c r="AB53" i="3"/>
  <c r="AA53" i="3"/>
  <c r="Z53" i="3"/>
  <c r="Y53" i="3"/>
  <c r="AC52" i="3"/>
  <c r="AB52" i="3"/>
  <c r="AA52" i="3"/>
  <c r="Z52" i="3"/>
  <c r="Y52" i="3"/>
  <c r="AC51" i="3"/>
  <c r="AB51" i="3"/>
  <c r="AA51" i="3"/>
  <c r="Z51" i="3"/>
  <c r="Y51" i="3"/>
  <c r="AC50" i="3"/>
  <c r="AB50" i="3"/>
  <c r="AA50" i="3"/>
  <c r="Z50" i="3"/>
  <c r="Y50" i="3"/>
  <c r="AC49" i="3"/>
  <c r="AB49" i="3"/>
  <c r="AA49" i="3"/>
  <c r="Z49" i="3"/>
  <c r="Y49" i="3"/>
  <c r="AC48" i="3"/>
  <c r="AB48" i="3"/>
  <c r="AA48" i="3"/>
  <c r="Z48" i="3"/>
  <c r="Y48" i="3"/>
  <c r="AC47" i="3"/>
  <c r="AB47" i="3"/>
  <c r="AA47" i="3"/>
  <c r="Z47" i="3"/>
  <c r="Y47" i="3"/>
  <c r="AC46" i="3"/>
  <c r="AB46" i="3"/>
  <c r="AA46" i="3"/>
  <c r="Z46" i="3"/>
  <c r="Y46" i="3"/>
  <c r="AC45" i="3"/>
  <c r="AB45" i="3"/>
  <c r="AA45" i="3"/>
  <c r="Z45" i="3"/>
  <c r="Y45" i="3"/>
  <c r="AC44" i="3"/>
  <c r="AB44" i="3"/>
  <c r="AA44" i="3"/>
  <c r="Z44" i="3"/>
  <c r="Y44" i="3"/>
  <c r="AC43" i="3"/>
  <c r="AB43" i="3"/>
  <c r="AA43" i="3"/>
  <c r="Z43" i="3"/>
  <c r="Y43" i="3"/>
  <c r="AC42" i="3"/>
  <c r="AB42" i="3"/>
  <c r="AA42" i="3"/>
  <c r="Z42" i="3"/>
  <c r="Y42" i="3"/>
  <c r="AC41" i="3"/>
  <c r="AB41" i="3"/>
  <c r="AA41" i="3"/>
  <c r="Z41" i="3"/>
  <c r="Y41" i="3"/>
  <c r="AC40" i="3"/>
  <c r="AB40" i="3"/>
  <c r="AA40" i="3"/>
  <c r="Z40" i="3"/>
  <c r="Y40" i="3"/>
  <c r="AC39" i="3"/>
  <c r="AB39" i="3"/>
  <c r="AA39" i="3"/>
  <c r="Z39" i="3"/>
  <c r="Y39" i="3"/>
  <c r="AC38" i="3"/>
  <c r="AB38" i="3"/>
  <c r="AA38" i="3"/>
  <c r="Z38" i="3"/>
  <c r="Y38" i="3"/>
  <c r="AC37" i="3"/>
  <c r="AB37" i="3"/>
  <c r="AA37" i="3"/>
  <c r="Z37" i="3"/>
  <c r="Y37" i="3"/>
  <c r="AC36" i="3"/>
  <c r="AB36" i="3"/>
  <c r="AA36" i="3"/>
  <c r="Z36" i="3"/>
  <c r="Y36" i="3"/>
  <c r="AC35" i="3"/>
  <c r="AB35" i="3"/>
  <c r="AA35" i="3"/>
  <c r="Z35" i="3"/>
  <c r="Y35" i="3"/>
  <c r="AC34" i="3"/>
  <c r="AB34" i="3"/>
  <c r="AA34" i="3"/>
  <c r="Z34" i="3"/>
  <c r="Y34" i="3"/>
  <c r="AC33" i="3"/>
  <c r="AB33" i="3"/>
  <c r="AA33" i="3"/>
  <c r="Z33" i="3"/>
  <c r="Y33" i="3"/>
  <c r="AC32" i="3"/>
  <c r="AB32" i="3"/>
  <c r="AA32" i="3"/>
  <c r="Z32" i="3"/>
  <c r="Y32" i="3"/>
  <c r="AC31" i="3"/>
  <c r="AB31" i="3"/>
  <c r="AA31" i="3"/>
  <c r="Z31" i="3"/>
  <c r="Y31" i="3"/>
  <c r="AC30" i="3"/>
  <c r="AB30" i="3"/>
  <c r="AA30" i="3"/>
  <c r="Z30" i="3"/>
  <c r="Y30" i="3"/>
  <c r="AC29" i="3"/>
  <c r="AB29" i="3"/>
  <c r="AA29" i="3"/>
  <c r="Z29" i="3"/>
  <c r="Y29" i="3"/>
  <c r="AC28" i="3"/>
  <c r="AB28" i="3"/>
  <c r="AA28" i="3"/>
  <c r="Z28" i="3"/>
  <c r="Y28" i="3"/>
  <c r="AC27" i="3"/>
  <c r="AB27" i="3"/>
  <c r="AA27" i="3"/>
  <c r="Z27" i="3"/>
  <c r="Y27" i="3"/>
  <c r="AC26" i="3"/>
  <c r="AB26" i="3"/>
  <c r="AA26" i="3"/>
  <c r="Z26" i="3"/>
  <c r="Y26" i="3"/>
  <c r="AC25" i="3"/>
  <c r="AB25" i="3"/>
  <c r="AA25" i="3"/>
  <c r="Z25" i="3"/>
  <c r="Y25" i="3"/>
  <c r="AC24" i="3"/>
  <c r="AB24" i="3"/>
  <c r="AA24" i="3"/>
  <c r="Z24" i="3"/>
  <c r="Y24" i="3"/>
  <c r="AC23" i="3"/>
  <c r="AB23" i="3"/>
  <c r="AA23" i="3"/>
  <c r="Z23" i="3"/>
  <c r="Y23" i="3"/>
  <c r="AC22" i="3"/>
  <c r="AB22" i="3"/>
  <c r="AA22" i="3"/>
  <c r="Z22" i="3"/>
  <c r="Y22" i="3"/>
  <c r="AC21" i="3"/>
  <c r="AB21" i="3"/>
  <c r="AA21" i="3"/>
  <c r="Z21" i="3"/>
  <c r="Y21" i="3"/>
  <c r="AC20" i="3"/>
  <c r="AB20" i="3"/>
  <c r="AA20" i="3"/>
  <c r="Z20" i="3"/>
  <c r="Y20" i="3"/>
  <c r="AC19" i="3"/>
  <c r="AB19" i="3"/>
  <c r="AA19" i="3"/>
  <c r="Z19" i="3"/>
  <c r="Y19" i="3"/>
  <c r="AC18" i="3"/>
  <c r="AB18" i="3"/>
  <c r="AA18" i="3"/>
  <c r="Z18" i="3"/>
  <c r="Y18" i="3"/>
  <c r="AC17" i="3"/>
  <c r="AB17" i="3"/>
  <c r="AA17" i="3"/>
  <c r="Z17" i="3"/>
  <c r="Y17" i="3"/>
  <c r="AC16" i="3"/>
  <c r="AB16" i="3"/>
  <c r="AA16" i="3"/>
  <c r="Z16" i="3"/>
  <c r="Y16" i="3"/>
  <c r="AC15" i="3"/>
  <c r="AB15" i="3"/>
  <c r="AA15" i="3"/>
  <c r="Z15" i="3"/>
  <c r="Y15" i="3"/>
  <c r="AC14" i="3"/>
  <c r="AB14" i="3"/>
  <c r="AA14" i="3"/>
  <c r="Z14" i="3"/>
  <c r="Y14" i="3"/>
  <c r="AC13" i="3"/>
  <c r="AB13" i="3"/>
  <c r="AA13" i="3"/>
  <c r="Z13" i="3"/>
  <c r="Y13" i="3"/>
  <c r="AC12" i="3"/>
  <c r="AB12" i="3"/>
  <c r="AA12" i="3"/>
  <c r="Z12" i="3"/>
  <c r="Y12" i="3"/>
  <c r="AC11" i="3"/>
  <c r="AB11" i="3"/>
  <c r="AA11" i="3"/>
  <c r="Z11" i="3"/>
  <c r="Y11" i="3"/>
  <c r="AC10" i="3"/>
  <c r="AB10" i="3"/>
  <c r="AA10" i="3"/>
  <c r="Z10" i="3"/>
  <c r="Y10" i="3"/>
  <c r="AC9" i="3"/>
  <c r="AB9" i="3"/>
  <c r="AA9" i="3"/>
  <c r="Z9" i="3"/>
  <c r="Y9" i="3"/>
  <c r="AC8" i="3"/>
  <c r="AB8" i="3"/>
  <c r="AA8" i="3"/>
  <c r="Z8" i="3"/>
  <c r="Y8" i="3"/>
  <c r="AC7" i="3"/>
  <c r="AB7" i="3"/>
  <c r="AA7" i="3"/>
  <c r="Z7" i="3"/>
  <c r="Y7" i="3"/>
  <c r="AC6" i="3"/>
  <c r="AB6" i="3"/>
  <c r="AA6" i="3"/>
  <c r="Z6" i="3"/>
  <c r="Y6" i="3"/>
  <c r="AC5" i="3"/>
  <c r="AB5" i="3"/>
  <c r="AA5" i="3"/>
  <c r="Z5" i="3"/>
  <c r="Y5" i="3"/>
  <c r="AC4" i="3"/>
  <c r="AB4" i="3"/>
  <c r="AA4" i="3"/>
  <c r="Z4" i="3"/>
  <c r="Y4" i="3"/>
  <c r="AC3" i="3"/>
  <c r="AB3" i="3"/>
  <c r="AA3" i="3"/>
  <c r="Z3" i="3"/>
  <c r="Y3" i="3"/>
  <c r="X2" i="3" a="1"/>
  <c r="X2" i="3" s="1"/>
  <c r="W2" i="3" a="1"/>
  <c r="W2" i="3" s="1"/>
  <c r="V2" i="3" a="1"/>
  <c r="V2" i="3" s="1"/>
  <c r="U2" i="3" a="1"/>
  <c r="U2" i="3" s="1"/>
  <c r="T2" i="3" a="1"/>
  <c r="T2" i="3" s="1"/>
  <c r="A2" i="3" a="1"/>
  <c r="A2" i="3" s="1"/>
  <c r="D24" i="7" a="1"/>
  <c r="D24" i="7"/>
  <c r="D25" i="7" a="1"/>
  <c r="D25" i="7"/>
  <c r="D26" i="7" a="1"/>
  <c r="D26" i="7"/>
  <c r="D27" i="7" a="1"/>
  <c r="D27" i="7"/>
  <c r="D28" i="7" a="1"/>
  <c r="D28" i="7"/>
  <c r="D29" i="7" a="1"/>
  <c r="D29" i="7"/>
  <c r="D30" i="7" a="1"/>
  <c r="D30" i="7"/>
  <c r="D31" i="7" a="1"/>
  <c r="D31" i="7"/>
  <c r="D32" i="7" a="1"/>
  <c r="D32" i="7"/>
  <c r="D33" i="7" a="1"/>
  <c r="D33" i="7"/>
  <c r="D34" i="7" a="1"/>
  <c r="D34" i="7"/>
  <c r="D21" i="7" a="1"/>
  <c r="D21" i="7"/>
  <c r="E21" i="7" a="1"/>
  <c r="E21" i="7"/>
  <c r="F21" i="7" a="1"/>
  <c r="F21" i="7"/>
  <c r="G21" i="7" a="1"/>
  <c r="G21" i="7"/>
  <c r="H21" i="7" a="1"/>
  <c r="H21" i="7"/>
  <c r="I21" i="7" a="1"/>
  <c r="I21" i="7"/>
  <c r="J21" i="7" a="1"/>
  <c r="J21" i="7"/>
  <c r="K21" i="7" a="1"/>
  <c r="K21" i="7"/>
  <c r="L21" i="7" a="1"/>
  <c r="L21" i="7"/>
  <c r="M21" i="7" a="1"/>
  <c r="M21" i="7"/>
  <c r="N21" i="7" a="1"/>
  <c r="N21" i="7"/>
  <c r="O21" i="7" a="1"/>
  <c r="O21" i="7"/>
  <c r="O4" i="7"/>
  <c r="N4" i="7"/>
  <c r="M4" i="7"/>
  <c r="L4" i="7"/>
  <c r="K4" i="7"/>
  <c r="J4" i="7"/>
  <c r="I4" i="7"/>
  <c r="H4" i="7"/>
  <c r="G4" i="7"/>
  <c r="F4" i="7"/>
  <c r="E4" i="7"/>
  <c r="D4" i="7"/>
  <c r="O5" i="7"/>
  <c r="N5" i="7"/>
  <c r="M5" i="7"/>
  <c r="L5" i="7"/>
  <c r="K5" i="7"/>
  <c r="J5" i="7"/>
  <c r="I5" i="7"/>
  <c r="H5" i="7"/>
  <c r="G5" i="7"/>
  <c r="F5" i="7"/>
  <c r="E5" i="7"/>
  <c r="D5" i="7"/>
  <c r="O6" i="7"/>
  <c r="N6" i="7"/>
  <c r="M6" i="7"/>
  <c r="L6" i="7"/>
  <c r="K6" i="7"/>
  <c r="J6" i="7"/>
  <c r="I6" i="7"/>
  <c r="H6" i="7"/>
  <c r="G6" i="7"/>
  <c r="F6" i="7"/>
  <c r="E6" i="7"/>
  <c r="D6" i="7"/>
  <c r="O7" i="7"/>
  <c r="N7" i="7"/>
  <c r="M7" i="7"/>
  <c r="L7" i="7"/>
  <c r="K7" i="7"/>
  <c r="J7" i="7"/>
  <c r="I7" i="7"/>
  <c r="H7" i="7"/>
  <c r="G7" i="7"/>
  <c r="F7" i="7"/>
  <c r="E7" i="7"/>
  <c r="D7" i="7"/>
  <c r="O8" i="7"/>
  <c r="N8" i="7"/>
  <c r="M8" i="7"/>
  <c r="L8" i="7"/>
  <c r="K8" i="7"/>
  <c r="J8" i="7"/>
  <c r="I8" i="7"/>
  <c r="H8" i="7"/>
  <c r="G8" i="7"/>
  <c r="F8" i="7"/>
  <c r="E8" i="7"/>
  <c r="D8" i="7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/>
  <c r="C28" i="7" a="1"/>
  <c r="C28" i="7" s="1"/>
  <c r="C27" i="7" a="1"/>
  <c r="C27" i="7" s="1"/>
  <c r="C26" i="7" a="1"/>
  <c r="C26" i="7" s="1"/>
  <c r="C25" i="7" a="1"/>
  <c r="C25" i="7" s="1"/>
  <c r="C24" i="7" a="1"/>
  <c r="C24" i="7" s="1"/>
  <c r="C23" i="7"/>
  <c r="C23" i="7" a="1"/>
  <c r="C22" i="7" a="1"/>
  <c r="C22" i="7" s="1"/>
  <c r="C21" i="7" a="1"/>
  <c r="C21" i="7" s="1"/>
  <c r="C41" i="7"/>
  <c r="C43" i="7"/>
  <c r="C42" i="7"/>
  <c r="C40" i="7"/>
  <c r="C39" i="7"/>
  <c r="C38" i="7"/>
  <c r="C37" i="7"/>
  <c r="C36" i="7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O32" i="7" a="1"/>
  <c r="O32" i="7" s="1"/>
  <c r="N32" i="7" a="1"/>
  <c r="N32" i="7" s="1"/>
  <c r="M32" i="7" a="1"/>
  <c r="M32" i="7" s="1"/>
  <c r="L32" i="7" a="1"/>
  <c r="L32" i="7" s="1"/>
  <c r="K32" i="7" a="1"/>
  <c r="K32" i="7" s="1"/>
  <c r="J32" i="7"/>
  <c r="J32" i="7" a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O31" i="7" a="1"/>
  <c r="O31" i="7" s="1"/>
  <c r="N31" i="7" a="1"/>
  <c r="N31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O30" i="7" a="1"/>
  <c r="O30" i="7" s="1"/>
  <c r="N30" i="7" a="1"/>
  <c r="N30" i="7" s="1"/>
  <c r="M30" i="7" a="1"/>
  <c r="M30" i="7" s="1"/>
  <c r="L30" i="7" a="1"/>
  <c r="L30" i="7" s="1"/>
  <c r="K30" i="7"/>
  <c r="K30" i="7" a="1"/>
  <c r="J30" i="7"/>
  <c r="J30" i="7" a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O29" i="7" a="1"/>
  <c r="O29" i="7" s="1"/>
  <c r="N29" i="7" a="1"/>
  <c r="N29" i="7" s="1"/>
  <c r="M29" i="7" a="1"/>
  <c r="M29" i="7" s="1"/>
  <c r="L29" i="7"/>
  <c r="L29" i="7" a="1"/>
  <c r="K29" i="7" a="1"/>
  <c r="K29" i="7" s="1"/>
  <c r="J29" i="7" a="1"/>
  <c r="J29" i="7" s="1"/>
  <c r="I29" i="7" a="1"/>
  <c r="I29" i="7" s="1"/>
  <c r="H29" i="7" a="1"/>
  <c r="H29" i="7" s="1"/>
  <c r="G29" i="7" a="1"/>
  <c r="G29" i="7" s="1"/>
  <c r="F29" i="7"/>
  <c r="F29" i="7" a="1"/>
  <c r="E29" i="7" a="1"/>
  <c r="E29" i="7" s="1"/>
  <c r="O28" i="7"/>
  <c r="O28" i="7" a="1"/>
  <c r="N28" i="7"/>
  <c r="N28" i="7" a="1"/>
  <c r="M28" i="7" a="1"/>
  <c r="M28" i="7" s="1"/>
  <c r="L28" i="7"/>
  <c r="L28" i="7" a="1"/>
  <c r="K28" i="7" a="1"/>
  <c r="K28" i="7" s="1"/>
  <c r="J28" i="7" a="1"/>
  <c r="J28" i="7" s="1"/>
  <c r="I28" i="7"/>
  <c r="I28" i="7" a="1"/>
  <c r="H28" i="7"/>
  <c r="H28" i="7" a="1"/>
  <c r="G28" i="7" a="1"/>
  <c r="G28" i="7" s="1"/>
  <c r="F28" i="7"/>
  <c r="F28" i="7" a="1"/>
  <c r="E28" i="7" a="1"/>
  <c r="E28" i="7" s="1"/>
  <c r="O27" i="7" a="1"/>
  <c r="O27" i="7" s="1"/>
  <c r="N27" i="7" a="1"/>
  <c r="N27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/>
  <c r="J26" i="7" a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B34" i="7"/>
  <c r="B33" i="7"/>
  <c r="B32" i="7"/>
  <c r="B31" i="7"/>
  <c r="B30" i="7"/>
  <c r="B29" i="7"/>
  <c r="B28" i="7"/>
  <c r="B27" i="7"/>
  <c r="B26" i="7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/>
  <c r="J19" i="7" a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/>
  <c r="D19" i="7" a="1"/>
  <c r="O18" i="7" a="1"/>
  <c r="O18" i="7" s="1"/>
  <c r="N18" i="7" a="1"/>
  <c r="N18" i="7" s="1"/>
  <c r="M18" i="7" a="1"/>
  <c r="M18" i="7" s="1"/>
  <c r="L18" i="7" a="1"/>
  <c r="L18" i="7" s="1"/>
  <c r="K18" i="7"/>
  <c r="K18" i="7" a="1"/>
  <c r="J18" i="7"/>
  <c r="J18" i="7" a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/>
  <c r="J16" i="7" a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O15" i="7" a="1"/>
  <c r="O15" i="7" s="1"/>
  <c r="N15" i="7" a="1"/>
  <c r="N15" i="7" s="1"/>
  <c r="M15" i="7" a="1"/>
  <c r="M15" i="7" s="1"/>
  <c r="L15" i="7"/>
  <c r="L15" i="7" a="1"/>
  <c r="K15" i="7" a="1"/>
  <c r="K15" i="7" s="1"/>
  <c r="J15" i="7" a="1"/>
  <c r="J15" i="7" s="1"/>
  <c r="I15" i="7" a="1"/>
  <c r="I15" i="7" s="1"/>
  <c r="H15" i="7" a="1"/>
  <c r="H15" i="7" s="1"/>
  <c r="G15" i="7"/>
  <c r="G15" i="7" a="1"/>
  <c r="F15" i="7" a="1"/>
  <c r="F15" i="7" s="1"/>
  <c r="E15" i="7" a="1"/>
  <c r="E15" i="7" s="1"/>
  <c r="D15" i="7" a="1"/>
  <c r="D15" i="7" s="1"/>
  <c r="O14" i="7" a="1"/>
  <c r="O14" i="7" s="1"/>
  <c r="N14" i="7" a="1"/>
  <c r="N14" i="7" s="1"/>
  <c r="M14" i="7" a="1"/>
  <c r="M14" i="7" s="1"/>
  <c r="L14" i="7" a="1"/>
  <c r="L14" i="7" s="1"/>
  <c r="K14" i="7"/>
  <c r="K14" i="7" a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/>
  <c r="E14" i="7" a="1"/>
  <c r="D14" i="7" a="1"/>
  <c r="D14" i="7" s="1"/>
  <c r="O13" i="7" a="1"/>
  <c r="O13" i="7" s="1"/>
  <c r="N13" i="7" a="1"/>
  <c r="N13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O11" i="7" a="1"/>
  <c r="O11" i="7" s="1"/>
  <c r="N11" i="7" a="1"/>
  <c r="N11" i="7" s="1"/>
  <c r="M11" i="7" a="1"/>
  <c r="M11" i="7" s="1"/>
  <c r="L11" i="7" a="1"/>
  <c r="L11" i="7" s="1"/>
  <c r="K11" i="7"/>
  <c r="K11" i="7" a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D11" i="7" a="1"/>
  <c r="D11" i="7" s="1"/>
  <c r="E11" i="7" a="1"/>
  <c r="E11" i="7"/>
  <c r="B19" i="7"/>
  <c r="B18" i="7"/>
  <c r="B17" i="7"/>
  <c r="B16" i="7"/>
  <c r="B15" i="7"/>
  <c r="B14" i="7"/>
  <c r="B13" i="7"/>
  <c r="B12" i="7"/>
  <c r="B11" i="7"/>
  <c r="O3" i="7" a="1"/>
  <c r="O3" i="7" s="1"/>
  <c r="N3" i="7" a="1"/>
  <c r="N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/>
  <c r="D3" i="7" a="1"/>
  <c r="M3" i="7" a="1"/>
  <c r="M3" i="7" s="1"/>
  <c r="O2" i="7"/>
  <c r="N2" i="7"/>
  <c r="M2" i="7"/>
  <c r="L2" i="7"/>
  <c r="K2" i="7"/>
  <c r="J2" i="7"/>
  <c r="I2" i="7"/>
  <c r="H2" i="7"/>
  <c r="G2" i="7"/>
  <c r="F2" i="7"/>
  <c r="E2" i="7"/>
  <c r="D2" i="7"/>
  <c r="AI219" i="1"/>
  <c r="AH219" i="1"/>
  <c r="AI218" i="1"/>
  <c r="AH218" i="1"/>
  <c r="AI217" i="1"/>
  <c r="AH217" i="1"/>
  <c r="AI216" i="1"/>
  <c r="AH216" i="1"/>
  <c r="AI215" i="1"/>
  <c r="AH215" i="1"/>
  <c r="AI214" i="1"/>
  <c r="AH214" i="1"/>
  <c r="AI213" i="1"/>
  <c r="AH213" i="1"/>
  <c r="AI212" i="1"/>
  <c r="AH212" i="1"/>
  <c r="AI211" i="1"/>
  <c r="AH211" i="1"/>
  <c r="AI210" i="1"/>
  <c r="AH210" i="1"/>
  <c r="AI209" i="1"/>
  <c r="AH209" i="1"/>
  <c r="AI208" i="1"/>
  <c r="AH208" i="1"/>
  <c r="AI207" i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99" i="1"/>
  <c r="AH199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19" i="1"/>
  <c r="P219" i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O219" i="1" s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O218" i="1" s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O217" i="1" s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O215" i="1" s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O214" i="1" s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O212" i="1" s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O211" i="1" s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O210" i="1" s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O209" i="1" s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O207" i="1" s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O206" i="1" s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O204" i="1" s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O203" i="1" s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O201" i="1" s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O200" i="1" s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O198" i="1" s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O197" i="1" s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O195" i="1" s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O194" i="1" s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O192" i="1" s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O191" i="1" s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O189" i="1" s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O188" i="1" s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O186" i="1" s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O185" i="1" s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O183" i="1" s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O182" i="1" s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O180" i="1" s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5" i="1" l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O213" i="1"/>
  <c r="O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O193" i="1"/>
  <c r="K195" i="1"/>
  <c r="O196" i="1"/>
  <c r="K198" i="1"/>
  <c r="O199" i="1"/>
  <c r="K201" i="1"/>
  <c r="O202" i="1"/>
  <c r="K204" i="1"/>
  <c r="O205" i="1"/>
  <c r="K207" i="1"/>
  <c r="O208" i="1"/>
  <c r="K210" i="1"/>
  <c r="N196" i="1"/>
  <c r="N202" i="1"/>
  <c r="N208" i="1"/>
  <c r="O190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O187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O181" i="1"/>
  <c r="AA182" i="1"/>
  <c r="O184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AD217" i="1" l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HJ15" i="6"/>
  <c r="HI15" i="6"/>
  <c r="HH15" i="6"/>
  <c r="HG15" i="6"/>
  <c r="HF15" i="6"/>
  <c r="HE15" i="6"/>
  <c r="HD15" i="6"/>
  <c r="HC15" i="6"/>
  <c r="HB15" i="6"/>
  <c r="HA15" i="6"/>
  <c r="GZ15" i="6"/>
  <c r="GY15" i="6"/>
  <c r="GX15" i="6"/>
  <c r="GW15" i="6"/>
  <c r="GV15" i="6"/>
  <c r="GU15" i="6"/>
  <c r="GT15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F2" i="9"/>
  <c r="E2" i="9"/>
  <c r="D2" i="9"/>
  <c r="C2" i="9"/>
  <c r="G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AK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K14" i="9"/>
  <c r="C3" i="8"/>
  <c r="AK15" i="9"/>
  <c r="AK30" i="9"/>
  <c r="AK31" i="9"/>
  <c r="AK16" i="9"/>
  <c r="AK33" i="9"/>
  <c r="AK18" i="9"/>
  <c r="AK34" i="9"/>
  <c r="AK19" i="9"/>
  <c r="AK17" i="9"/>
  <c r="AK32" i="9"/>
  <c r="AK26" i="9"/>
  <c r="AK11" i="9"/>
  <c r="AK12" i="9"/>
  <c r="AK27" i="9"/>
  <c r="AK28" i="9"/>
  <c r="AK13" i="9"/>
  <c r="B1" i="1"/>
  <c r="X85" i="1" l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K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AV2" i="9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AL36" i="9"/>
  <c r="J39" i="7"/>
  <c r="AS39" i="9" s="1"/>
  <c r="AL40" i="9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AN2" i="9"/>
  <c r="F36" i="7"/>
  <c r="AO36" i="9" s="1"/>
  <c r="G42" i="7"/>
  <c r="AP42" i="9" s="1"/>
  <c r="AR2" i="9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AL38" i="9"/>
  <c r="J41" i="7"/>
  <c r="AS41" i="9" s="1"/>
  <c r="K49" i="7"/>
  <c r="AT49" i="9" s="1"/>
  <c r="M39" i="7"/>
  <c r="AV39" i="9" s="1"/>
  <c r="E40" i="7"/>
  <c r="AN40" i="9" s="1"/>
  <c r="L42" i="7"/>
  <c r="AU42" i="9" s="1"/>
  <c r="AL43" i="9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AU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AO2" i="9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AL41" i="9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AT2" i="9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AS2" i="9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AM2" i="9"/>
  <c r="D36" i="7"/>
  <c r="AM36" i="9" s="1"/>
  <c r="L36" i="7"/>
  <c r="AU36" i="9" s="1"/>
  <c r="D41" i="7"/>
  <c r="AM41" i="9" s="1"/>
  <c r="E36" i="7"/>
  <c r="AN36" i="9" s="1"/>
  <c r="J40" i="7"/>
  <c r="AS40" i="9" s="1"/>
  <c r="AL42" i="9"/>
  <c r="AL37" i="9"/>
  <c r="D40" i="7"/>
  <c r="AM40" i="9" s="1"/>
  <c r="AL39" i="9"/>
  <c r="K37" i="7"/>
  <c r="AT37" i="9" s="1"/>
  <c r="I41" i="7"/>
  <c r="AR41" i="9" s="1"/>
  <c r="E42" i="7"/>
  <c r="AN42" i="9" s="1"/>
  <c r="AQ2" i="9"/>
  <c r="G40" i="7"/>
  <c r="AP40" i="9" s="1"/>
  <c r="AP2" i="9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BY4" i="8" l="1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P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U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R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AS32" i="9"/>
  <c r="AT34" i="9"/>
  <c r="AS34" i="9"/>
  <c r="AP34" i="9"/>
  <c r="AP28" i="9"/>
  <c r="AP29" i="9"/>
  <c r="AP30" i="9"/>
  <c r="AP31" i="9"/>
  <c r="AP32" i="9"/>
  <c r="AP33" i="9"/>
  <c r="AT32" i="9"/>
  <c r="AT31" i="9"/>
  <c r="AS31" i="9"/>
  <c r="AL30" i="9"/>
  <c r="AL32" i="9"/>
  <c r="AL34" i="9"/>
  <c r="AO30" i="9"/>
  <c r="AO29" i="9"/>
  <c r="AO28" i="9"/>
  <c r="AO31" i="9"/>
  <c r="AO32" i="9"/>
  <c r="AO34" i="9"/>
  <c r="AO33" i="9"/>
  <c r="AV31" i="9"/>
  <c r="AV32" i="9"/>
  <c r="AV33" i="9"/>
  <c r="AV34" i="9"/>
  <c r="AV28" i="9"/>
  <c r="AV29" i="9"/>
  <c r="AV30" i="9"/>
  <c r="AT30" i="9"/>
  <c r="AU32" i="9"/>
  <c r="AU33" i="9"/>
  <c r="AU34" i="9"/>
  <c r="AU28" i="9"/>
  <c r="AU31" i="9"/>
  <c r="AU29" i="9"/>
  <c r="AU30" i="9"/>
  <c r="AR29" i="9"/>
  <c r="AR30" i="9"/>
  <c r="AR31" i="9"/>
  <c r="AR32" i="9"/>
  <c r="AR33" i="9"/>
  <c r="AR34" i="9"/>
  <c r="AR28" i="9"/>
  <c r="AL33" i="9"/>
  <c r="AN33" i="9"/>
  <c r="AN34" i="9"/>
  <c r="AN28" i="9"/>
  <c r="AN29" i="9"/>
  <c r="AN30" i="9"/>
  <c r="AN31" i="9"/>
  <c r="AN32" i="9"/>
  <c r="AT29" i="9"/>
  <c r="AS30" i="9"/>
  <c r="AS29" i="9"/>
  <c r="AS33" i="9"/>
  <c r="AL29" i="9"/>
  <c r="AT33" i="9"/>
  <c r="AL31" i="9"/>
  <c r="AM34" i="9"/>
  <c r="AM28" i="9"/>
  <c r="AM29" i="9"/>
  <c r="AM30" i="9"/>
  <c r="AM33" i="9"/>
  <c r="AM31" i="9"/>
  <c r="AM32" i="9"/>
  <c r="AQ29" i="9"/>
  <c r="AQ30" i="9"/>
  <c r="AQ31" i="9"/>
  <c r="AQ32" i="9"/>
  <c r="AQ33" i="9"/>
  <c r="AQ34" i="9"/>
  <c r="AQ28" i="9"/>
  <c r="AT28" i="9"/>
  <c r="AS28" i="9"/>
  <c r="AL28" i="9"/>
  <c r="BM5" i="8"/>
  <c r="CK5" i="8"/>
  <c r="DE4" i="8"/>
  <c r="DN4" i="8"/>
  <c r="M45" i="7"/>
  <c r="AV45" i="9" s="1"/>
  <c r="AV4" i="8"/>
  <c r="AZ15" i="1"/>
  <c r="I50" i="7"/>
  <c r="AR50" i="9" s="1"/>
  <c r="I46" i="7"/>
  <c r="AR46" i="9" s="1"/>
  <c r="B3" i="8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L54" i="9" s="1"/>
  <c r="GS2" i="8"/>
  <c r="C59" i="7"/>
  <c r="AL59" i="9" s="1"/>
  <c r="C55" i="7"/>
  <c r="AL55" i="9" s="1"/>
  <c r="C61" i="7"/>
  <c r="AL61" i="9" s="1"/>
  <c r="X1" i="8" l="1"/>
  <c r="X15" i="6"/>
  <c r="B15" i="6"/>
  <c r="O61" i="7"/>
  <c r="O58" i="7"/>
  <c r="M57" i="7"/>
  <c r="AV57" i="9" s="1"/>
  <c r="BU15" i="6"/>
  <c r="E1" i="8"/>
  <c r="E15" i="6"/>
  <c r="N1" i="8"/>
  <c r="N15" i="6"/>
  <c r="F15" i="6"/>
  <c r="N61" i="7"/>
  <c r="N59" i="7"/>
  <c r="N54" i="7"/>
  <c r="K1" i="8"/>
  <c r="K15" i="6"/>
  <c r="AL26" i="9"/>
  <c r="AP26" i="9"/>
  <c r="I1" i="8"/>
  <c r="I15" i="6"/>
  <c r="AQ26" i="9"/>
  <c r="AV26" i="9"/>
  <c r="AN26" i="9"/>
  <c r="H1" i="8"/>
  <c r="H15" i="6"/>
  <c r="Y1" i="8"/>
  <c r="Y15" i="6"/>
  <c r="R1" i="8"/>
  <c r="R15" i="6"/>
  <c r="G1" i="8"/>
  <c r="G15" i="6"/>
  <c r="L23" i="7" a="1"/>
  <c r="L23" i="7" s="1"/>
  <c r="AU23" i="9" s="1"/>
  <c r="O23" i="7" a="1"/>
  <c r="O23" i="7" s="1"/>
  <c r="N23" i="7" a="1"/>
  <c r="N23" i="7" s="1"/>
  <c r="AR26" i="9"/>
  <c r="AU26" i="9"/>
  <c r="AK1" i="8"/>
  <c r="AK15" i="6"/>
  <c r="S1" i="8"/>
  <c r="S15" i="6"/>
  <c r="P1" i="8"/>
  <c r="P15" i="6"/>
  <c r="O22" i="7" a="1"/>
  <c r="O22" i="7" s="1"/>
  <c r="N22" i="7" a="1"/>
  <c r="N22" i="7" s="1"/>
  <c r="C1" i="8"/>
  <c r="C15" i="6"/>
  <c r="AN1" i="8"/>
  <c r="AN15" i="6"/>
  <c r="AO26" i="9"/>
  <c r="AS26" i="9"/>
  <c r="Z1" i="8"/>
  <c r="Z15" i="6"/>
  <c r="AE1" i="8"/>
  <c r="AE15" i="6"/>
  <c r="D1" i="8"/>
  <c r="D15" i="6"/>
  <c r="V1" i="8"/>
  <c r="V15" i="6"/>
  <c r="N24" i="7" a="1"/>
  <c r="N24" i="7" s="1"/>
  <c r="O24" i="7" a="1"/>
  <c r="O24" i="7" s="1"/>
  <c r="AM26" i="9"/>
  <c r="O25" i="7" a="1"/>
  <c r="O25" i="7" s="1"/>
  <c r="N25" i="7" a="1"/>
  <c r="N25" i="7" s="1"/>
  <c r="H25" i="7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AM25" i="9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AL25" i="9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AL24" i="9"/>
  <c r="G24" i="7" a="1"/>
  <c r="G24" i="7" s="1"/>
  <c r="AP24" i="9" s="1"/>
  <c r="H24" i="7" a="1"/>
  <c r="H24" i="7" s="1"/>
  <c r="AQ24" i="9" s="1"/>
  <c r="M23" i="7" a="1"/>
  <c r="M23" i="7" s="1"/>
  <c r="AV23" i="9" s="1"/>
  <c r="AL22" i="9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AM24" i="9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AL23" i="9"/>
  <c r="E24" i="7" a="1"/>
  <c r="E24" i="7" s="1"/>
  <c r="AN24" i="9" s="1"/>
  <c r="F23" i="7" a="1"/>
  <c r="F23" i="7" s="1"/>
  <c r="AO23" i="9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AU27" i="9" l="1"/>
  <c r="AN27" i="9"/>
  <c r="AP27" i="9"/>
  <c r="AT27" i="9"/>
  <c r="AM27" i="9"/>
  <c r="AO27" i="9"/>
  <c r="AS27" i="9"/>
  <c r="AL27" i="9"/>
  <c r="AR27" i="9"/>
  <c r="AQ27" i="9"/>
  <c r="AV27" i="9"/>
  <c r="AS21" i="9"/>
  <c r="AN21" i="9"/>
  <c r="AL21" i="9"/>
  <c r="AM21" i="9"/>
  <c r="AQ21" i="9"/>
  <c r="AP21" i="9"/>
  <c r="AT21" i="9"/>
  <c r="AR21" i="9"/>
  <c r="AO21" i="9"/>
  <c r="AV21" i="9"/>
  <c r="AU21" i="9"/>
  <c r="AD198" i="4" l="1"/>
  <c r="AD54" i="4"/>
  <c r="AE110" i="4"/>
  <c r="AF166" i="4"/>
  <c r="AF10" i="4"/>
  <c r="AD125" i="4"/>
  <c r="AE181" i="4"/>
  <c r="AE37" i="4"/>
  <c r="AF93" i="4"/>
  <c r="AF44" i="4"/>
  <c r="AD100" i="4"/>
  <c r="AE156" i="4"/>
  <c r="AF200" i="4"/>
  <c r="AD27" i="4"/>
  <c r="AE83" i="4"/>
  <c r="AF139" i="4"/>
  <c r="AE45" i="4"/>
  <c r="AD134" i="4"/>
  <c r="AE190" i="4"/>
  <c r="AE46" i="4"/>
  <c r="AF102" i="4"/>
  <c r="AF89" i="4"/>
  <c r="AD109" i="4"/>
  <c r="AE165" i="4"/>
  <c r="AF197" i="4"/>
  <c r="AD168" i="4"/>
  <c r="AD24" i="4"/>
  <c r="AE80" i="4"/>
  <c r="AF136" i="4"/>
  <c r="AD191" i="4"/>
  <c r="AD47" i="4"/>
  <c r="AE103" i="4"/>
  <c r="AF15" i="4"/>
  <c r="AD46" i="4"/>
  <c r="AF158" i="4"/>
  <c r="AF61" i="4"/>
  <c r="AE195" i="4"/>
  <c r="AF107" i="4"/>
  <c r="AE100" i="4"/>
  <c r="AH21" i="4"/>
  <c r="AH197" i="4"/>
  <c r="AH4" i="4"/>
  <c r="AH180" i="4"/>
  <c r="AD186" i="4"/>
  <c r="AD42" i="4"/>
  <c r="AE98" i="4"/>
  <c r="AF154" i="4"/>
  <c r="AF116" i="4"/>
  <c r="AD113" i="4"/>
  <c r="AE169" i="4"/>
  <c r="AE25" i="4"/>
  <c r="AF81" i="4"/>
  <c r="AF8" i="4"/>
  <c r="AD88" i="4"/>
  <c r="AE144" i="4"/>
  <c r="AF188" i="4"/>
  <c r="AD159" i="4"/>
  <c r="AD15" i="4"/>
  <c r="AE71" i="4"/>
  <c r="AF127" i="4"/>
  <c r="AF125" i="4"/>
  <c r="AD122" i="4"/>
  <c r="AE178" i="4"/>
  <c r="AE34" i="4"/>
  <c r="AD174" i="4"/>
  <c r="AD30" i="4"/>
  <c r="AE86" i="4"/>
  <c r="AF142" i="4"/>
  <c r="AF20" i="4"/>
  <c r="AD101" i="4"/>
  <c r="AE157" i="4"/>
  <c r="AE13" i="4"/>
  <c r="AF69" i="4"/>
  <c r="AE197" i="4"/>
  <c r="AD76" i="4"/>
  <c r="AE132" i="4"/>
  <c r="AF164" i="4"/>
  <c r="AD147" i="4"/>
  <c r="AD3" i="4"/>
  <c r="AE59" i="4"/>
  <c r="AF115" i="4"/>
  <c r="AF41" i="4"/>
  <c r="AD110" i="4"/>
  <c r="AE166" i="4"/>
  <c r="AE22" i="4"/>
  <c r="AF78" i="4"/>
  <c r="AF29" i="4"/>
  <c r="AD85" i="4"/>
  <c r="AE141" i="4"/>
  <c r="AF161" i="4"/>
  <c r="AD144" i="4"/>
  <c r="AE200" i="4"/>
  <c r="AE56" i="4"/>
  <c r="AF112" i="4"/>
  <c r="AD93" i="4"/>
  <c r="AD167" i="4"/>
  <c r="AD23" i="4"/>
  <c r="AE79" i="4"/>
  <c r="AF135" i="4"/>
  <c r="AD153" i="4"/>
  <c r="AD166" i="4"/>
  <c r="AD22" i="4"/>
  <c r="AE78" i="4"/>
  <c r="AF134" i="4"/>
  <c r="AD165" i="4"/>
  <c r="AD141" i="4"/>
  <c r="AD115" i="4"/>
  <c r="AE171" i="4"/>
  <c r="AE27" i="4"/>
  <c r="AF83" i="4"/>
  <c r="AD164" i="4"/>
  <c r="AF12" i="4"/>
  <c r="AE64" i="4"/>
  <c r="AE172" i="4"/>
  <c r="AH190" i="4"/>
  <c r="AH22" i="4"/>
  <c r="AH141" i="4"/>
  <c r="AH200" i="4"/>
  <c r="AH56" i="4"/>
  <c r="AH198" i="4"/>
  <c r="AH173" i="4"/>
  <c r="AH29" i="4"/>
  <c r="AH124" i="4"/>
  <c r="AH51" i="4"/>
  <c r="AH159" i="4"/>
  <c r="AH60" i="4"/>
  <c r="AH74" i="4"/>
  <c r="AH121" i="4"/>
  <c r="AH108" i="4"/>
  <c r="AH95" i="4"/>
  <c r="AH151" i="4"/>
  <c r="AD150" i="4"/>
  <c r="AD200" i="4"/>
  <c r="AE133" i="4"/>
  <c r="AF45" i="4"/>
  <c r="AF104" i="4"/>
  <c r="AE179" i="4"/>
  <c r="AE29" i="4"/>
  <c r="AE142" i="4"/>
  <c r="AD61" i="4"/>
  <c r="AD120" i="4"/>
  <c r="AF88" i="4"/>
  <c r="AE199" i="4"/>
  <c r="AD69" i="4"/>
  <c r="AE198" i="4"/>
  <c r="AD162" i="4"/>
  <c r="AD18" i="4"/>
  <c r="AE74" i="4"/>
  <c r="AF130" i="4"/>
  <c r="AE41" i="4"/>
  <c r="AD89" i="4"/>
  <c r="AE145" i="4"/>
  <c r="AF201" i="4"/>
  <c r="AF57" i="4"/>
  <c r="AF49" i="4"/>
  <c r="AD64" i="4"/>
  <c r="AE120" i="4"/>
  <c r="AF140" i="4"/>
  <c r="AD135" i="4"/>
  <c r="AE191" i="4"/>
  <c r="AE47" i="4"/>
  <c r="AF103" i="4"/>
  <c r="AD189" i="4"/>
  <c r="AD98" i="4"/>
  <c r="AE154" i="4"/>
  <c r="AE10" i="4"/>
  <c r="AF66" i="4"/>
  <c r="AF5" i="4"/>
  <c r="AD73" i="4"/>
  <c r="AE129" i="4"/>
  <c r="AF149" i="4"/>
  <c r="AD132" i="4"/>
  <c r="AE188" i="4"/>
  <c r="AE44" i="4"/>
  <c r="AF100" i="4"/>
  <c r="AD57" i="4"/>
  <c r="AD155" i="4"/>
  <c r="AD11" i="4"/>
  <c r="AE67" i="4"/>
  <c r="AF123" i="4"/>
  <c r="AD105" i="4"/>
  <c r="AD154" i="4"/>
  <c r="AD10" i="4"/>
  <c r="AE66" i="4"/>
  <c r="AF122" i="4"/>
  <c r="AD117" i="4"/>
  <c r="AD21" i="4"/>
  <c r="AD103" i="4"/>
  <c r="AE159" i="4"/>
  <c r="AE15" i="4"/>
  <c r="AF71" i="4"/>
  <c r="AD68" i="4"/>
  <c r="AE16" i="4"/>
  <c r="AF120" i="4"/>
  <c r="AE28" i="4"/>
  <c r="AH178" i="4"/>
  <c r="AH199" i="4"/>
  <c r="AH129" i="4"/>
  <c r="AH188" i="4"/>
  <c r="AH44" i="4"/>
  <c r="AH186" i="4"/>
  <c r="AH161" i="4"/>
  <c r="AH17" i="4"/>
  <c r="AH112" i="4"/>
  <c r="AH3" i="4"/>
  <c r="AH135" i="4"/>
  <c r="AH54" i="4"/>
  <c r="AH62" i="4"/>
  <c r="AH109" i="4"/>
  <c r="AH72" i="4"/>
  <c r="AH83" i="4"/>
  <c r="AH127" i="4"/>
  <c r="AD6" i="4"/>
  <c r="AF118" i="4"/>
  <c r="AD77" i="4"/>
  <c r="AF189" i="4"/>
  <c r="AD196" i="4"/>
  <c r="AE108" i="4"/>
  <c r="AD123" i="4"/>
  <c r="AE35" i="4"/>
  <c r="AD86" i="4"/>
  <c r="AF198" i="4"/>
  <c r="AE161" i="4"/>
  <c r="AE117" i="4"/>
  <c r="AE32" i="4"/>
  <c r="AD143" i="4"/>
  <c r="AE55" i="4"/>
  <c r="AD142" i="4"/>
  <c r="AE62" i="4"/>
  <c r="AD52" i="4"/>
  <c r="AF91" i="4"/>
  <c r="AF54" i="4"/>
  <c r="AF113" i="4"/>
  <c r="AE176" i="4"/>
  <c r="AD9" i="4"/>
  <c r="AF111" i="4"/>
  <c r="AD138" i="4"/>
  <c r="AE194" i="4"/>
  <c r="AE50" i="4"/>
  <c r="AF106" i="4"/>
  <c r="AD152" i="4"/>
  <c r="AD65" i="4"/>
  <c r="AE121" i="4"/>
  <c r="AF177" i="4"/>
  <c r="AF33" i="4"/>
  <c r="AD184" i="4"/>
  <c r="AD40" i="4"/>
  <c r="AE96" i="4"/>
  <c r="AF92" i="4"/>
  <c r="AD111" i="4"/>
  <c r="AE167" i="4"/>
  <c r="AE23" i="4"/>
  <c r="AF79" i="4"/>
  <c r="AF121" i="4"/>
  <c r="AD74" i="4"/>
  <c r="AE130" i="4"/>
  <c r="AF186" i="4"/>
  <c r="AF42" i="4"/>
  <c r="AD193" i="4"/>
  <c r="AD49" i="4"/>
  <c r="AE105" i="4"/>
  <c r="AF101" i="4"/>
  <c r="AD108" i="4"/>
  <c r="AE164" i="4"/>
  <c r="AE20" i="4"/>
  <c r="AF76" i="4"/>
  <c r="AE125" i="4"/>
  <c r="AD131" i="4"/>
  <c r="AE187" i="4"/>
  <c r="AE43" i="4"/>
  <c r="AF99" i="4"/>
  <c r="AD33" i="4"/>
  <c r="AD130" i="4"/>
  <c r="AE186" i="4"/>
  <c r="AE42" i="4"/>
  <c r="AF98" i="4"/>
  <c r="AD45" i="4"/>
  <c r="AF181" i="4"/>
  <c r="AD79" i="4"/>
  <c r="AE135" i="4"/>
  <c r="AF191" i="4"/>
  <c r="AF47" i="4"/>
  <c r="AF180" i="4"/>
  <c r="AD32" i="4"/>
  <c r="AD128" i="4"/>
  <c r="AD104" i="4"/>
  <c r="AH154" i="4"/>
  <c r="AH91" i="4"/>
  <c r="AH105" i="4"/>
  <c r="AH164" i="4"/>
  <c r="AH20" i="4"/>
  <c r="AH162" i="4"/>
  <c r="AH137" i="4"/>
  <c r="AH123" i="4"/>
  <c r="AH88" i="4"/>
  <c r="AH132" i="4"/>
  <c r="AH99" i="4"/>
  <c r="AH182" i="4"/>
  <c r="AH38" i="4"/>
  <c r="AH85" i="4"/>
  <c r="AH42" i="4"/>
  <c r="AH59" i="4"/>
  <c r="AH55" i="4"/>
  <c r="AF55" i="4"/>
  <c r="AF52" i="4"/>
  <c r="AE163" i="4"/>
  <c r="AF75" i="4"/>
  <c r="AE77" i="4"/>
  <c r="AE162" i="4"/>
  <c r="AF74" i="4"/>
  <c r="AD199" i="4"/>
  <c r="AE111" i="4"/>
  <c r="AF23" i="4"/>
  <c r="AE160" i="4"/>
  <c r="AH118" i="4"/>
  <c r="AH81" i="4"/>
  <c r="AH187" i="4"/>
  <c r="AH138" i="4"/>
  <c r="AH64" i="4"/>
  <c r="AH75" i="4"/>
  <c r="AH158" i="4"/>
  <c r="AD126" i="4"/>
  <c r="AE182" i="4"/>
  <c r="AE38" i="4"/>
  <c r="AF94" i="4"/>
  <c r="AD197" i="4"/>
  <c r="AD53" i="4"/>
  <c r="AE109" i="4"/>
  <c r="AF165" i="4"/>
  <c r="AF21" i="4"/>
  <c r="AD172" i="4"/>
  <c r="AD28" i="4"/>
  <c r="AE84" i="4"/>
  <c r="AF56" i="4"/>
  <c r="AD99" i="4"/>
  <c r="AE155" i="4"/>
  <c r="AE11" i="4"/>
  <c r="AF67" i="4"/>
  <c r="AF25" i="4"/>
  <c r="AD62" i="4"/>
  <c r="AE118" i="4"/>
  <c r="AF174" i="4"/>
  <c r="AF30" i="4"/>
  <c r="AD181" i="4"/>
  <c r="AD37" i="4"/>
  <c r="AE93" i="4"/>
  <c r="AF77" i="4"/>
  <c r="AD96" i="4"/>
  <c r="AE152" i="4"/>
  <c r="AE8" i="4"/>
  <c r="AF64" i="4"/>
  <c r="AE53" i="4"/>
  <c r="AD119" i="4"/>
  <c r="AE175" i="4"/>
  <c r="AE31" i="4"/>
  <c r="AF87" i="4"/>
  <c r="AE137" i="4"/>
  <c r="AD118" i="4"/>
  <c r="AE174" i="4"/>
  <c r="AE30" i="4"/>
  <c r="AF86" i="4"/>
  <c r="AE185" i="4"/>
  <c r="AF73" i="4"/>
  <c r="AD67" i="4"/>
  <c r="AE123" i="4"/>
  <c r="AF179" i="4"/>
  <c r="AF35" i="4"/>
  <c r="AF36" i="4"/>
  <c r="AE88" i="4"/>
  <c r="AF96" i="4"/>
  <c r="AD80" i="4"/>
  <c r="AH130" i="4"/>
  <c r="AH67" i="4"/>
  <c r="AH93" i="4"/>
  <c r="AH152" i="4"/>
  <c r="AH8" i="4"/>
  <c r="AH150" i="4"/>
  <c r="AH125" i="4"/>
  <c r="AH156" i="4"/>
  <c r="AH76" i="4"/>
  <c r="AH96" i="4"/>
  <c r="AH87" i="4"/>
  <c r="AH170" i="4"/>
  <c r="AH26" i="4"/>
  <c r="AH73" i="4"/>
  <c r="AH191" i="4"/>
  <c r="AH47" i="4"/>
  <c r="AH31" i="4"/>
  <c r="AD25" i="4"/>
  <c r="AD56" i="4"/>
  <c r="AH48" i="4"/>
  <c r="AD114" i="4"/>
  <c r="AE170" i="4"/>
  <c r="AE26" i="4"/>
  <c r="AF82" i="4"/>
  <c r="AD185" i="4"/>
  <c r="AD41" i="4"/>
  <c r="AE97" i="4"/>
  <c r="AF153" i="4"/>
  <c r="AF9" i="4"/>
  <c r="AD160" i="4"/>
  <c r="AD16" i="4"/>
  <c r="AE60" i="4"/>
  <c r="AF32" i="4"/>
  <c r="AD87" i="4"/>
  <c r="AE143" i="4"/>
  <c r="AF199" i="4"/>
  <c r="AD194" i="4"/>
  <c r="AD50" i="4"/>
  <c r="AE106" i="4"/>
  <c r="AF162" i="4"/>
  <c r="AF18" i="4"/>
  <c r="AD169" i="4"/>
  <c r="AE81" i="4"/>
  <c r="AF53" i="4"/>
  <c r="AD84" i="4"/>
  <c r="AE140" i="4"/>
  <c r="AF196" i="4"/>
  <c r="AF193" i="4"/>
  <c r="AD107" i="4"/>
  <c r="AE19" i="4"/>
  <c r="AD106" i="4"/>
  <c r="AE18" i="4"/>
  <c r="AE113" i="4"/>
  <c r="AD55" i="4"/>
  <c r="AF167" i="4"/>
  <c r="AF144" i="4"/>
  <c r="AE136" i="4"/>
  <c r="AH19" i="4"/>
  <c r="AH140" i="4"/>
  <c r="AH113" i="4"/>
  <c r="AH84" i="4"/>
  <c r="AD102" i="4"/>
  <c r="AE158" i="4"/>
  <c r="AE14" i="4"/>
  <c r="AF58" i="4"/>
  <c r="AD173" i="4"/>
  <c r="AD29" i="4"/>
  <c r="AE85" i="4"/>
  <c r="AF141" i="4"/>
  <c r="AE72" i="4"/>
  <c r="AD148" i="4"/>
  <c r="AD4" i="4"/>
  <c r="AE48" i="4"/>
  <c r="AE173" i="4"/>
  <c r="AD75" i="4"/>
  <c r="AE131" i="4"/>
  <c r="AF187" i="4"/>
  <c r="AF43" i="4"/>
  <c r="AD182" i="4"/>
  <c r="AD38" i="4"/>
  <c r="AE94" i="4"/>
  <c r="AF150" i="4"/>
  <c r="AF6" i="4"/>
  <c r="AD157" i="4"/>
  <c r="AD13" i="4"/>
  <c r="AE57" i="4"/>
  <c r="AF17" i="4"/>
  <c r="AD72" i="4"/>
  <c r="AE128" i="4"/>
  <c r="AF184" i="4"/>
  <c r="AF40" i="4"/>
  <c r="AF157" i="4"/>
  <c r="AD95" i="4"/>
  <c r="AE151" i="4"/>
  <c r="AE7" i="4"/>
  <c r="AF63" i="4"/>
  <c r="AE5" i="4"/>
  <c r="AD94" i="4"/>
  <c r="AE150" i="4"/>
  <c r="AE6" i="4"/>
  <c r="AF62" i="4"/>
  <c r="AE65" i="4"/>
  <c r="AD187" i="4"/>
  <c r="AD43" i="4"/>
  <c r="AE99" i="4"/>
  <c r="AF155" i="4"/>
  <c r="AF11" i="4"/>
  <c r="AE112" i="4"/>
  <c r="AE184" i="4"/>
  <c r="AD140" i="4"/>
  <c r="AF192" i="4"/>
  <c r="AH106" i="4"/>
  <c r="AH78" i="4"/>
  <c r="AH69" i="4"/>
  <c r="AH128" i="4"/>
  <c r="AH163" i="4"/>
  <c r="AH126" i="4"/>
  <c r="AH101" i="4"/>
  <c r="AH196" i="4"/>
  <c r="AH52" i="4"/>
  <c r="AH36" i="4"/>
  <c r="AH63" i="4"/>
  <c r="AH146" i="4"/>
  <c r="AH193" i="4"/>
  <c r="AH49" i="4"/>
  <c r="AH167" i="4"/>
  <c r="AH23" i="4"/>
  <c r="AH102" i="4"/>
  <c r="AD78" i="4"/>
  <c r="AF34" i="4"/>
  <c r="AD5" i="4"/>
  <c r="AF117" i="4"/>
  <c r="AD124" i="4"/>
  <c r="AE24" i="4"/>
  <c r="AE107" i="4"/>
  <c r="AF19" i="4"/>
  <c r="AD158" i="4"/>
  <c r="AE70" i="4"/>
  <c r="AF173" i="4"/>
  <c r="AE189" i="4"/>
  <c r="AE21" i="4"/>
  <c r="AD48" i="4"/>
  <c r="AF160" i="4"/>
  <c r="AF37" i="4"/>
  <c r="AD71" i="4"/>
  <c r="AF183" i="4"/>
  <c r="AD90" i="4"/>
  <c r="AE146" i="4"/>
  <c r="AF202" i="4"/>
  <c r="AF46" i="4"/>
  <c r="AD161" i="4"/>
  <c r="AD17" i="4"/>
  <c r="AE73" i="4"/>
  <c r="AF129" i="4"/>
  <c r="AF176" i="4"/>
  <c r="AD136" i="4"/>
  <c r="AE192" i="4"/>
  <c r="AE36" i="4"/>
  <c r="AF13" i="4"/>
  <c r="AD63" i="4"/>
  <c r="AE119" i="4"/>
  <c r="AF175" i="4"/>
  <c r="AF31" i="4"/>
  <c r="AD170" i="4"/>
  <c r="AD26" i="4"/>
  <c r="AE82" i="4"/>
  <c r="AF138" i="4"/>
  <c r="AE69" i="4"/>
  <c r="AD145" i="4"/>
  <c r="AE201" i="4"/>
  <c r="AE33" i="4"/>
  <c r="AE149" i="4"/>
  <c r="AD60" i="4"/>
  <c r="AE116" i="4"/>
  <c r="AF172" i="4"/>
  <c r="AF28" i="4"/>
  <c r="AF109" i="4"/>
  <c r="AD83" i="4"/>
  <c r="AE139" i="4"/>
  <c r="AF195" i="4"/>
  <c r="AF51" i="4"/>
  <c r="AF145" i="4"/>
  <c r="AD82" i="4"/>
  <c r="AE138" i="4"/>
  <c r="AF194" i="4"/>
  <c r="AF50" i="4"/>
  <c r="AE17" i="4"/>
  <c r="AD175" i="4"/>
  <c r="AD31" i="4"/>
  <c r="AE87" i="4"/>
  <c r="AF143" i="4"/>
  <c r="AF70" i="4"/>
  <c r="AF168" i="4"/>
  <c r="AD92" i="4"/>
  <c r="AE196" i="4"/>
  <c r="AF48" i="4"/>
  <c r="AH94" i="4"/>
  <c r="AH201" i="4"/>
  <c r="AH57" i="4"/>
  <c r="AH116" i="4"/>
  <c r="AH103" i="4"/>
  <c r="AH114" i="4"/>
  <c r="AH89" i="4"/>
  <c r="AH184" i="4"/>
  <c r="AH40" i="4"/>
  <c r="AH12" i="4"/>
  <c r="AH39" i="4"/>
  <c r="AH134" i="4"/>
  <c r="AH181" i="4"/>
  <c r="AH37" i="4"/>
  <c r="AH155" i="4"/>
  <c r="AH11" i="4"/>
  <c r="AE134" i="4"/>
  <c r="AF190" i="4"/>
  <c r="AD149" i="4"/>
  <c r="AE61" i="4"/>
  <c r="AF128" i="4"/>
  <c r="AE180" i="4"/>
  <c r="AD195" i="4"/>
  <c r="AD51" i="4"/>
  <c r="AF163" i="4"/>
  <c r="AD14" i="4"/>
  <c r="AF126" i="4"/>
  <c r="AD133" i="4"/>
  <c r="AD192" i="4"/>
  <c r="AE104" i="4"/>
  <c r="AF16" i="4"/>
  <c r="AE127" i="4"/>
  <c r="AF39" i="4"/>
  <c r="AD66" i="4"/>
  <c r="AE122" i="4"/>
  <c r="AF178" i="4"/>
  <c r="AF22" i="4"/>
  <c r="AD137" i="4"/>
  <c r="AE193" i="4"/>
  <c r="AE49" i="4"/>
  <c r="AF105" i="4"/>
  <c r="AF80" i="4"/>
  <c r="AD112" i="4"/>
  <c r="AE168" i="4"/>
  <c r="AE12" i="4"/>
  <c r="AD183" i="4"/>
  <c r="AD39" i="4"/>
  <c r="AE95" i="4"/>
  <c r="AF151" i="4"/>
  <c r="AF7" i="4"/>
  <c r="AD146" i="4"/>
  <c r="AE202" i="4"/>
  <c r="AE58" i="4"/>
  <c r="AF114" i="4"/>
  <c r="AF137" i="4"/>
  <c r="AD121" i="4"/>
  <c r="AE177" i="4"/>
  <c r="AE9" i="4"/>
  <c r="AD180" i="4"/>
  <c r="AD36" i="4"/>
  <c r="AE92" i="4"/>
  <c r="AF148" i="4"/>
  <c r="AF4" i="4"/>
  <c r="AD188" i="4"/>
  <c r="AD59" i="4"/>
  <c r="AE115" i="4"/>
  <c r="AF171" i="4"/>
  <c r="AF27" i="4"/>
  <c r="AD202" i="4"/>
  <c r="AD58" i="4"/>
  <c r="AE114" i="4"/>
  <c r="AF170" i="4"/>
  <c r="AF26" i="4"/>
  <c r="AF133" i="4"/>
  <c r="AD151" i="4"/>
  <c r="AD7" i="4"/>
  <c r="AE63" i="4"/>
  <c r="AF119" i="4"/>
  <c r="AF68" i="4"/>
  <c r="AD44" i="4"/>
  <c r="AE76" i="4"/>
  <c r="AE40" i="4"/>
  <c r="AE4" i="4"/>
  <c r="AH70" i="4"/>
  <c r="AH177" i="4"/>
  <c r="AH33" i="4"/>
  <c r="AH92" i="4"/>
  <c r="AH90" i="4"/>
  <c r="AH6" i="4"/>
  <c r="AH65" i="4"/>
  <c r="AH160" i="4"/>
  <c r="AH16" i="4"/>
  <c r="AH195" i="4"/>
  <c r="AH15" i="4"/>
  <c r="AH110" i="4"/>
  <c r="AH157" i="4"/>
  <c r="AH13" i="4"/>
  <c r="AH131" i="4"/>
  <c r="AH46" i="4"/>
  <c r="AD171" i="4"/>
  <c r="AD177" i="4"/>
  <c r="AF159" i="4"/>
  <c r="AD190" i="4"/>
  <c r="AE102" i="4"/>
  <c r="AF14" i="4"/>
  <c r="AD139" i="4"/>
  <c r="AE51" i="4"/>
  <c r="AE101" i="4"/>
  <c r="AF132" i="4"/>
  <c r="AE148" i="4"/>
  <c r="AH58" i="4"/>
  <c r="AH165" i="4"/>
  <c r="AH80" i="4"/>
  <c r="AH18" i="4"/>
  <c r="AH53" i="4"/>
  <c r="AH148" i="4"/>
  <c r="AH183" i="4"/>
  <c r="AF90" i="4"/>
  <c r="AE91" i="4"/>
  <c r="AF110" i="4"/>
  <c r="AE147" i="4"/>
  <c r="AF60" i="4"/>
  <c r="AH139" i="4"/>
  <c r="AH174" i="4"/>
  <c r="AH192" i="4"/>
  <c r="AH169" i="4"/>
  <c r="AH107" i="4"/>
  <c r="AF65" i="4"/>
  <c r="AF147" i="4"/>
  <c r="AF38" i="4"/>
  <c r="AE75" i="4"/>
  <c r="AD20" i="4"/>
  <c r="AH189" i="4"/>
  <c r="AH30" i="4"/>
  <c r="AH66" i="4"/>
  <c r="AH145" i="4"/>
  <c r="AH71" i="4"/>
  <c r="AD178" i="4"/>
  <c r="AH61" i="4"/>
  <c r="AH143" i="4"/>
  <c r="AH119" i="4"/>
  <c r="AD97" i="4"/>
  <c r="AF3" i="4"/>
  <c r="AD201" i="4"/>
  <c r="AE39" i="4"/>
  <c r="AD8" i="4"/>
  <c r="AH153" i="4"/>
  <c r="AH185" i="4"/>
  <c r="AH171" i="4"/>
  <c r="AH133" i="4"/>
  <c r="AH35" i="4"/>
  <c r="AH45" i="4"/>
  <c r="AH175" i="4"/>
  <c r="AH28" i="4"/>
  <c r="AH147" i="4"/>
  <c r="AE153" i="4"/>
  <c r="AF85" i="4"/>
  <c r="AD81" i="4"/>
  <c r="AE3" i="4"/>
  <c r="AF108" i="4"/>
  <c r="AH117" i="4"/>
  <c r="AH149" i="4"/>
  <c r="AH111" i="4"/>
  <c r="AH97" i="4"/>
  <c r="AH142" i="4"/>
  <c r="AF131" i="4"/>
  <c r="AH27" i="4"/>
  <c r="AH10" i="4"/>
  <c r="AH25" i="4"/>
  <c r="AF146" i="4"/>
  <c r="AF185" i="4"/>
  <c r="AF169" i="4"/>
  <c r="AE52" i="4"/>
  <c r="AH77" i="4"/>
  <c r="AH34" i="4"/>
  <c r="AD156" i="4"/>
  <c r="AD70" i="4"/>
  <c r="AD176" i="4"/>
  <c r="AF95" i="4"/>
  <c r="AD116" i="4"/>
  <c r="AH9" i="4"/>
  <c r="AH41" i="4"/>
  <c r="AH120" i="4"/>
  <c r="AH14" i="4"/>
  <c r="AD12" i="4"/>
  <c r="AD34" i="4"/>
  <c r="AE89" i="4"/>
  <c r="AF59" i="4"/>
  <c r="AF84" i="4"/>
  <c r="AH176" i="4"/>
  <c r="AH5" i="4"/>
  <c r="AH194" i="4"/>
  <c r="AH168" i="4"/>
  <c r="AH79" i="4"/>
  <c r="AD35" i="4"/>
  <c r="AE68" i="4"/>
  <c r="AE126" i="4"/>
  <c r="AD163" i="4"/>
  <c r="AF152" i="4"/>
  <c r="AF72" i="4"/>
  <c r="AH104" i="4"/>
  <c r="AH172" i="4"/>
  <c r="AH122" i="4"/>
  <c r="AH144" i="4"/>
  <c r="AH7" i="4"/>
  <c r="AD127" i="4"/>
  <c r="AH136" i="4"/>
  <c r="AF182" i="4"/>
  <c r="AH50" i="4"/>
  <c r="AH115" i="4"/>
  <c r="AF124" i="4"/>
  <c r="AE90" i="4"/>
  <c r="AF97" i="4"/>
  <c r="AH202" i="4"/>
  <c r="AH68" i="4"/>
  <c r="AH98" i="4"/>
  <c r="AH24" i="4"/>
  <c r="AF24" i="4"/>
  <c r="AF156" i="4"/>
  <c r="AD129" i="4"/>
  <c r="AE54" i="4"/>
  <c r="AD91" i="4"/>
  <c r="AE124" i="4"/>
  <c r="AH166" i="4"/>
  <c r="AH32" i="4"/>
  <c r="AH100" i="4"/>
  <c r="AH86" i="4"/>
  <c r="AH179" i="4"/>
  <c r="AD179" i="4"/>
  <c r="AD19" i="4"/>
  <c r="AH82" i="4"/>
  <c r="AH43" i="4"/>
  <c r="AE183" i="4"/>
  <c r="AG76" i="4"/>
  <c r="AG158" i="4"/>
  <c r="AG57" i="4"/>
  <c r="AG187" i="4"/>
  <c r="AG58" i="4"/>
  <c r="AG189" i="4"/>
  <c r="AG92" i="4"/>
  <c r="AG178" i="4"/>
  <c r="AG59" i="4"/>
  <c r="AG32" i="4"/>
  <c r="AG195" i="4"/>
  <c r="AG192" i="4"/>
  <c r="AG60" i="4"/>
  <c r="AG194" i="4"/>
  <c r="AG193" i="4"/>
  <c r="AG70" i="4"/>
  <c r="AG144" i="4"/>
  <c r="AG127" i="4"/>
  <c r="AG104" i="4"/>
  <c r="AG51" i="4"/>
  <c r="AG176" i="4"/>
  <c r="AG179" i="4"/>
  <c r="AG94" i="4"/>
  <c r="AG12" i="4"/>
  <c r="AG84" i="4"/>
  <c r="AG109" i="4"/>
  <c r="AG21" i="4"/>
  <c r="AG172" i="4"/>
  <c r="AG191" i="4"/>
  <c r="AG145" i="4"/>
  <c r="AG188" i="4"/>
  <c r="AG132" i="4"/>
  <c r="AG69" i="4"/>
  <c r="AG156" i="4"/>
  <c r="AG4" i="4"/>
  <c r="AG129" i="4"/>
  <c r="AG167" i="4"/>
  <c r="AG20" i="4"/>
  <c r="AG11" i="4"/>
  <c r="AG13" i="4"/>
  <c r="AG159" i="4"/>
  <c r="AG118" i="4"/>
  <c r="AG53" i="4"/>
  <c r="AG133" i="4"/>
  <c r="AG122" i="4"/>
  <c r="AG150" i="4"/>
  <c r="AG125" i="4"/>
  <c r="AG38" i="4"/>
  <c r="AG85" i="4"/>
  <c r="AG163" i="4"/>
  <c r="AG116" i="4"/>
  <c r="AG175" i="4"/>
  <c r="AG46" i="4"/>
  <c r="AG75" i="4"/>
  <c r="AG135" i="4"/>
  <c r="AG138" i="4"/>
  <c r="AG111" i="4"/>
  <c r="AG136" i="4"/>
  <c r="AG197" i="4"/>
  <c r="AG81" i="4"/>
  <c r="AG10" i="4"/>
  <c r="AG152" i="4"/>
  <c r="AG155" i="4"/>
  <c r="AG54" i="4"/>
  <c r="AG173" i="4"/>
  <c r="AG91" i="4"/>
  <c r="AG160" i="4"/>
  <c r="AG41" i="4"/>
  <c r="AG33" i="4"/>
  <c r="AG123" i="4"/>
  <c r="AG184" i="4"/>
  <c r="AG77" i="4"/>
  <c r="AG96" i="4"/>
  <c r="AG198" i="4"/>
  <c r="AG73" i="4"/>
  <c r="AG112" i="4"/>
  <c r="AG37" i="4"/>
  <c r="AG17" i="4"/>
  <c r="AG83" i="4"/>
  <c r="AG151" i="4"/>
  <c r="AG9" i="4"/>
  <c r="AG196" i="4"/>
  <c r="AG124" i="4"/>
  <c r="AG67" i="4"/>
  <c r="AG105" i="4"/>
  <c r="AG119" i="4"/>
  <c r="AG43" i="4"/>
  <c r="AG201" i="4"/>
  <c r="AG110" i="4"/>
  <c r="AG139" i="4"/>
  <c r="AG185" i="4"/>
  <c r="AG80" i="4"/>
  <c r="AG42" i="4"/>
  <c r="AG65" i="4"/>
  <c r="AG90" i="4"/>
  <c r="AG120" i="4"/>
  <c r="AG63" i="4"/>
  <c r="AG149" i="4"/>
  <c r="AG134" i="4"/>
  <c r="AG153" i="4"/>
  <c r="AG14" i="4"/>
  <c r="AG101" i="4"/>
  <c r="AG102" i="4"/>
  <c r="AG190" i="4"/>
  <c r="AG34" i="4"/>
  <c r="AG39" i="4"/>
  <c r="AG177" i="4"/>
  <c r="AG142" i="4"/>
  <c r="AG166" i="4"/>
  <c r="AG8" i="4"/>
  <c r="AG87" i="4"/>
  <c r="AG23" i="4"/>
  <c r="AG130" i="4"/>
  <c r="AG171" i="4"/>
  <c r="AG157" i="4"/>
  <c r="AG181" i="4"/>
  <c r="AG61" i="4"/>
  <c r="AG100" i="4"/>
  <c r="AG161" i="4"/>
  <c r="AG86" i="4"/>
  <c r="AG5" i="4"/>
  <c r="AG16" i="4"/>
  <c r="AG174" i="4"/>
  <c r="AG19" i="4"/>
  <c r="AG168" i="4"/>
  <c r="AG49" i="4"/>
  <c r="AG141" i="4"/>
  <c r="AG50" i="4"/>
  <c r="AG97" i="4"/>
  <c r="AG115" i="4"/>
  <c r="AG131" i="4"/>
  <c r="AG30" i="4"/>
  <c r="AG82" i="4"/>
  <c r="AG56" i="4"/>
  <c r="AG140" i="4"/>
  <c r="AG106" i="4"/>
  <c r="AG18" i="4"/>
  <c r="AG36" i="4"/>
  <c r="AG98" i="4"/>
  <c r="AG66" i="4"/>
  <c r="AG182" i="4"/>
  <c r="AG27" i="4"/>
  <c r="AG15" i="4"/>
  <c r="AG25" i="4"/>
  <c r="AG154" i="4"/>
  <c r="AG28" i="4"/>
  <c r="AG143" i="4"/>
  <c r="AG186" i="4"/>
  <c r="AG202" i="4"/>
  <c r="AG95" i="4"/>
  <c r="AG31" i="4"/>
  <c r="AG29" i="4"/>
  <c r="AG148" i="4"/>
  <c r="AG72" i="4"/>
  <c r="AG44" i="4"/>
  <c r="AG147" i="4"/>
  <c r="AG180" i="4"/>
  <c r="AG117" i="4"/>
  <c r="AG170" i="4"/>
  <c r="AG89" i="4"/>
  <c r="AG88" i="4"/>
  <c r="AG108" i="4"/>
  <c r="AG48" i="4"/>
  <c r="AG74" i="4"/>
  <c r="AG62" i="4"/>
  <c r="AG93" i="4"/>
  <c r="AG199" i="4"/>
  <c r="AG183" i="4"/>
  <c r="AG114" i="4"/>
  <c r="AG162" i="4"/>
  <c r="AG165" i="4"/>
  <c r="AG6" i="4"/>
  <c r="AG107" i="4"/>
  <c r="AG128" i="4"/>
  <c r="AG35" i="4"/>
  <c r="AG126" i="4"/>
  <c r="AG113" i="4"/>
  <c r="AG137" i="4"/>
  <c r="AG52" i="4"/>
  <c r="AG79" i="4"/>
  <c r="AG45" i="4"/>
  <c r="AG169" i="4"/>
  <c r="AG40" i="4"/>
  <c r="AG99" i="4"/>
  <c r="AG68" i="4"/>
  <c r="AG22" i="4"/>
  <c r="AG64" i="4"/>
  <c r="AG200" i="4"/>
  <c r="AG78" i="4"/>
  <c r="AG103" i="4"/>
  <c r="AG24" i="4"/>
  <c r="AG7" i="4"/>
  <c r="AG121" i="4"/>
  <c r="AG47" i="4"/>
  <c r="AG164" i="4"/>
  <c r="AG146" i="4"/>
  <c r="AG55" i="4"/>
  <c r="AG71" i="4"/>
  <c r="AG26" i="4"/>
  <c r="C3" i="9" l="1" a="1"/>
  <c r="C3" i="9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AU16" i="9"/>
  <c r="AU15" i="9"/>
  <c r="AU14" i="9"/>
  <c r="AU13" i="9"/>
  <c r="AU12" i="9"/>
  <c r="AU18" i="9"/>
  <c r="AU19" i="9"/>
  <c r="AU17" i="9"/>
  <c r="AQ3" i="9"/>
  <c r="AQ13" i="9"/>
  <c r="AQ15" i="9"/>
  <c r="AQ12" i="9"/>
  <c r="AQ19" i="9"/>
  <c r="AQ18" i="9"/>
  <c r="AQ17" i="9"/>
  <c r="AQ16" i="9"/>
  <c r="AQ14" i="9"/>
  <c r="AN3" i="9"/>
  <c r="AN18" i="9"/>
  <c r="AN17" i="9"/>
  <c r="AN16" i="9"/>
  <c r="AN15" i="9"/>
  <c r="AN14" i="9"/>
  <c r="AN13" i="9"/>
  <c r="AN12" i="9"/>
  <c r="AN19" i="9"/>
  <c r="AT3" i="9"/>
  <c r="AT13" i="9"/>
  <c r="AT17" i="9"/>
  <c r="AT19" i="9"/>
  <c r="AT15" i="9"/>
  <c r="AT12" i="9"/>
  <c r="AT14" i="9"/>
  <c r="AT16" i="9"/>
  <c r="AT18" i="9"/>
  <c r="AV3" i="9"/>
  <c r="AV19" i="9"/>
  <c r="AV18" i="9"/>
  <c r="AV17" i="9"/>
  <c r="AV16" i="9"/>
  <c r="AV15" i="9"/>
  <c r="AV14" i="9"/>
  <c r="AV13" i="9"/>
  <c r="AV12" i="9"/>
  <c r="AM3" i="9"/>
  <c r="AM16" i="9"/>
  <c r="AM15" i="9"/>
  <c r="AM14" i="9"/>
  <c r="AM13" i="9"/>
  <c r="AM12" i="9"/>
  <c r="AM18" i="9"/>
  <c r="AM19" i="9"/>
  <c r="AM17" i="9"/>
  <c r="AP3" i="9"/>
  <c r="AP16" i="9"/>
  <c r="AP14" i="9"/>
  <c r="AP13" i="9"/>
  <c r="AP12" i="9"/>
  <c r="AP19" i="9"/>
  <c r="AP18" i="9"/>
  <c r="AP17" i="9"/>
  <c r="AP15" i="9"/>
  <c r="AO3" i="9"/>
  <c r="AO16" i="9"/>
  <c r="AO15" i="9"/>
  <c r="AO14" i="9"/>
  <c r="AO13" i="9"/>
  <c r="AO12" i="9"/>
  <c r="AO19" i="9"/>
  <c r="AO17" i="9"/>
  <c r="AO18" i="9"/>
  <c r="AR3" i="9"/>
  <c r="AR12" i="9"/>
  <c r="AR19" i="9"/>
  <c r="AR17" i="9"/>
  <c r="AR14" i="9"/>
  <c r="AR18" i="9"/>
  <c r="AR16" i="9"/>
  <c r="AR15" i="9"/>
  <c r="AR13" i="9"/>
  <c r="AS3" i="9"/>
  <c r="AS19" i="9"/>
  <c r="AS15" i="9"/>
  <c r="AS18" i="9"/>
  <c r="AS16" i="9"/>
  <c r="AS17" i="9"/>
  <c r="AS12" i="9"/>
  <c r="AS13" i="9"/>
  <c r="AS14" i="9"/>
  <c r="AQ11" i="9"/>
  <c r="AQ5" i="9"/>
  <c r="AQ6" i="9"/>
  <c r="AQ7" i="9"/>
  <c r="AQ4" i="9"/>
  <c r="AQ8" i="9"/>
  <c r="AU11" i="9"/>
  <c r="AU7" i="9"/>
  <c r="AU4" i="9"/>
  <c r="AU8" i="9"/>
  <c r="AU6" i="9"/>
  <c r="AU5" i="9"/>
  <c r="AS11" i="9"/>
  <c r="AS4" i="9"/>
  <c r="AS5" i="9"/>
  <c r="AS6" i="9"/>
  <c r="AS8" i="9"/>
  <c r="AS7" i="9"/>
  <c r="AV11" i="9"/>
  <c r="AV4" i="9"/>
  <c r="AV8" i="9"/>
  <c r="AV6" i="9"/>
  <c r="AV5" i="9"/>
  <c r="AV7" i="9"/>
  <c r="AN11" i="9"/>
  <c r="AN8" i="9"/>
  <c r="AN7" i="9"/>
  <c r="AN4" i="9"/>
  <c r="AN5" i="9"/>
  <c r="AN6" i="9"/>
  <c r="AT11" i="9"/>
  <c r="AT8" i="9"/>
  <c r="AT4" i="9"/>
  <c r="AT7" i="9"/>
  <c r="AT5" i="9"/>
  <c r="AT6" i="9"/>
  <c r="AM11" i="9"/>
  <c r="AM5" i="9"/>
  <c r="AM4" i="9"/>
  <c r="AM6" i="9"/>
  <c r="AM8" i="9"/>
  <c r="AM7" i="9"/>
  <c r="AP11" i="9"/>
  <c r="AP4" i="9"/>
  <c r="AP8" i="9"/>
  <c r="AP6" i="9"/>
  <c r="AP5" i="9"/>
  <c r="AP7" i="9"/>
  <c r="AO11" i="9"/>
  <c r="AO6" i="9"/>
  <c r="AO4" i="9"/>
  <c r="AO7" i="9"/>
  <c r="AO5" i="9"/>
  <c r="AO8" i="9"/>
  <c r="AR11" i="9"/>
  <c r="AR8" i="9"/>
  <c r="AR4" i="9"/>
  <c r="AR6" i="9"/>
  <c r="AR7" i="9"/>
  <c r="AR5" i="9"/>
  <c r="S205" i="4"/>
  <c r="S204" i="4"/>
  <c r="R205" i="4"/>
  <c r="R204" i="4"/>
  <c r="C6" i="7" l="1"/>
  <c r="C13" i="7" a="1"/>
  <c r="C13" i="7" s="1"/>
  <c r="AL13" i="9" s="1"/>
  <c r="C7" i="7"/>
  <c r="C4" i="7"/>
  <c r="C18" i="7" a="1"/>
  <c r="C18" i="7" s="1"/>
  <c r="AL18" i="9" s="1"/>
  <c r="C12" i="7" a="1"/>
  <c r="C12" i="7" s="1"/>
  <c r="AL12" i="9" s="1"/>
  <c r="C17" i="7" a="1"/>
  <c r="C17" i="7" s="1"/>
  <c r="AL17" i="9" s="1"/>
  <c r="C11" i="7" a="1"/>
  <c r="C11" i="7" s="1"/>
  <c r="AL11" i="9" s="1"/>
  <c r="C16" i="7" a="1"/>
  <c r="C16" i="7" s="1"/>
  <c r="C19" i="7" a="1"/>
  <c r="C19" i="7" s="1"/>
  <c r="AL19" i="9" s="1"/>
  <c r="C14" i="7" a="1"/>
  <c r="C14" i="7" s="1"/>
  <c r="AL14" i="9" s="1"/>
  <c r="C15" i="7" a="1"/>
  <c r="C15" i="7" s="1"/>
  <c r="AL15" i="9" s="1"/>
  <c r="C5" i="7"/>
  <c r="AL5" i="9"/>
  <c r="AL3" i="9"/>
  <c r="C8" i="7"/>
  <c r="AL8" i="9" s="1"/>
  <c r="AL6" i="9"/>
  <c r="AL4" i="9"/>
  <c r="AL7" i="9"/>
  <c r="C9" i="7"/>
  <c r="AL16" i="9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<sst xmlns="http://schemas.openxmlformats.org/spreadsheetml/2006/main" count="10333" uniqueCount="7088">
  <si>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</si>
  <si>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</si>
  <si>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</si>
  <si>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</si>
  <si>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</si>
  <si>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</si>
  <si>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</si>
  <si>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</si>
  <si>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</si>
  <si>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</si>
  <si>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</si>
  <si>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</si>
  <si>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</si>
  <si>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</si>
  <si>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</si>
  <si>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</si>
  <si>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</si>
  <si>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</si>
  <si>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</si>
  <si>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</si>
  <si>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</si>
  <si>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</si>
  <si>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</si>
  <si>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</si>
  <si>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</si>
  <si>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</si>
  <si>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</si>
  <si>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</si>
  <si>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</si>
  <si>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</si>
  <si>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</si>
  <si>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</si>
  <si>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</si>
  <si>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</si>
  <si>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</si>
  <si>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</si>
  <si>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</si>
  <si>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</si>
  <si>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</si>
  <si>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</si>
  <si>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</si>
  <si>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</si>
  <si>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</si>
  <si>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</si>
  <si>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</si>
  <si>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</si>
  <si>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</si>
  <si>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</si>
  <si>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</si>
  <si>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</si>
  <si>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</si>
  <si>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</si>
  <si>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</si>
  <si>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</si>
  <si>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</si>
  <si>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</si>
  <si>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</si>
  <si>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</si>
  <si>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</si>
  <si>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</si>
  <si>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</si>
  <si>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</si>
  <si>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</si>
  <si>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</si>
  <si>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</si>
  <si>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</si>
  <si>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</si>
  <si>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</si>
  <si>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</si>
  <si>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</si>
  <si>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</si>
  <si>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</si>
  <si>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</si>
  <si>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</si>
  <si>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</si>
  <si>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</si>
  <si>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</si>
  <si>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</si>
  <si>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</si>
  <si>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</si>
  <si>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</si>
  <si>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</si>
  <si>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</si>
  <si>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</si>
  <si>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</si>
  <si>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</si>
  <si>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</si>
  <si>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</si>
  <si>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</si>
  <si>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</si>
  <si>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</si>
  <si>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</si>
  <si>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</si>
  <si>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</si>
  <si>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</si>
  <si>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</si>
  <si>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</si>
  <si>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</si>
  <si>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</si>
  <si>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</si>
  <si>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</si>
  <si>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</si>
  <si>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</si>
  <si>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</si>
  <si>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</si>
  <si>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</si>
  <si>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</si>
  <si>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</si>
  <si>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</si>
  <si>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</si>
  <si>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</si>
  <si>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</si>
  <si>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</si>
  <si>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</si>
  <si>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</si>
  <si>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</si>
  <si>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</si>
  <si>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</si>
  <si>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</si>
  <si>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</si>
  <si>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</si>
  <si>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</si>
  <si>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</si>
  <si>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</si>
  <si>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</si>
  <si>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</si>
  <si>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</si>
  <si>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</si>
  <si>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</si>
  <si>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</si>
  <si>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</si>
  <si>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</si>
  <si>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</si>
  <si>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</si>
  <si>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</si>
  <si>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</si>
  <si>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</si>
  <si>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</si>
  <si>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</si>
  <si>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</si>
  <si>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</si>
  <si>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</si>
  <si>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</si>
  <si>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</si>
  <si>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</si>
  <si>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</si>
  <si>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</si>
  <si>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</si>
  <si>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</si>
  <si>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</si>
  <si>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</si>
  <si>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</si>
  <si>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</si>
  <si>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</si>
  <si>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</si>
  <si>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</si>
  <si>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</si>
  <si>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</si>
  <si>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</si>
  <si>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</si>
  <si>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</si>
  <si>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</si>
  <si>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</si>
  <si>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</si>
  <si>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</si>
  <si>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</si>
  <si>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</si>
  <si>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</si>
  <si>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</si>
  <si>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</si>
  <si>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</si>
  <si>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</si>
  <si>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</si>
  <si>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</si>
  <si>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</si>
  <si>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</si>
  <si>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</si>
  <si>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</si>
  <si>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</si>
  <si>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</si>
  <si>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</si>
  <si>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</si>
  <si>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</si>
  <si>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</si>
  <si>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</si>
  <si>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</si>
  <si>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</si>
  <si>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</si>
  <si>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</si>
  <si>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</si>
  <si>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</si>
  <si>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</si>
  <si>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</si>
  <si>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</si>
  <si>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</si>
  <si>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</si>
  <si>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</si>
  <si>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</si>
  <si>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</si>
  <si>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</si>
  <si>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</si>
  <si>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</si>
  <si>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</si>
  <si>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</si>
  <si>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</si>
  <si>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</si>
  <si>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</si>
  <si>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</si>
  <si>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</si>
  <si>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</si>
  <si>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</si>
  <si>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</si>
  <si>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</si>
  <si>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</si>
  <si>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</si>
  <si>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</si>
  <si>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</si>
  <si>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</si>
  <si>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</si>
  <si>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</si>
  <si>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</si>
  <si>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</si>
  <si>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</si>
  <si>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</si>
  <si>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</si>
  <si>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</si>
  <si>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</si>
  <si>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</si>
  <si>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</si>
  <si>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</si>
  <si>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</si>
  <si>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</si>
  <si>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</si>
  <si>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</si>
  <si>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</si>
  <si>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</si>
  <si>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</si>
  <si>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</si>
  <si>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</si>
  <si>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</si>
  <si>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</si>
  <si>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</si>
  <si>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</si>
  <si>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</si>
  <si>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</si>
  <si>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</si>
  <si>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</si>
  <si>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</si>
  <si>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</si>
  <si>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</si>
  <si>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</si>
  <si>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</si>
  <si>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</si>
  <si>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</si>
  <si>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</si>
  <si>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</si>
  <si>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</si>
  <si>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</si>
  <si>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</si>
  <si>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</si>
  <si>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</si>
  <si>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</si>
  <si>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</si>
  <si>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</si>
  <si>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</si>
  <si>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</si>
  <si>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</si>
  <si>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</si>
  <si>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</si>
  <si>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</si>
  <si>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</si>
  <si>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</si>
  <si>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</si>
  <si>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</si>
  <si>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</si>
  <si>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</si>
  <si>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</si>
  <si>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</si>
  <si>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</si>
  <si>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</si>
  <si>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</si>
  <si>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</si>
  <si>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</si>
  <si>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</si>
  <si>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</si>
  <si>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</si>
  <si>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</si>
  <si>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</si>
  <si>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</si>
  <si>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</si>
  <si>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</si>
  <si>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</si>
  <si>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</si>
  <si>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</si>
  <si>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</si>
  <si>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</si>
  <si>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</si>
  <si>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</si>
  <si>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</si>
  <si>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</si>
  <si>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</si>
  <si>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</si>
  <si>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</si>
  <si>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</si>
  <si>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</si>
  <si>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</si>
  <si>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</si>
  <si>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</si>
  <si>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</si>
  <si>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</si>
  <si>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</si>
  <si>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</si>
  <si>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</si>
  <si>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</si>
  <si>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</si>
  <si>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</si>
  <si>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</si>
  <si>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</si>
  <si>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</si>
  <si>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</si>
  <si>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</si>
  <si>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</si>
  <si>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</si>
  <si>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</si>
  <si>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</si>
  <si>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</si>
  <si>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</si>
  <si>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</si>
  <si>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</si>
  <si>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</si>
  <si>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</si>
  <si>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</si>
  <si>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</si>
  <si>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</si>
  <si>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</si>
  <si>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</si>
  <si>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</si>
  <si>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</si>
  <si>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</si>
  <si>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</si>
  <si>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</si>
  <si>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</si>
  <si>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</si>
  <si>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</si>
  <si>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</si>
  <si>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</si>
  <si>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</si>
  <si>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</si>
  <si>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</si>
  <si>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</si>
  <si>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</si>
  <si>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</si>
  <si>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</si>
  <si>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</si>
  <si>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</si>
  <si>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</si>
  <si>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</si>
  <si>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</si>
  <si>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</si>
  <si>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</si>
  <si>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</si>
  <si>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</si>
  <si>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</si>
  <si>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</si>
  <si>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</si>
  <si>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</si>
  <si>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</si>
  <si>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</si>
  <si>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</si>
  <si>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</si>
  <si>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</si>
  <si>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</si>
  <si>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</si>
  <si>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</si>
  <si>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</si>
  <si>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</si>
  <si>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</si>
  <si>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</si>
  <si>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</si>
  <si>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</si>
  <si>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</si>
  <si>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</si>
  <si>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</si>
  <si>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</si>
  <si>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</si>
  <si>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</si>
  <si>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</si>
  <si>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</si>
  <si>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</si>
  <si>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</si>
  <si>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</si>
  <si>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</si>
  <si>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</si>
  <si>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</si>
  <si>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</si>
  <si>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</si>
  <si>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</si>
  <si>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</si>
  <si>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</si>
  <si>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</si>
  <si>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</si>
  <si>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</si>
  <si>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</si>
  <si>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</si>
  <si>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</si>
  <si>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</si>
  <si>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</si>
  <si>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</si>
  <si>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</si>
  <si>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</si>
  <si>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</si>
  <si>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</si>
  <si>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</si>
  <si>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</si>
  <si>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</si>
  <si>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</si>
  <si>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</si>
  <si>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</si>
  <si>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</si>
  <si>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</si>
  <si>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</si>
  <si>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</si>
  <si>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</si>
  <si>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</si>
  <si>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</si>
  <si>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</si>
  <si>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</si>
  <si>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</si>
  <si>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</si>
  <si>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</si>
  <si>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</si>
  <si>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</si>
  <si>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</si>
  <si>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</si>
  <si>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</si>
  <si>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</si>
  <si>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</si>
  <si>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</si>
  <si>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</si>
  <si>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</si>
  <si>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</si>
  <si>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</si>
  <si>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</si>
  <si>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</si>
  <si>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</si>
  <si>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</si>
  <si>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</si>
  <si>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</si>
  <si>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</si>
  <si>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</si>
  <si>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</si>
  <si>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</si>
  <si>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</si>
  <si>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</si>
  <si>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</si>
  <si>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</si>
  <si>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</si>
  <si>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</si>
  <si>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</si>
  <si>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</si>
  <si>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</si>
  <si>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</si>
  <si>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</si>
  <si>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</si>
  <si>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</si>
  <si>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</si>
  <si>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</si>
  <si>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</si>
  <si>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</si>
  <si>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</si>
  <si>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</si>
  <si>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</si>
  <si>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</si>
  <si>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</si>
  <si>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</si>
  <si>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</si>
  <si>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</si>
  <si>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</si>
  <si>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</si>
  <si>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</si>
  <si>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</si>
  <si>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</si>
  <si>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</si>
  <si>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</si>
  <si>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</si>
  <si>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</si>
  <si>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</si>
  <si>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</si>
  <si>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</si>
  <si>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</si>
  <si>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</si>
  <si>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</si>
  <si>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</si>
  <si>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</si>
  <si>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</si>
  <si>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</si>
  <si>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</si>
  <si>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</si>
  <si>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</si>
  <si>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</si>
  <si>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</si>
  <si>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</si>
  <si>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</si>
  <si>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</si>
  <si>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</si>
  <si>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</si>
  <si>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</si>
  <si>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</si>
  <si>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</si>
  <si>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</si>
  <si>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</si>
  <si>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</si>
  <si>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</si>
  <si>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</si>
  <si>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</si>
  <si>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</si>
  <si>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</si>
  <si>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</si>
  <si>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</si>
  <si>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</si>
  <si>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</si>
  <si>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</si>
  <si>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</si>
  <si>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</si>
  <si>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</si>
  <si>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</si>
  <si>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</si>
  <si>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</si>
  <si>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</si>
  <si>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</si>
  <si>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</si>
  <si>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</si>
  <si>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</si>
  <si>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</si>
  <si>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</si>
  <si>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</si>
  <si>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</si>
  <si>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</si>
  <si>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</si>
  <si>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</si>
  <si>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</si>
  <si>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</si>
  <si>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</si>
  <si>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</si>
  <si>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</si>
  <si>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</si>
  <si>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</si>
  <si>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</si>
  <si>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</si>
  <si>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</si>
  <si>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</si>
  <si>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</si>
  <si>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</si>
  <si>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</si>
  <si>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</si>
  <si>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</si>
  <si>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</si>
  <si>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</si>
  <si>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</si>
  <si>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</si>
  <si>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</si>
  <si>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</si>
  <si>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</si>
  <si>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</si>
  <si>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</si>
  <si>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</si>
  <si>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</si>
  <si>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</si>
  <si>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</si>
  <si>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</si>
  <si>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</si>
  <si>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</si>
  <si>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</si>
  <si>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</si>
  <si>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</si>
  <si>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</si>
  <si>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</si>
  <si>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</si>
  <si>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</si>
  <si>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</si>
  <si>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</si>
  <si>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</si>
  <si>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</si>
  <si>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</si>
  <si>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</si>
  <si>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</si>
  <si>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</si>
  <si>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</si>
  <si>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</si>
  <si>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</si>
  <si>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</si>
  <si>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</si>
  <si>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</si>
  <si>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</si>
  <si>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</si>
  <si>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</si>
  <si>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</si>
  <si>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</si>
  <si>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</si>
  <si>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</si>
  <si>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</si>
  <si>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</si>
  <si>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</si>
  <si>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</si>
  <si>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</si>
  <si>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</si>
  <si>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</si>
  <si>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</si>
  <si>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</si>
  <si>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</si>
  <si>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</si>
  <si>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</si>
  <si>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</si>
  <si>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</si>
  <si>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</si>
  <si>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</si>
  <si>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</si>
  <si>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</si>
  <si>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</si>
  <si>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</si>
  <si>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</si>
  <si>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</si>
  <si>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</si>
  <si>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</si>
  <si>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</si>
  <si>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</si>
  <si>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</si>
  <si>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</si>
  <si>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</si>
  <si>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</si>
  <si>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</si>
  <si>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</si>
  <si>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</si>
  <si>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</si>
  <si>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</si>
  <si>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</si>
  <si>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</si>
  <si>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</si>
  <si>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</si>
  <si>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</si>
  <si>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</si>
  <si>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</si>
  <si>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</si>
  <si>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</si>
  <si>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</si>
  <si>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</si>
  <si>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</si>
  <si>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</si>
  <si>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</si>
  <si>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</si>
  <si>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</si>
  <si>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</si>
  <si>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</si>
  <si>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</si>
  <si>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</si>
  <si>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</si>
  <si>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</si>
  <si>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</si>
  <si>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</si>
  <si>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</si>
  <si>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</si>
  <si>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</si>
  <si>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</si>
  <si>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</si>
  <si>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</si>
  <si>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</si>
  <si>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</si>
  <si>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</si>
  <si>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</si>
  <si>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</si>
  <si>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</si>
  <si>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</si>
  <si>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</si>
  <si>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</si>
  <si>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</si>
  <si>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</si>
  <si>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</si>
  <si>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</si>
  <si>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</si>
  <si>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</si>
  <si>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</si>
  <si>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</si>
  <si>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</si>
  <si>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</si>
  <si>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</si>
  <si>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</si>
  <si>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</si>
  <si>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</si>
  <si>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</si>
  <si>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</si>
  <si>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</si>
  <si>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</si>
  <si>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</si>
  <si>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</si>
  <si>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</si>
  <si>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</si>
  <si>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</si>
  <si>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</si>
  <si>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</si>
  <si>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</si>
  <si>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</si>
  <si>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</si>
  <si>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</si>
  <si>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</si>
  <si>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</si>
  <si>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</si>
  <si>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</si>
  <si>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</si>
  <si>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</si>
  <si>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</si>
  <si>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</si>
  <si>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</si>
  <si>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</si>
  <si>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</si>
  <si>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</si>
  <si>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</si>
  <si>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</si>
  <si>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</si>
  <si>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</si>
  <si>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</si>
  <si>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</si>
  <si>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</si>
  <si>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</si>
  <si>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</si>
  <si>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</si>
  <si>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</si>
  <si>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</si>
  <si>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</si>
  <si>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</si>
  <si>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</si>
  <si>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</si>
  <si>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</si>
  <si>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</si>
  <si>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</si>
  <si>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</si>
  <si>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</si>
  <si>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</si>
  <si>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</si>
  <si>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</si>
  <si>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</si>
  <si>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</si>
  <si>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</si>
  <si>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</si>
  <si>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</si>
  <si>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</si>
  <si>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</si>
  <si>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</si>
  <si>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</si>
  <si>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</si>
  <si>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</si>
  <si>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</si>
  <si>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</si>
  <si>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</si>
  <si>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</si>
  <si>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</si>
  <si>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</si>
  <si>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</si>
  <si>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</si>
  <si>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</si>
  <si>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</si>
  <si>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</si>
  <si>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</si>
  <si>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</si>
  <si>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</si>
  <si>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</si>
  <si>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</si>
  <si>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</si>
  <si>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</si>
  <si>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</si>
  <si>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</si>
  <si>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</si>
  <si>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</si>
  <si>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</si>
  <si>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</si>
  <si>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</si>
  <si>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</si>
  <si>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</si>
  <si>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</si>
  <si>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</si>
  <si>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</si>
  <si>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</si>
  <si>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</si>
  <si>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</si>
  <si>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</si>
  <si>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</si>
  <si>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</si>
  <si>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</si>
  <si>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</si>
  <si>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</si>
  <si>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</si>
  <si>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</si>
  <si>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</si>
  <si>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</si>
  <si>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</si>
  <si>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</si>
  <si>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</si>
  <si>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</si>
  <si>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</si>
  <si>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</si>
  <si>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</si>
  <si>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</si>
  <si>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</si>
  <si>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</si>
  <si>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</si>
  <si>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</si>
  <si>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</si>
  <si>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</si>
  <si>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</si>
  <si>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</si>
  <si>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</si>
  <si>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</si>
  <si>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</si>
  <si>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</si>
  <si>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</si>
  <si>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</si>
  <si>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</si>
  <si>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</si>
  <si>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</si>
  <si>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</si>
  <si>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</si>
  <si>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</si>
  <si>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</si>
  <si>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</si>
  <si>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</si>
  <si>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</si>
  <si>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</si>
  <si>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</si>
  <si>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</si>
  <si>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</si>
  <si>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</si>
  <si>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</si>
  <si>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</si>
  <si>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</si>
  <si>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</si>
  <si>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</si>
  <si>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</si>
  <si>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</si>
  <si>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</si>
  <si>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</si>
  <si>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</si>
  <si>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</si>
  <si>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</si>
  <si>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</si>
  <si>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</si>
  <si>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</si>
  <si>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</si>
  <si>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</si>
  <si>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</si>
  <si>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</si>
  <si>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</si>
  <si>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</si>
  <si>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</si>
  <si>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</si>
  <si>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</si>
  <si>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</si>
  <si>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</si>
  <si>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</si>
  <si>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</si>
  <si>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</si>
  <si>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</si>
  <si>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</si>
  <si>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</si>
  <si>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</si>
  <si>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</si>
  <si>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</si>
  <si>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</si>
  <si>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</si>
  <si>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</si>
  <si>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</si>
  <si>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</si>
  <si>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</si>
  <si>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</si>
  <si>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</si>
  <si>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</si>
  <si>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</si>
  <si>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</si>
  <si>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</si>
  <si>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</si>
  <si>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</si>
  <si>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</si>
  <si>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</si>
  <si>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</si>
  <si>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</si>
  <si>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</si>
  <si>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</si>
  <si>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</si>
  <si>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</si>
  <si>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</si>
  <si>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</si>
  <si>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</si>
  <si>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</si>
  <si>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</si>
  <si>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</si>
  <si>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</si>
  <si>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</si>
  <si>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</si>
  <si>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</si>
  <si>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</si>
  <si>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</si>
  <si>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</si>
  <si>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</si>
  <si>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</si>
  <si>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</si>
  <si>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</si>
  <si>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</si>
  <si>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</si>
  <si>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</si>
  <si>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</si>
  <si>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</si>
  <si>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</si>
  <si>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</si>
  <si>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</si>
  <si>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</si>
  <si>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</si>
  <si>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</si>
  <si>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</si>
  <si>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</si>
  <si>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</si>
  <si>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</si>
  <si>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</si>
  <si>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</si>
  <si>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</si>
  <si>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</si>
  <si>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</si>
  <si>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</si>
  <si>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</si>
  <si>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</si>
  <si>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</si>
  <si>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</si>
  <si>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</si>
  <si>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</si>
  <si>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</si>
  <si>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</si>
  <si>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</si>
  <si>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</si>
  <si>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</si>
  <si>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</si>
  <si>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</si>
  <si>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</si>
  <si>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</si>
  <si>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</si>
  <si>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</si>
  <si>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</si>
  <si>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</si>
  <si>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</si>
  <si>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</si>
  <si>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</si>
  <si>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</si>
  <si>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</si>
  <si>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</si>
  <si>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</si>
  <si>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</si>
  <si>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</si>
  <si>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</si>
  <si>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</si>
  <si>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</si>
  <si>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</si>
  <si>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</si>
  <si>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</si>
  <si>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</si>
  <si>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</si>
  <si>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</si>
  <si>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</si>
  <si>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</si>
  <si>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</si>
  <si>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</si>
  <si>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</si>
  <si>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</si>
  <si>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</si>
  <si>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</si>
  <si>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</si>
  <si>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</si>
  <si>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</si>
  <si>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</si>
  <si>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</si>
  <si>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</si>
  <si>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</si>
  <si>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</si>
  <si>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</si>
  <si>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</si>
  <si>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</si>
  <si>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</si>
  <si>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</si>
  <si>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</si>
  <si>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</si>
  <si>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</si>
  <si>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</si>
  <si>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</si>
  <si>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</si>
  <si>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</si>
  <si>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</si>
  <si>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</si>
  <si>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</si>
  <si>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</si>
  <si>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</si>
  <si>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</si>
  <si>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</si>
  <si>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</si>
  <si>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</si>
  <si>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</si>
  <si>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</si>
  <si>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</si>
  <si>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</si>
  <si>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</si>
  <si>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</si>
  <si>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</si>
  <si>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</si>
  <si>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</si>
  <si>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</si>
  <si>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</si>
  <si>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</si>
  <si>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</si>
  <si>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</si>
  <si>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</si>
  <si>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</si>
  <si>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</si>
  <si>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</si>
  <si>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</si>
  <si>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</si>
  <si>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</si>
  <si>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</si>
  <si>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</si>
  <si>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</si>
  <si>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</si>
  <si>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</si>
  <si>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</si>
  <si>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</si>
  <si>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</si>
  <si>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</si>
  <si>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</si>
  <si>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</si>
  <si>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</si>
  <si>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</si>
  <si>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</si>
  <si>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</si>
  <si>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</si>
  <si>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</si>
  <si>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</si>
  <si>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</si>
  <si>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</si>
  <si>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</si>
  <si>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</si>
  <si>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</si>
  <si>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</si>
  <si>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</si>
  <si>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</si>
  <si>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</si>
  <si>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</si>
  <si>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</si>
  <si>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</si>
  <si>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</si>
  <si>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</si>
  <si>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</si>
  <si>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</si>
  <si>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</si>
  <si>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</si>
  <si>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</si>
  <si>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</si>
  <si>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</si>
  <si>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</si>
  <si>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</si>
  <si>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</si>
  <si>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</si>
  <si>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</si>
  <si>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</si>
  <si>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</si>
  <si>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</si>
  <si>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</si>
  <si>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</si>
  <si>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</si>
  <si>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</si>
  <si>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</si>
  <si>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</si>
  <si>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</si>
  <si>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</si>
  <si>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</si>
  <si>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</si>
  <si>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</si>
  <si>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</si>
  <si>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</si>
  <si>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</si>
  <si>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</si>
  <si>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</si>
  <si>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</si>
  <si>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</si>
  <si>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</si>
  <si>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</si>
  <si>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</si>
  <si>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</si>
  <si>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</si>
  <si>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</si>
  <si>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</si>
  <si>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</si>
  <si>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</si>
  <si>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</si>
  <si>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</si>
  <si>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</si>
  <si>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</si>
  <si>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</si>
  <si>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</si>
  <si>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</si>
  <si>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</si>
  <si>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</si>
  <si>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</si>
  <si>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</si>
  <si>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</si>
  <si>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</si>
  <si>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</si>
  <si>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</si>
  <si>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</si>
  <si>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</si>
  <si>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</si>
  <si>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</si>
  <si>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</si>
  <si>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</si>
  <si>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</si>
  <si>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</si>
  <si>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</si>
  <si>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</si>
  <si>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</si>
  <si>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</si>
  <si>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</si>
  <si>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</si>
  <si>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</si>
  <si>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</si>
  <si>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</si>
  <si>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</si>
  <si>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</si>
  <si>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</si>
  <si>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</si>
  <si>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</si>
  <si>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</si>
  <si>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</si>
  <si>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</si>
  <si>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</si>
  <si>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</si>
  <si>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</si>
  <si>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</si>
  <si>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</si>
  <si>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</si>
  <si>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</si>
  <si>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</si>
  <si>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</si>
  <si>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</si>
  <si>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</si>
  <si>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</si>
  <si>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</si>
  <si>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</si>
  <si>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</si>
  <si>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</si>
  <si>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</si>
  <si>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</si>
  <si>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</si>
  <si>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</si>
  <si>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</si>
  <si>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</si>
  <si>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</si>
  <si>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</si>
  <si>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</si>
  <si>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</si>
  <si>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</si>
  <si>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</si>
  <si>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</si>
  <si>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</si>
  <si>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</si>
  <si>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</si>
  <si>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</si>
  <si>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</si>
  <si>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</si>
  <si>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</si>
  <si>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</si>
  <si>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</si>
  <si>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</si>
  <si>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</si>
  <si>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</si>
  <si>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</si>
  <si>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</si>
  <si>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</si>
  <si>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</si>
  <si>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</si>
  <si>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</si>
  <si>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</si>
  <si>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</si>
  <si>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</si>
  <si>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</si>
  <si>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</si>
  <si>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</si>
  <si>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</si>
  <si>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</si>
  <si>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</si>
  <si>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</si>
  <si>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</si>
  <si>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</si>
  <si>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</si>
  <si>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</si>
  <si>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</si>
  <si>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</si>
  <si>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</si>
  <si>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</si>
  <si>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</si>
  <si>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</si>
  <si>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</si>
  <si>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</si>
  <si>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</si>
  <si>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</si>
  <si>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</si>
  <si>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</si>
  <si>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</si>
  <si>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</si>
  <si>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</si>
  <si>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</si>
  <si>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</si>
  <si>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</si>
  <si>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</si>
  <si>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</si>
  <si>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</si>
  <si>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</si>
  <si>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</si>
  <si>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</si>
  <si>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</si>
  <si>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</si>
  <si>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</si>
  <si>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</si>
  <si>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</si>
  <si>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</si>
  <si>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</si>
  <si>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</si>
  <si>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</si>
  <si>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</si>
  <si>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</si>
  <si>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</si>
  <si>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</si>
  <si>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</si>
  <si>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</si>
  <si>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</si>
  <si>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</si>
  <si>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</si>
  <si>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</si>
  <si>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</si>
  <si>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</si>
  <si>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</si>
  <si>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</si>
  <si>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</si>
  <si>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</si>
  <si>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</si>
  <si>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</si>
  <si>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</si>
  <si>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</si>
  <si>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</si>
  <si>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</si>
  <si>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</si>
  <si>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</si>
  <si>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</si>
  <si>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</si>
  <si>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</si>
  <si>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</si>
  <si>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</si>
  <si>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</si>
  <si>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</si>
  <si>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</si>
  <si>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</si>
  <si>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</si>
  <si>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</si>
  <si>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</si>
  <si>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</si>
  <si>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</si>
  <si>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</si>
  <si>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</si>
  <si>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</si>
  <si>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</si>
  <si>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</si>
  <si>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</si>
  <si>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</si>
  <si>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</si>
  <si>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</si>
  <si>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</si>
  <si>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</si>
  <si>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</si>
  <si>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</si>
  <si>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</si>
  <si>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</si>
  <si>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</si>
  <si>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</si>
  <si>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</si>
  <si>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</si>
  <si>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</si>
  <si>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</si>
  <si>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</si>
  <si>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</si>
  <si>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</si>
  <si>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</si>
  <si>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</si>
  <si>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</si>
  <si>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</si>
  <si>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</si>
  <si>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</si>
  <si>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</si>
  <si>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</si>
  <si>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</si>
  <si>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</si>
  <si>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</si>
  <si>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</si>
  <si>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</si>
  <si>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</si>
  <si>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</si>
  <si>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</si>
  <si>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</si>
  <si>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</si>
  <si>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</si>
  <si>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</si>
  <si>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</si>
  <si>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</si>
  <si>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</si>
  <si>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</si>
  <si>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</si>
  <si>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</si>
  <si>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</si>
  <si>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</si>
  <si>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</si>
  <si>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</si>
  <si>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</si>
  <si>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</si>
  <si>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</si>
  <si>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</si>
  <si>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</si>
  <si>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</si>
  <si>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</si>
  <si>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</si>
  <si>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</si>
  <si>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</si>
  <si>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</si>
  <si>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</si>
  <si>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</si>
  <si>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</si>
  <si>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</si>
  <si>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</si>
  <si>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</si>
  <si>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</si>
  <si>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</si>
  <si>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</si>
  <si>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</si>
  <si>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</si>
  <si>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</si>
  <si>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</si>
  <si>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</si>
  <si>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</si>
  <si>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</si>
  <si>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</si>
  <si>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</si>
  <si>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</si>
  <si>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</si>
  <si>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</si>
  <si>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</si>
  <si>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</si>
  <si>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</si>
  <si>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</si>
  <si>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</si>
  <si>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</si>
  <si>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</si>
  <si>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</si>
  <si>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</si>
  <si>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</si>
  <si>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</si>
  <si>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</si>
  <si>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</si>
  <si>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</si>
  <si>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</si>
  <si>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</si>
  <si>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</si>
  <si>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</si>
  <si>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</si>
  <si>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</si>
  <si>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</si>
  <si>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</si>
  <si>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</si>
  <si>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</si>
  <si>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</si>
  <si>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</si>
  <si>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</si>
  <si>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</si>
  <si>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</si>
  <si>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</si>
  <si>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</si>
  <si>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</si>
  <si>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</si>
  <si>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</si>
  <si>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</si>
  <si>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</si>
  <si>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</si>
  <si>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</si>
  <si>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</si>
  <si>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</si>
  <si>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</si>
  <si>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</si>
  <si>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</si>
  <si>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</si>
  <si>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</si>
  <si>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</si>
  <si>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</si>
  <si>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</si>
  <si>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</si>
  <si>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</si>
  <si>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</si>
  <si>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</si>
  <si>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</si>
  <si>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</si>
  <si>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</si>
  <si>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</si>
  <si>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</si>
  <si>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</si>
  <si>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</si>
  <si>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</si>
  <si>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</si>
  <si>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</si>
  <si>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</si>
  <si>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</si>
  <si>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</si>
  <si>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</si>
  <si>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</si>
  <si>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</si>
  <si>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</si>
  <si>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</si>
  <si>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</si>
  <si>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</si>
  <si>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</si>
  <si>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</si>
  <si>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</si>
  <si>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</si>
  <si>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</si>
  <si>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</si>
  <si>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</si>
  <si>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</si>
  <si>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</si>
  <si>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</si>
  <si>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</si>
  <si>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</si>
  <si>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</si>
  <si>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</si>
  <si>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</si>
  <si>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</si>
  <si>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</si>
  <si>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</si>
  <si>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</si>
  <si>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</si>
  <si>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</si>
  <si>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</si>
  <si>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</si>
  <si>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</si>
  <si>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</si>
  <si>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</si>
  <si>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</si>
  <si>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</si>
  <si>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</si>
  <si>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</si>
  <si>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</si>
  <si>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</si>
  <si>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</si>
  <si>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</si>
  <si>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</si>
  <si>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</si>
  <si>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</si>
  <si>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</si>
  <si>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</si>
  <si>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</si>
  <si>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</si>
  <si>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</si>
  <si>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</si>
  <si>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</si>
  <si>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</si>
  <si>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</si>
  <si>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</si>
  <si>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</si>
  <si>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</si>
  <si>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</si>
  <si>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</si>
  <si>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</si>
  <si>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</si>
  <si>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</si>
  <si>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</si>
  <si>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</si>
  <si>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</si>
  <si>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</si>
  <si>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</si>
  <si>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</si>
  <si>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</si>
  <si>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</si>
  <si>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</si>
  <si>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</si>
  <si>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</si>
  <si>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</si>
  <si>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</si>
  <si>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</si>
  <si>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</si>
  <si>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</si>
  <si>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</si>
  <si>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</si>
  <si>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</si>
  <si>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</si>
  <si>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</si>
  <si>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</si>
  <si>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</si>
  <si>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</si>
  <si>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</si>
  <si>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</si>
  <si>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</si>
  <si>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</si>
  <si>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</si>
  <si>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</si>
  <si>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</si>
  <si>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</si>
  <si>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</si>
  <si>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</si>
  <si>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</si>
  <si>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</si>
  <si>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</si>
  <si>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</si>
  <si>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</si>
  <si>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</si>
  <si>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</si>
  <si>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</si>
  <si>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</si>
  <si>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</si>
  <si>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</si>
  <si>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</si>
  <si>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</si>
  <si>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</si>
  <si>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</si>
  <si>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</si>
  <si>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</si>
  <si>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</si>
  <si>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</si>
  <si>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</si>
  <si>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</si>
  <si>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</si>
  <si>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</si>
  <si>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</si>
  <si>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</si>
  <si>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</si>
  <si>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</si>
  <si>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</si>
  <si>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</si>
  <si>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</si>
  <si>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</si>
  <si>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</si>
  <si>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</si>
  <si>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</si>
  <si>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</si>
  <si>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</si>
  <si>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</si>
  <si>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</si>
  <si>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</si>
  <si>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</si>
  <si>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</si>
  <si>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</si>
  <si>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</si>
  <si>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</si>
  <si>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</si>
  <si>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</si>
  <si>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</si>
  <si>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</si>
  <si>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</si>
  <si>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</si>
  <si>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</si>
  <si>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</si>
  <si>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</si>
  <si>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</si>
  <si>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</si>
  <si>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</si>
  <si>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</si>
  <si>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</si>
  <si>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</si>
  <si>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</si>
  <si>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</si>
  <si>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</si>
  <si>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</si>
  <si>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</si>
  <si>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</si>
  <si>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</si>
  <si>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</si>
  <si>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</si>
  <si>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</si>
  <si>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</si>
  <si>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</si>
  <si>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</si>
  <si>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</si>
  <si>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</si>
  <si>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</si>
  <si>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</si>
  <si>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</si>
  <si>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</si>
  <si>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</si>
  <si>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</si>
  <si>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</si>
  <si>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</si>
  <si>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</si>
  <si>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</si>
  <si>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</si>
  <si>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</si>
  <si>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</si>
  <si>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</si>
  <si>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</si>
  <si>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</si>
  <si>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</si>
  <si>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</si>
  <si>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</si>
  <si>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</si>
  <si>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</si>
  <si>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</si>
  <si>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</si>
  <si>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</si>
  <si>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</si>
  <si>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</si>
  <si>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</si>
  <si>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</si>
  <si>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</si>
  <si>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</si>
  <si>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</si>
  <si>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</si>
  <si>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</si>
  <si>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</si>
  <si>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</si>
  <si>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</si>
  <si>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</si>
  <si>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</si>
  <si>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</si>
  <si>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</si>
  <si>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</si>
  <si>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</si>
  <si>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</si>
  <si>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</si>
  <si>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</si>
  <si>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</si>
  <si>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</si>
  <si>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</si>
  <si>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</si>
  <si>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</si>
  <si>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</si>
  <si>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</si>
  <si>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</si>
  <si>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</si>
  <si>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</si>
  <si>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</si>
  <si>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</si>
  <si>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</si>
  <si>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</si>
  <si>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</si>
  <si>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</si>
  <si>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</si>
  <si>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</si>
  <si>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</si>
  <si>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</si>
  <si>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</si>
  <si>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</si>
  <si>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</si>
  <si>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</si>
  <si>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</si>
  <si>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</si>
  <si>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</si>
  <si>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</si>
  <si>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</si>
  <si>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</si>
  <si>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</si>
  <si>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</si>
  <si>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</si>
  <si>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</si>
  <si>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</si>
  <si>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</si>
  <si>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</si>
  <si>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</si>
  <si>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</si>
  <si>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</si>
  <si>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</si>
  <si>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</si>
  <si>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</si>
  <si>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</si>
  <si>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</si>
  <si>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</si>
  <si>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</si>
  <si>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</si>
  <si>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</si>
  <si>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</si>
  <si>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</si>
  <si>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</si>
  <si>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</si>
  <si>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</si>
  <si>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</si>
  <si>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</si>
  <si>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</si>
  <si>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</si>
  <si>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</si>
  <si>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</si>
  <si>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</si>
  <si>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</si>
  <si>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</si>
  <si>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</si>
  <si>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</si>
  <si>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</si>
  <si>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</si>
  <si>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</si>
  <si>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</si>
  <si>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</si>
  <si>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</si>
  <si>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</si>
  <si>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</si>
  <si>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</si>
  <si>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</si>
  <si>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</si>
  <si>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</si>
  <si>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</si>
  <si>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</si>
  <si>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</si>
  <si>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</si>
  <si>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</si>
  <si>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</si>
  <si>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</si>
  <si>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</si>
  <si>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</si>
  <si>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</si>
  <si>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</si>
  <si>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</si>
  <si>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</si>
  <si>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</si>
  <si>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</si>
  <si>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</si>
  <si>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</si>
  <si>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</si>
  <si>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</si>
  <si>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</si>
  <si>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</si>
  <si>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</si>
  <si>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</si>
  <si>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</si>
  <si>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</si>
  <si>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</si>
  <si>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</si>
  <si>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</si>
  <si>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</si>
  <si>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</si>
  <si>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</si>
  <si>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</si>
  <si>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</si>
  <si>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</si>
  <si>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</si>
  <si>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</si>
  <si>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</si>
  <si>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</si>
  <si>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</si>
  <si>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</si>
  <si>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</si>
  <si>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</si>
  <si>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</si>
  <si>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</si>
  <si>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</si>
  <si>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</si>
  <si>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</si>
  <si>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</si>
  <si>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</si>
  <si>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</si>
  <si>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</si>
  <si>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</si>
  <si>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</si>
  <si>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</si>
  <si>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</si>
  <si>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</si>
  <si>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</si>
  <si>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</si>
  <si>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</si>
  <si>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</si>
  <si>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</si>
  <si>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</si>
  <si>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</si>
  <si>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</si>
  <si>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</si>
  <si>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</si>
  <si>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</si>
  <si>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</si>
  <si>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</si>
  <si>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</si>
  <si>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</si>
  <si>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</si>
  <si>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</si>
  <si>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</si>
  <si>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</si>
  <si>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</si>
  <si>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</si>
  <si>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</si>
  <si>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</si>
  <si>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</si>
  <si>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</si>
  <si>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</si>
  <si>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</si>
  <si>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</si>
  <si>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</si>
  <si>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</si>
  <si>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</si>
  <si>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</si>
  <si>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</si>
  <si>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</si>
  <si>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</si>
  <si>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</si>
  <si>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</si>
  <si>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</si>
  <si>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</si>
  <si>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</si>
  <si>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</si>
  <si>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</si>
  <si>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</si>
  <si>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</si>
  <si>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</si>
  <si>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</si>
  <si>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</si>
  <si>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</si>
  <si>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</si>
  <si>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</si>
  <si>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</si>
  <si>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</si>
  <si>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</si>
  <si>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</si>
  <si>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</si>
  <si>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</si>
  <si>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</si>
  <si>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</si>
  <si>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</si>
  <si>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</si>
  <si>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</si>
  <si>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</si>
  <si>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</si>
  <si>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</si>
  <si>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</si>
  <si>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</si>
  <si>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</si>
  <si>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</si>
  <si>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</si>
  <si>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</si>
  <si>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</si>
  <si>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</si>
  <si>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</si>
  <si>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</si>
  <si>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</si>
  <si>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</si>
  <si>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</si>
  <si>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</si>
  <si>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</si>
  <si>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</si>
  <si>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</si>
  <si>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</si>
  <si>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</si>
  <si>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</si>
  <si>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</si>
  <si>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</si>
  <si>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</si>
  <si>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</si>
  <si>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</si>
  <si>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</si>
  <si>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</si>
  <si>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</si>
  <si>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</si>
  <si>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</si>
  <si>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</si>
  <si>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</si>
  <si>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</si>
  <si>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</si>
  <si>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</si>
  <si>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</si>
  <si>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</si>
  <si>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</si>
  <si>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</si>
  <si>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</si>
  <si>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</si>
  <si>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</si>
  <si>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</si>
  <si>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</si>
  <si>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</si>
  <si>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</si>
  <si>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</si>
  <si>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</si>
  <si>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</si>
  <si>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</si>
  <si>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</si>
  <si>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</si>
  <si>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</si>
  <si>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</si>
  <si>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</si>
  <si>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</si>
  <si>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</si>
  <si>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</si>
  <si>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</si>
  <si>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</si>
  <si>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</si>
  <si>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</si>
  <si>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</si>
  <si>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</si>
  <si>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</si>
  <si>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</si>
  <si>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</si>
  <si>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</si>
  <si>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</si>
  <si>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</si>
  <si>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</si>
  <si>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</si>
  <si>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</si>
  <si>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</si>
  <si>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</si>
  <si>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</si>
  <si>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</si>
  <si>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</si>
  <si>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</si>
  <si>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</si>
  <si>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</si>
  <si>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</si>
  <si>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</si>
  <si>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</si>
  <si>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</si>
  <si>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</si>
  <si>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</si>
  <si>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</si>
  <si>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</si>
  <si>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</si>
  <si>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</si>
  <si>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</si>
  <si>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</si>
  <si>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</si>
  <si>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</si>
  <si>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</si>
  <si>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</si>
  <si>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</si>
  <si>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</si>
  <si>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</si>
  <si>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</si>
  <si>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</si>
  <si>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</si>
  <si>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</si>
  <si>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</si>
  <si>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</si>
  <si>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</si>
  <si>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</si>
  <si>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</si>
  <si>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</si>
  <si>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</si>
  <si>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</si>
  <si>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</si>
  <si>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</si>
  <si>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</si>
  <si>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</si>
  <si>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</si>
  <si>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</si>
  <si>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</si>
  <si>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</si>
  <si>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</si>
  <si>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</si>
  <si>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</si>
  <si>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</si>
  <si>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</si>
  <si>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</si>
  <si>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</si>
  <si>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</si>
  <si>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</si>
  <si>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</si>
  <si>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</si>
  <si>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</si>
  <si>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</si>
  <si>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</si>
  <si>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</si>
  <si>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</si>
  <si>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</si>
  <si>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</si>
  <si>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</si>
  <si>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</si>
  <si>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</si>
  <si>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</si>
  <si>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</si>
  <si>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</si>
  <si>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</si>
  <si>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</si>
  <si>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</si>
  <si>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</si>
  <si>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</si>
  <si>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</si>
  <si>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</si>
  <si>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</si>
  <si>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</si>
  <si>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</si>
  <si>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</si>
  <si>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</si>
  <si>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</si>
  <si>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</si>
  <si>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</si>
  <si>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</si>
  <si>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</si>
  <si>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</si>
  <si>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</si>
  <si>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</si>
  <si>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</si>
  <si>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</si>
  <si>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</si>
  <si>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</si>
  <si>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</si>
  <si>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</si>
  <si>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</si>
  <si>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</si>
  <si>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</si>
  <si>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</si>
  <si>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</si>
  <si>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</si>
  <si>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</si>
  <si>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</si>
  <si>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</si>
  <si>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</si>
  <si>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</si>
  <si>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</si>
  <si>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</si>
  <si>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</si>
  <si>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</si>
  <si>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</si>
  <si>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</si>
  <si>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</si>
  <si>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</si>
  <si>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</si>
  <si>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</si>
  <si>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</si>
  <si>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</si>
  <si>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</si>
  <si>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</si>
  <si>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</si>
  <si>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</si>
  <si>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</si>
  <si>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</si>
  <si>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</si>
  <si>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</si>
  <si>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</si>
  <si>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</si>
  <si>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</si>
  <si>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</si>
  <si>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</si>
  <si>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</si>
  <si>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</si>
  <si>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</si>
  <si>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</si>
  <si>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</si>
  <si>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</si>
  <si>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</si>
  <si>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</si>
  <si>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</si>
  <si>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</si>
  <si>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</si>
  <si>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</si>
  <si>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</si>
  <si>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</si>
  <si>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</si>
  <si>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</si>
  <si>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</si>
  <si>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</si>
  <si>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</si>
  <si>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</si>
  <si>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</si>
  <si>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</si>
  <si>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</si>
  <si>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</si>
  <si>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</si>
  <si>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</si>
  <si>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</si>
  <si>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</si>
  <si>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</si>
  <si>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</si>
  <si>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</si>
  <si>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</si>
  <si>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</si>
  <si>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</si>
  <si>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</si>
  <si>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</si>
  <si>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</si>
  <si>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</si>
  <si>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</si>
  <si>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</si>
  <si>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</si>
  <si>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</si>
  <si>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</si>
  <si>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</si>
  <si>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</si>
  <si>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</si>
  <si>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</si>
  <si>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</si>
  <si>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</si>
  <si>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</si>
  <si>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</si>
  <si>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</si>
  <si>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</si>
  <si>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</si>
  <si>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</si>
  <si>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</si>
  <si>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</si>
  <si>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</si>
  <si>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</si>
  <si>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</si>
  <si>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</si>
  <si>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</si>
  <si>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</si>
  <si>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</si>
  <si>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</si>
  <si>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</si>
  <si>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</si>
  <si>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</si>
  <si>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</si>
  <si>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</si>
  <si>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</si>
  <si>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</si>
  <si>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</si>
  <si>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</si>
  <si>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</si>
  <si>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</si>
  <si>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</si>
  <si>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</si>
  <si>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</si>
  <si>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</si>
  <si>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</si>
  <si>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</si>
  <si>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</si>
  <si>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</si>
  <si>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</si>
  <si>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</si>
  <si>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</si>
  <si>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</si>
  <si>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</si>
  <si>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</si>
  <si>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</si>
  <si>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</si>
  <si>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</si>
  <si>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</si>
  <si>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</si>
  <si>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</si>
  <si>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</si>
  <si>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</si>
  <si>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</si>
  <si>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</si>
  <si>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</si>
  <si>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</si>
  <si>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</si>
  <si>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</si>
  <si>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</si>
  <si>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</si>
  <si>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</si>
  <si>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</si>
  <si>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</si>
  <si>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</si>
  <si>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</si>
  <si>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</si>
  <si>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</si>
  <si>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</si>
  <si>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</si>
  <si>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</si>
  <si>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</si>
  <si>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</si>
  <si>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</si>
  <si>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</si>
  <si>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</si>
  <si>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</si>
  <si>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</si>
  <si>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</si>
  <si>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</si>
  <si>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</si>
  <si>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</si>
  <si>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</si>
  <si>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</si>
  <si>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</si>
  <si>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</si>
  <si>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</si>
  <si>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</si>
  <si>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</si>
  <si>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</si>
  <si>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</si>
  <si>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</si>
  <si>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</si>
  <si>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</si>
  <si>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</si>
  <si>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</si>
  <si>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</si>
  <si>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</si>
  <si>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</si>
  <si>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</si>
  <si>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</si>
  <si>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</si>
  <si>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</si>
  <si>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</si>
  <si>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</si>
  <si>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</si>
  <si>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</si>
  <si>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</si>
  <si>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</si>
  <si>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</si>
  <si>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</si>
  <si>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</si>
  <si>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</si>
  <si>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</si>
  <si>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</si>
  <si>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</si>
  <si>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</si>
  <si>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</si>
  <si>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</si>
  <si>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</si>
  <si>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</si>
  <si>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</si>
  <si>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</si>
  <si>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</si>
  <si>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</si>
  <si>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</si>
  <si>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</si>
  <si>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</si>
  <si>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</si>
  <si>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</si>
  <si>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</si>
  <si>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</si>
  <si>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</si>
  <si>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</si>
  <si>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</si>
  <si>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</si>
  <si>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</si>
  <si>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</si>
  <si>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</si>
  <si>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</si>
  <si>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</si>
  <si>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</si>
  <si>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</si>
  <si>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</si>
  <si>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</si>
  <si>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</si>
  <si>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</si>
  <si>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</si>
  <si>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</si>
  <si>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</si>
  <si>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</si>
  <si>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</si>
  <si>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</si>
  <si>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</si>
  <si>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</si>
  <si>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</si>
  <si>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</si>
  <si>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</si>
  <si>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</si>
  <si>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</si>
  <si>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</si>
  <si>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</si>
  <si>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</si>
  <si>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</si>
  <si>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</si>
  <si>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</si>
  <si>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</si>
  <si>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</si>
  <si>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</si>
  <si>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</si>
  <si>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</si>
  <si>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</si>
  <si>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</si>
  <si>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</si>
  <si>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</si>
  <si>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</si>
  <si>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</si>
  <si>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</si>
  <si>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</si>
  <si>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</si>
  <si>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</si>
  <si>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</si>
  <si>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</si>
  <si>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</si>
  <si>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</si>
  <si>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</si>
  <si>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</si>
  <si>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</si>
  <si>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</si>
  <si>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</si>
  <si>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</si>
  <si>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</si>
  <si>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</si>
  <si>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</si>
  <si>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</si>
  <si>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</si>
  <si>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</si>
  <si>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</si>
  <si>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</si>
  <si>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</si>
  <si>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</si>
  <si>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</si>
  <si>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</si>
  <si>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</si>
  <si>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</si>
  <si>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</si>
  <si>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</si>
  <si>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</si>
  <si>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</si>
  <si>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</si>
  <si>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</si>
  <si>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</si>
  <si>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</si>
  <si>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</si>
  <si>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</si>
  <si>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</si>
  <si>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</si>
  <si>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</si>
  <si>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</si>
  <si>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</si>
  <si>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</si>
  <si>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</si>
  <si>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</si>
  <si>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</si>
  <si>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</si>
  <si>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</si>
  <si>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</si>
  <si>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</si>
  <si>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</si>
  <si>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</si>
  <si>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</si>
  <si>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</si>
  <si>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</si>
  <si>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</si>
  <si>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</si>
  <si>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</si>
  <si>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</si>
  <si>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</si>
  <si>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</si>
  <si>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</si>
  <si>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</si>
  <si>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</si>
  <si>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</si>
  <si>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</si>
  <si>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</si>
  <si>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</si>
  <si>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</si>
  <si>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</si>
  <si>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</si>
  <si>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</si>
  <si>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</si>
  <si>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</si>
  <si>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</si>
  <si>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</si>
  <si>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</si>
  <si>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</si>
  <si>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</si>
  <si>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</si>
  <si>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</si>
  <si>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</si>
  <si>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</si>
  <si>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</si>
  <si>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</si>
  <si>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</si>
  <si>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</si>
  <si>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</si>
  <si>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</si>
  <si>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</si>
  <si>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</si>
  <si>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</si>
  <si>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</si>
  <si>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</si>
  <si>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</si>
  <si>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</si>
  <si>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</si>
  <si>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</si>
  <si>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</si>
  <si>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</si>
  <si>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</si>
  <si>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</si>
  <si>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</si>
  <si>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</si>
  <si>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</si>
  <si>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</si>
  <si>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</si>
  <si>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</si>
  <si>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</si>
  <si>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</si>
  <si>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</si>
  <si>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</si>
  <si>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</si>
  <si>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</si>
  <si>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</si>
  <si>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</si>
  <si>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</si>
  <si>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</si>
  <si>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</si>
  <si>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</si>
  <si>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</si>
  <si>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</si>
  <si>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</si>
  <si>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</si>
  <si>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</si>
  <si>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</si>
  <si>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</si>
  <si>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</si>
  <si>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</si>
  <si>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</si>
  <si>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</si>
  <si>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</si>
  <si>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</si>
  <si>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</si>
  <si>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</si>
  <si>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</si>
  <si>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</si>
  <si>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</si>
  <si>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</si>
  <si>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</si>
  <si>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</si>
  <si>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</si>
  <si>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</si>
  <si>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</si>
  <si>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</si>
  <si>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</si>
  <si>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</si>
  <si>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</si>
  <si>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</si>
  <si>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</si>
  <si>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</si>
  <si>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</si>
  <si>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</si>
  <si>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</si>
  <si>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</si>
  <si>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</si>
  <si>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</si>
  <si>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</si>
  <si>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</si>
  <si>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</si>
  <si>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</si>
  <si>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</si>
  <si>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</si>
  <si>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</si>
  <si>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</si>
  <si>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</si>
  <si>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</si>
  <si>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</si>
  <si>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</si>
  <si>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</si>
  <si>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</si>
  <si>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</si>
  <si>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</si>
  <si>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</si>
  <si>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</si>
  <si>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</si>
  <si>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</si>
  <si>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</si>
  <si>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</si>
  <si>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</si>
  <si>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</si>
  <si>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</si>
  <si>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</si>
  <si>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</si>
  <si>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</si>
  <si>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</si>
  <si>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</si>
  <si>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</si>
  <si>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</si>
  <si>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</si>
  <si>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</si>
  <si>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</si>
  <si>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</si>
  <si>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</si>
  <si>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</si>
  <si>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</si>
  <si>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</si>
  <si>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</si>
  <si>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</si>
  <si>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</si>
  <si>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</si>
  <si>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</si>
  <si>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</si>
  <si>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</si>
  <si>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</si>
  <si>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</si>
  <si>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</si>
  <si>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</si>
  <si>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</si>
  <si>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</si>
  <si>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</si>
  <si>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</si>
  <si>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</si>
  <si>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</si>
  <si>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</si>
  <si>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</si>
  <si>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</si>
  <si>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</si>
  <si>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</si>
  <si>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</si>
  <si>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</si>
  <si>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</si>
  <si>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</si>
  <si>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</si>
  <si>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</si>
  <si>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</si>
  <si>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</si>
  <si>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</si>
  <si>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</si>
  <si>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</si>
  <si>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</si>
  <si>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</si>
  <si>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</si>
  <si>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</si>
  <si>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</si>
  <si>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</si>
  <si>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</si>
  <si>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</si>
  <si>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</si>
  <si>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</si>
  <si>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</si>
  <si>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</si>
  <si>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</si>
  <si>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</si>
  <si>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</si>
  <si>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</si>
  <si>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</si>
  <si>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</si>
  <si>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</si>
  <si>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</si>
  <si>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</si>
  <si>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</si>
  <si>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</si>
  <si>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</si>
  <si>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</si>
  <si>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</si>
  <si>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</si>
  <si>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</si>
  <si>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</si>
  <si>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</si>
  <si>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</si>
  <si>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</si>
  <si>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</si>
  <si>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</si>
  <si>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</si>
  <si>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</si>
  <si>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</si>
  <si>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</si>
  <si>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</si>
  <si>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</si>
  <si>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</si>
  <si>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</si>
  <si>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</si>
  <si>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</si>
  <si>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</si>
  <si>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</si>
  <si>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</si>
  <si>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</si>
  <si>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</si>
  <si>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</si>
  <si>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</si>
  <si>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</si>
  <si>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</si>
  <si>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</si>
  <si>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</si>
  <si>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</si>
  <si>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</si>
  <si>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</si>
  <si>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</si>
  <si>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</si>
  <si>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</si>
  <si>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</si>
  <si>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</si>
  <si>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</si>
  <si>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</si>
  <si>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</si>
  <si>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</si>
  <si>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</si>
  <si>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</si>
  <si>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</si>
  <si>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</si>
  <si>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</si>
  <si>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</si>
  <si>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</si>
  <si>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</si>
  <si>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</si>
  <si>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</si>
  <si>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</si>
  <si>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</si>
  <si>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</si>
  <si>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</si>
  <si>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</si>
  <si>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</si>
  <si>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</si>
  <si>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</si>
  <si>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</si>
  <si>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</si>
  <si>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</si>
  <si>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</si>
  <si>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</si>
  <si>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</si>
  <si>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</si>
  <si>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</si>
  <si>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</si>
  <si>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</si>
  <si>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</si>
  <si>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</si>
  <si>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</si>
  <si>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</si>
  <si>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</si>
  <si>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</si>
  <si>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</si>
  <si>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</si>
  <si>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</si>
  <si>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</si>
  <si>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</si>
  <si>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</si>
  <si>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</si>
  <si>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</si>
  <si>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</si>
  <si>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</si>
  <si>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</si>
  <si>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</si>
  <si>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</si>
  <si>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</si>
  <si>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</si>
  <si>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</si>
  <si>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</si>
  <si>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</si>
  <si>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</si>
  <si>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</si>
  <si>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</si>
  <si>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</si>
  <si>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</si>
  <si>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</si>
  <si>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</si>
  <si>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</si>
  <si>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</si>
  <si>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</si>
  <si>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</si>
  <si>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</si>
  <si>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</si>
  <si>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</si>
  <si>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</si>
  <si>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</si>
  <si>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</si>
  <si>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</si>
  <si>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</si>
  <si>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</si>
  <si>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</si>
  <si>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</si>
  <si>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</si>
  <si>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</si>
  <si>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</si>
  <si>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</si>
  <si>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</si>
  <si>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</si>
  <si>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</si>
  <si>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</si>
  <si>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</si>
  <si>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</si>
  <si>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</si>
  <si>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</si>
  <si>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</si>
  <si>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</si>
  <si>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</si>
  <si>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</si>
  <si>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</si>
  <si>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</si>
  <si>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</si>
  <si>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</si>
  <si>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</si>
  <si>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</si>
  <si>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</si>
  <si>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</si>
  <si>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</si>
  <si>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</si>
  <si>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</si>
  <si>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</si>
  <si>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</si>
  <si>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</si>
  <si>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</si>
  <si>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</si>
  <si>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</si>
  <si>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</si>
  <si>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</si>
  <si>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</si>
  <si>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</si>
  <si>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</si>
  <si>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</si>
  <si>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</si>
  <si>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</si>
  <si>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</si>
  <si>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</si>
  <si>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</si>
  <si>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</si>
  <si>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</si>
  <si>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</si>
  <si>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</si>
  <si>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</si>
  <si>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</si>
  <si>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</si>
  <si>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</si>
  <si>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</si>
  <si>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</si>
  <si>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</si>
  <si>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</si>
  <si>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</si>
  <si>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</si>
  <si>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</si>
  <si>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</si>
  <si>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</si>
  <si>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</si>
  <si>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</si>
  <si>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</si>
  <si>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</si>
  <si>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</si>
  <si>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</si>
  <si>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</si>
  <si>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</si>
  <si>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</si>
  <si>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</si>
  <si>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</si>
  <si>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</si>
  <si>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</si>
  <si>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</si>
  <si>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</si>
  <si>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</si>
  <si>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</si>
  <si>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</si>
  <si>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</si>
  <si>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</si>
  <si>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</si>
  <si>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</si>
  <si>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</si>
  <si>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</si>
  <si>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</si>
  <si>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</si>
  <si>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</si>
  <si>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</si>
  <si>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</si>
  <si>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</si>
  <si>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</si>
  <si>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</si>
  <si>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</si>
  <si>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</si>
  <si>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</si>
  <si>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</si>
  <si>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</si>
  <si>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</si>
  <si>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</si>
  <si>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</si>
  <si>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</si>
  <si>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</si>
  <si>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</si>
  <si>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</si>
  <si>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</si>
  <si>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</si>
  <si>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</si>
  <si>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</si>
  <si>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</si>
  <si>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</si>
  <si>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</si>
  <si>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</si>
  <si>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</si>
  <si>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</si>
  <si>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</si>
  <si>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</si>
  <si>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</si>
  <si>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</si>
  <si>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</si>
  <si>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</si>
  <si>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</si>
  <si>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</si>
  <si>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</si>
  <si>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</si>
  <si>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</si>
  <si>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</si>
  <si>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</si>
  <si>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</si>
  <si>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</si>
  <si>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</si>
  <si>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</si>
  <si>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</si>
  <si>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</si>
  <si>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</si>
  <si>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</si>
  <si>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</si>
  <si>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</si>
  <si>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</si>
  <si>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</si>
  <si>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</si>
  <si>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</si>
  <si>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</si>
  <si>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</si>
  <si>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</si>
  <si>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</si>
  <si>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</si>
  <si>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</si>
  <si>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</si>
  <si>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</si>
  <si>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</si>
  <si>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</si>
  <si>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</si>
  <si>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</si>
  <si>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</si>
  <si>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</si>
  <si>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</si>
  <si>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</si>
  <si>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</si>
  <si>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</si>
  <si>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</si>
  <si>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</si>
  <si>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</si>
  <si>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</si>
  <si>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</si>
  <si>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</si>
  <si>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</si>
  <si>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</si>
  <si>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</si>
  <si>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</si>
  <si>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</si>
  <si>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</si>
  <si>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</si>
  <si>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</si>
  <si>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</si>
  <si>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</si>
  <si>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</si>
  <si>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</si>
  <si>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</si>
  <si>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</si>
  <si>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</si>
  <si>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</si>
  <si>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</si>
  <si>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</si>
  <si>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</si>
  <si>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</si>
  <si>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</si>
  <si>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</si>
  <si>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</si>
  <si>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</si>
  <si>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</si>
  <si>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</si>
  <si>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</si>
  <si>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</si>
  <si>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</si>
  <si>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</si>
  <si>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</si>
  <si>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</si>
  <si>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</si>
  <si>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</si>
  <si>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</si>
  <si>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</si>
  <si>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</si>
  <si>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</si>
  <si>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</si>
  <si>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</si>
  <si>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</si>
  <si>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</si>
  <si>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</si>
  <si>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</si>
  <si>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</si>
  <si>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</si>
  <si>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</si>
  <si>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</si>
  <si>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</si>
  <si>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</si>
  <si>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</si>
  <si>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</si>
  <si>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</si>
  <si>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</si>
  <si>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</si>
  <si>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</si>
  <si>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</si>
  <si>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</si>
  <si>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</si>
  <si>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</si>
  <si>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</si>
  <si>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</si>
  <si>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</si>
  <si>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</si>
  <si>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</si>
  <si>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</si>
  <si>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</si>
  <si>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</si>
  <si>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</si>
  <si>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</si>
  <si>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</si>
  <si>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</si>
  <si>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</si>
  <si>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</si>
  <si>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</si>
  <si>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</si>
  <si>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</si>
  <si>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</si>
  <si>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</si>
  <si>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</si>
  <si>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</si>
  <si>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</si>
  <si>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</si>
  <si>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</si>
  <si>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</si>
  <si>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</si>
  <si>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</si>
  <si>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</si>
  <si>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</si>
  <si>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</si>
  <si>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</si>
  <si>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</si>
  <si>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</si>
  <si>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</si>
  <si>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</si>
  <si>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</si>
  <si>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</si>
  <si>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</si>
  <si>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</si>
  <si>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</si>
  <si>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</si>
  <si>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</si>
  <si>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</si>
  <si>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</si>
  <si>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</si>
  <si>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</si>
  <si>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</si>
  <si>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</si>
  <si>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</si>
  <si>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</si>
  <si>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</si>
  <si>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</si>
  <si>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</si>
  <si>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</si>
  <si>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</si>
  <si>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</si>
  <si>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</si>
  <si>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</si>
  <si>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</si>
  <si>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</si>
  <si>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</si>
  <si>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</si>
  <si>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</si>
  <si>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</si>
  <si>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</si>
  <si>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</si>
  <si>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</si>
  <si>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</si>
  <si>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</si>
  <si>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</si>
  <si>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</si>
  <si>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</si>
  <si>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</si>
  <si>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</si>
  <si>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</si>
  <si>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</si>
  <si>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</si>
  <si>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</si>
  <si>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</si>
  <si>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</si>
  <si>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</si>
  <si>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</si>
  <si>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</si>
  <si>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</si>
  <si>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</si>
  <si>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</si>
  <si>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</si>
  <si>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</si>
  <si>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</si>
  <si>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</si>
  <si>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</si>
  <si>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</si>
  <si>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</si>
  <si>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</si>
  <si>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</si>
  <si>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</si>
  <si>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</si>
  <si>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</si>
  <si>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</si>
  <si>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</si>
  <si>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</si>
  <si>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</si>
  <si>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</si>
  <si>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</si>
  <si>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</si>
  <si>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</si>
  <si>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</si>
  <si>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</si>
  <si>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</si>
  <si>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</si>
  <si>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</si>
  <si>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</si>
  <si>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</si>
  <si>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</si>
  <si>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</si>
  <si>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</si>
  <si>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</si>
  <si>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</si>
  <si>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</si>
  <si>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</si>
  <si>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</si>
  <si>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</si>
  <si>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</si>
  <si>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</si>
  <si>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</si>
  <si>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</si>
  <si>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</si>
  <si>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</si>
  <si>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</si>
  <si>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</si>
  <si>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</si>
  <si>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</si>
  <si>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</si>
  <si>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</si>
  <si>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</si>
  <si>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</si>
  <si>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</si>
  <si>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</si>
  <si>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</si>
  <si>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</si>
  <si>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</si>
  <si>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</si>
  <si>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</si>
  <si>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</si>
  <si>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</si>
  <si>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</si>
  <si>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</si>
  <si>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</si>
  <si>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</si>
  <si>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</si>
  <si>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</si>
  <si>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</si>
  <si>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</si>
  <si>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</si>
  <si>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</si>
  <si>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</si>
  <si>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</si>
  <si>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</si>
  <si>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</si>
  <si>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</si>
  <si>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</si>
  <si>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</si>
  <si>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</si>
  <si>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</si>
  <si>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</si>
  <si>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</si>
  <si>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</si>
  <si>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</si>
  <si>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</si>
  <si>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</si>
  <si>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</si>
  <si>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</si>
  <si>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</si>
  <si>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</si>
  <si>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</si>
  <si>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</si>
  <si>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</si>
  <si>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</si>
  <si>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</si>
  <si>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</si>
  <si>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</si>
  <si>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</si>
  <si>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</si>
  <si>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</si>
  <si>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</si>
  <si>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</si>
  <si>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</si>
  <si>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</si>
  <si>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</si>
  <si>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</si>
  <si>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</si>
  <si>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</si>
  <si>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</si>
  <si>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</si>
  <si>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</si>
  <si>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</si>
  <si>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</si>
  <si>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</si>
  <si>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</si>
  <si>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</si>
  <si>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</si>
  <si>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</si>
  <si>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</si>
  <si>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</si>
  <si>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</si>
  <si>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</si>
  <si>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</si>
  <si>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</si>
  <si>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</si>
  <si>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</si>
  <si>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</si>
  <si>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</si>
  <si>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</si>
  <si>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</si>
  <si>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</si>
  <si>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</si>
  <si>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</si>
  <si>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</si>
  <si>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</si>
  <si>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</si>
  <si>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</si>
  <si>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</si>
  <si>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</si>
  <si>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</si>
  <si>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</si>
  <si>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</si>
  <si>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</si>
  <si>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</si>
  <si>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</si>
  <si>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</si>
  <si>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</si>
  <si>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</si>
  <si>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</si>
  <si>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</si>
  <si>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</si>
  <si>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</si>
  <si>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</si>
  <si>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</si>
  <si>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</si>
  <si>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</si>
  <si>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</si>
  <si>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</si>
  <si>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</si>
  <si>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</si>
  <si>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</si>
  <si>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</si>
  <si>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</si>
  <si>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</si>
  <si>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</si>
  <si>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</si>
  <si>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</si>
  <si>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</si>
  <si>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</si>
  <si>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</si>
  <si>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</si>
  <si>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</si>
  <si>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</si>
  <si>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</si>
  <si>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</si>
  <si>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</si>
  <si>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</si>
  <si>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</si>
  <si>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</si>
  <si>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</si>
  <si>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</si>
  <si>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</si>
  <si>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</si>
  <si>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</si>
  <si>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</si>
  <si>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</si>
  <si>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</si>
  <si>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</si>
  <si>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</si>
  <si>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</si>
  <si>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</si>
  <si>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</si>
  <si>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</si>
  <si>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</si>
  <si>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</si>
  <si>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</si>
  <si>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</si>
  <si>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</si>
  <si>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</si>
  <si>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</si>
  <si>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</si>
  <si>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</si>
  <si>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</si>
  <si>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</si>
  <si>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</si>
  <si>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</si>
  <si>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</si>
  <si>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</si>
  <si>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</si>
  <si>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</si>
  <si>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</si>
  <si>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</si>
  <si>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</si>
  <si>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</si>
  <si>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</si>
  <si>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</si>
  <si>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</si>
  <si>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</si>
  <si>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</si>
  <si>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</si>
  <si>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</si>
  <si>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</si>
  <si>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</si>
  <si>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</si>
  <si>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</si>
  <si>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</si>
  <si>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</si>
  <si>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</si>
  <si>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</si>
  <si>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</si>
  <si>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</si>
  <si>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</si>
  <si>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</si>
  <si>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</si>
  <si>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</si>
  <si>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</si>
  <si>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</si>
  <si>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</si>
  <si>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</si>
  <si>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</si>
  <si>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</si>
  <si>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</si>
  <si>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</si>
  <si>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</si>
  <si>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</si>
  <si>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</si>
  <si>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</si>
  <si>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</si>
  <si>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</si>
  <si>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</si>
  <si>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</si>
  <si>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</si>
  <si>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</si>
  <si>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</si>
  <si>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</si>
  <si>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</si>
  <si>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</si>
  <si>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</si>
  <si>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</si>
  <si>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</si>
  <si>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</si>
  <si>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</si>
  <si>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</si>
  <si>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</si>
  <si>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</si>
  <si>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</si>
  <si>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</si>
  <si>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</si>
  <si>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</si>
  <si>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</si>
  <si>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</si>
  <si>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</si>
  <si>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</si>
  <si>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</si>
  <si>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</si>
  <si>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</si>
  <si>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</si>
  <si>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</si>
  <si>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</si>
  <si>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</si>
  <si>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</si>
  <si>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</si>
  <si>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</si>
  <si>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</si>
  <si>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</si>
  <si>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</si>
  <si>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</si>
  <si>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</si>
  <si>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</si>
  <si>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</si>
  <si>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</si>
  <si>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</si>
  <si>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</si>
  <si>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</si>
  <si>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</si>
  <si>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</si>
  <si>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</si>
  <si>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</si>
  <si>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</si>
  <si>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</si>
  <si>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</si>
  <si>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</si>
  <si>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</si>
  <si>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</si>
  <si>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</si>
  <si>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</si>
  <si>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</si>
  <si>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</si>
  <si>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</si>
  <si>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</si>
  <si>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</si>
  <si>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</si>
  <si>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</si>
  <si>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</si>
  <si>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</si>
  <si>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</si>
  <si>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</si>
  <si>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</si>
  <si>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</si>
  <si>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</si>
  <si>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</si>
  <si>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</si>
  <si>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</si>
  <si>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</si>
  <si>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</si>
  <si>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</si>
  <si>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</si>
  <si>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</si>
  <si>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</si>
  <si>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</si>
  <si>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</si>
  <si>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</si>
  <si>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</si>
  <si>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</si>
  <si>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</si>
  <si>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</si>
  <si>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</si>
  <si>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</si>
  <si>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</si>
  <si>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</si>
  <si>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</si>
  <si>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</si>
  <si>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</si>
  <si>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</si>
  <si>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</si>
  <si>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</si>
  <si>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</si>
  <si>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</si>
  <si>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</si>
  <si>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</si>
  <si>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</si>
  <si>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</si>
  <si>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</si>
  <si>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</si>
  <si>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</si>
  <si>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</si>
  <si>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</si>
  <si>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</si>
  <si>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</si>
  <si>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</si>
  <si>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</si>
  <si>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</si>
  <si>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</si>
  <si>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</si>
  <si>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</si>
  <si>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</si>
  <si>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</si>
  <si>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</si>
  <si>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</si>
  <si>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</si>
  <si>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</si>
  <si>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</si>
  <si>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</si>
  <si>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</si>
  <si>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</si>
  <si>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</si>
  <si>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</si>
  <si>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</si>
  <si>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</si>
  <si>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</si>
  <si>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</si>
  <si>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</si>
  <si>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</si>
  <si>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</si>
  <si>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</si>
  <si>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</si>
  <si>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</si>
  <si>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</si>
  <si>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</si>
  <si>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</si>
  <si>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</si>
  <si>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</si>
  <si>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</si>
  <si>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</si>
  <si>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</si>
  <si>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</si>
  <si>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</si>
  <si>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</si>
  <si>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</si>
  <si>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</si>
  <si>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</si>
  <si>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</si>
  <si>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</si>
  <si>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</si>
  <si>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</si>
  <si>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</si>
  <si>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</si>
  <si>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</si>
  <si>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</si>
  <si>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</si>
  <si>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</si>
  <si>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</si>
  <si>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</si>
  <si>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</si>
  <si>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</si>
  <si>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</si>
  <si>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</si>
  <si>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</si>
  <si>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</si>
  <si>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</si>
  <si>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</si>
  <si>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</si>
  <si>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</si>
  <si>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</si>
  <si>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</si>
  <si>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</si>
  <si>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</si>
  <si>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</si>
  <si>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</si>
  <si>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</si>
  <si>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</si>
  <si>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</si>
  <si>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</si>
  <si>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</si>
  <si>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</si>
  <si>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</si>
  <si>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</si>
  <si>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</si>
  <si>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</si>
  <si>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</si>
  <si>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</si>
  <si>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</si>
  <si>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</si>
  <si>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</si>
  <si>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</si>
  <si>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</si>
  <si>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</si>
  <si>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</si>
  <si>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</si>
  <si>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</si>
  <si>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</si>
  <si>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</si>
  <si>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</si>
  <si>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</si>
  <si>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</si>
  <si>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</si>
  <si>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</si>
  <si>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</si>
  <si>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</si>
  <si>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</si>
  <si>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</si>
  <si>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</si>
  <si>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</si>
  <si>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</si>
  <si>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</si>
  <si>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</si>
  <si>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</si>
  <si>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</si>
  <si>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</si>
  <si>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</si>
  <si>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</si>
  <si>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</si>
  <si>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</si>
  <si>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</si>
  <si>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</si>
  <si>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</si>
  <si>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</si>
  <si>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</si>
  <si>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</si>
  <si>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</si>
  <si>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</si>
  <si>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</si>
  <si>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</si>
  <si>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</si>
  <si>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</si>
  <si>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</si>
  <si>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</si>
  <si>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</si>
  <si>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</si>
  <si>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</si>
  <si>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</si>
  <si>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</si>
  <si>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</si>
  <si>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</si>
  <si>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</si>
  <si>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</si>
  <si>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</si>
  <si>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</si>
  <si>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</si>
  <si>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</si>
  <si>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</si>
  <si>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</si>
  <si>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</si>
  <si>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</si>
  <si>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</si>
  <si>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</si>
  <si>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</si>
  <si>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</si>
  <si>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</si>
  <si>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</si>
  <si>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</si>
  <si>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</si>
  <si>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</si>
  <si>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</si>
  <si>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</si>
  <si>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</si>
  <si>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</si>
  <si>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</si>
  <si>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</si>
  <si>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</si>
  <si>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</si>
  <si>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</si>
  <si>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</si>
  <si>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</si>
  <si>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</si>
  <si>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</si>
  <si>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</si>
  <si>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</si>
  <si>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</si>
  <si>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</si>
  <si>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</si>
  <si>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</si>
  <si>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</si>
  <si>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</si>
  <si>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</si>
  <si>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</si>
  <si>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</si>
  <si>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</si>
  <si>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</si>
  <si>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</si>
  <si>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</si>
  <si>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</si>
  <si>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</si>
  <si>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</si>
  <si>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</si>
  <si>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</si>
  <si>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</si>
  <si>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</si>
  <si>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</si>
  <si>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</si>
  <si>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</si>
  <si>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</si>
  <si>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</si>
  <si>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</si>
  <si>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</si>
  <si>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</si>
  <si>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</si>
  <si>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</si>
  <si>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</si>
  <si>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</si>
  <si>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</si>
  <si>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</si>
  <si>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</si>
  <si>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</si>
  <si>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</si>
  <si>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</si>
  <si>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</si>
  <si>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</si>
  <si>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</si>
  <si>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</si>
  <si>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</si>
  <si>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</si>
  <si>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</si>
  <si>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</si>
  <si>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</si>
  <si>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</si>
  <si>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</si>
  <si>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</si>
  <si>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</si>
  <si>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</si>
  <si>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</si>
  <si>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</si>
  <si>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</si>
  <si>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</si>
  <si>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</si>
  <si>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</si>
  <si>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</si>
  <si>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</si>
  <si>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</si>
  <si>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</si>
  <si>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</si>
  <si>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</si>
  <si>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</si>
  <si>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</si>
  <si>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</si>
  <si>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</si>
  <si>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</si>
  <si>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</si>
  <si>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</si>
  <si>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</si>
  <si>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</si>
  <si>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</si>
  <si>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</si>
  <si>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</si>
  <si>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</si>
  <si>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</si>
  <si>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</si>
  <si>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</si>
  <si>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</si>
  <si>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</si>
  <si>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</si>
  <si>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</si>
  <si>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</si>
  <si>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</si>
  <si>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</si>
  <si>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</si>
  <si>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</si>
  <si>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</si>
  <si>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</si>
  <si>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</si>
  <si>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</si>
  <si>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</si>
  <si>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</si>
  <si>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</si>
  <si>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</si>
  <si>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</si>
  <si>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</si>
  <si>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</si>
  <si>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</si>
  <si>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</si>
  <si>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</si>
  <si>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</si>
  <si>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</si>
  <si>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</si>
  <si>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</si>
  <si>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</si>
  <si>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</si>
  <si>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</si>
  <si>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</si>
  <si>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</si>
  <si>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</si>
  <si>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</si>
  <si>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</si>
  <si>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</si>
  <si>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</si>
  <si>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</si>
  <si>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</si>
  <si>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</si>
  <si>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</si>
  <si>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</si>
  <si>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</si>
  <si>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</si>
  <si>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</si>
  <si>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</si>
  <si>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</si>
  <si>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</si>
  <si>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</si>
  <si>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</si>
  <si>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</si>
  <si>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</si>
  <si>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</si>
  <si>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</si>
  <si>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</si>
  <si>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</si>
  <si>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</si>
  <si>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</si>
  <si>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</si>
  <si>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</si>
  <si>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</si>
  <si>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</si>
  <si>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</si>
  <si>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</si>
  <si>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</si>
  <si>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</si>
  <si>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</si>
  <si>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</si>
  <si>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</si>
  <si>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</si>
  <si>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</si>
  <si>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</si>
  <si>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</si>
  <si>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</si>
  <si>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</si>
  <si>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</si>
  <si>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</si>
  <si>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</si>
  <si>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</si>
  <si>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</si>
  <si>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</si>
  <si>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</si>
  <si>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</si>
  <si>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</si>
  <si>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</si>
  <si>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</si>
  <si>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</si>
  <si>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</si>
  <si>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</si>
  <si>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</si>
  <si>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</si>
  <si>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</si>
  <si>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</si>
  <si>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</si>
  <si>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</si>
  <si>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</si>
  <si>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</si>
  <si>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</si>
  <si>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</si>
  <si>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</si>
  <si>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</si>
  <si>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</si>
  <si>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</si>
  <si>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</si>
  <si>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</si>
  <si>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</si>
  <si>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</si>
  <si>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</si>
  <si>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</si>
  <si>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</si>
  <si>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</si>
  <si>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</si>
  <si>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</si>
  <si>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</si>
  <si>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</si>
  <si>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</si>
  <si>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</si>
  <si>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</si>
  <si>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</si>
  <si>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</si>
  <si>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</si>
  <si>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</si>
  <si>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</si>
  <si>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</si>
  <si>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</si>
  <si>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</si>
  <si>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</si>
  <si>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</si>
  <si>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</si>
  <si>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</si>
  <si>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</si>
  <si>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</si>
  <si>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</si>
  <si>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</si>
  <si>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</si>
  <si>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</si>
  <si>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</si>
  <si>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</si>
  <si>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</si>
  <si>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</si>
  <si>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</si>
  <si>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</si>
  <si>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</si>
  <si>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</si>
  <si>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</si>
  <si>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</si>
  <si>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</si>
  <si>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</si>
  <si>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</si>
  <si>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</si>
  <si>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</si>
  <si>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</si>
  <si>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</si>
  <si>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</si>
  <si>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</si>
  <si>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</si>
  <si>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</si>
  <si>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</si>
  <si>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</si>
  <si>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</si>
  <si>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</si>
  <si>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</si>
  <si>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</si>
  <si>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</si>
  <si>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</si>
  <si>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</si>
  <si>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</si>
  <si>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</si>
  <si>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</si>
  <si>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</si>
  <si>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</si>
  <si>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</si>
  <si>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</si>
  <si>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</si>
  <si>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</si>
  <si>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</si>
  <si>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</si>
  <si>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</si>
  <si>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</si>
  <si>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</si>
  <si>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</si>
  <si>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</si>
  <si>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</si>
  <si>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</si>
  <si>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</si>
  <si>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</si>
  <si>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</si>
  <si>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</si>
  <si>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</si>
  <si>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</si>
  <si>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</si>
  <si>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</si>
  <si>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</si>
  <si>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</si>
  <si>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</si>
  <si>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</si>
  <si>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</si>
  <si>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</si>
  <si>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</si>
  <si>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</si>
  <si>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</si>
  <si>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</si>
  <si>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</si>
  <si>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</si>
  <si>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</si>
  <si>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</si>
  <si>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</si>
  <si>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</si>
  <si>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</si>
  <si>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</si>
  <si>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</si>
  <si>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</si>
  <si>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</si>
  <si>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</si>
  <si>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</si>
  <si>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</si>
  <si>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</si>
  <si>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</si>
  <si>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</si>
  <si>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</si>
  <si>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</si>
  <si>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</si>
  <si>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</si>
  <si>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</si>
  <si>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</si>
  <si>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</si>
  <si>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</si>
  <si>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</si>
  <si>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</si>
  <si>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</si>
  <si>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</si>
  <si>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</si>
  <si>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</si>
  <si>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</si>
  <si>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</si>
  <si>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</si>
  <si>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</si>
  <si>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</si>
  <si>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</si>
  <si>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</si>
  <si>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</si>
  <si>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</si>
  <si>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</si>
  <si>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</si>
  <si>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</si>
  <si>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</si>
  <si>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</si>
  <si>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</si>
  <si>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</si>
  <si>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</si>
  <si>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</si>
  <si>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</si>
  <si>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</si>
  <si>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</si>
  <si>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</si>
  <si>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</si>
  <si>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</si>
  <si>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</si>
  <si>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</si>
  <si>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</si>
  <si>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</si>
  <si>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</si>
  <si>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</si>
  <si>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</si>
  <si>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</si>
  <si>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</si>
  <si>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</si>
  <si>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</si>
  <si>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</si>
  <si>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</si>
  <si>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</si>
  <si>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</si>
  <si>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</si>
  <si>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</si>
  <si>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</si>
  <si>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</si>
  <si>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</si>
  <si>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</si>
  <si>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</si>
  <si>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</si>
  <si>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</si>
  <si>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</si>
  <si>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</si>
  <si>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</si>
  <si>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</si>
  <si>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</si>
  <si>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</si>
  <si>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</si>
  <si>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</si>
  <si>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</si>
  <si>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</si>
  <si>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</si>
  <si>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</si>
  <si>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</si>
  <si>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</si>
  <si>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</si>
  <si>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</si>
  <si>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</si>
  <si>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</si>
  <si>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</si>
  <si>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</si>
  <si>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</si>
  <si>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</si>
  <si>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</si>
  <si>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</si>
  <si>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</si>
  <si>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</si>
  <si>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</si>
  <si>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</si>
  <si>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</si>
  <si>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</si>
  <si>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</si>
  <si>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</si>
  <si>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</si>
  <si>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</si>
  <si>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</si>
  <si>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</si>
  <si>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</si>
  <si>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</si>
  <si>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</si>
  <si>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</si>
  <si>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</si>
  <si>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</si>
  <si>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</si>
  <si>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</si>
  <si>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</si>
  <si>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</si>
  <si>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</si>
  <si>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</si>
  <si>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</si>
  <si>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</si>
  <si>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</si>
  <si>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</si>
  <si>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</si>
  <si>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</si>
  <si>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</si>
  <si>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</si>
  <si>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</si>
  <si>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</si>
  <si>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</si>
  <si>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</si>
  <si>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</si>
  <si>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</si>
  <si>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</si>
  <si>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</si>
  <si>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</si>
  <si>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</si>
  <si>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</si>
  <si>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</si>
  <si>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</si>
  <si>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</si>
  <si>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</si>
  <si>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</si>
  <si>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</si>
  <si>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</si>
  <si>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</si>
  <si>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</si>
  <si>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</si>
  <si>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</si>
  <si>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</si>
  <si>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</si>
  <si>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</si>
  <si>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</si>
  <si>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</si>
  <si>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</si>
  <si>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</si>
  <si>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</si>
  <si>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</si>
  <si>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</si>
  <si>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</si>
  <si>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</si>
  <si>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</si>
  <si>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</si>
  <si>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</si>
  <si>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</si>
  <si>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</si>
  <si>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</si>
  <si>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</si>
  <si>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</si>
  <si>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</si>
  <si>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</si>
  <si>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</si>
  <si>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</si>
  <si>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</si>
  <si>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</si>
  <si>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</si>
  <si>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</si>
  <si>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</si>
  <si>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</si>
  <si>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</si>
  <si>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</si>
  <si>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</si>
  <si>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</si>
  <si>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</si>
  <si>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</si>
  <si>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</si>
  <si>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</si>
  <si>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</si>
  <si>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</si>
  <si>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</si>
  <si>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</si>
  <si>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</si>
  <si>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</si>
  <si>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</si>
  <si>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</si>
  <si>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</si>
  <si>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</si>
  <si>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</si>
  <si>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</si>
  <si>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</si>
  <si>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</si>
  <si>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</si>
  <si>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</si>
  <si>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</si>
  <si>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</si>
  <si>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</si>
  <si>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</si>
  <si>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</si>
  <si>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</si>
  <si>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</si>
  <si>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</si>
  <si>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</si>
  <si>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</si>
  <si>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</si>
  <si>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</si>
  <si>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</si>
  <si>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</si>
  <si>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</si>
  <si>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</si>
  <si>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</si>
  <si>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</si>
  <si>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</si>
  <si>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</si>
  <si>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</si>
  <si>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</si>
  <si>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</si>
  <si>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</si>
  <si>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</si>
  <si>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</si>
  <si>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</si>
  <si>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</si>
  <si>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</si>
  <si>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</si>
  <si>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</si>
  <si>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</si>
  <si>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</si>
  <si>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</si>
  <si>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</si>
  <si>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</si>
  <si>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</si>
  <si>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</si>
  <si>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</si>
  <si>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</si>
  <si>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</si>
  <si>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</si>
  <si>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</si>
  <si>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</si>
  <si>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</si>
  <si>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</si>
  <si>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</si>
  <si>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</si>
  <si>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</si>
  <si>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</si>
  <si>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</si>
  <si>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</si>
  <si>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</si>
  <si>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</si>
  <si>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</si>
  <si>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</si>
  <si>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</si>
  <si>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</si>
  <si>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</si>
  <si>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</si>
  <si>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</si>
  <si>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</si>
  <si>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</si>
  <si>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</si>
  <si>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</si>
  <si>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</si>
  <si>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</si>
  <si>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</si>
  <si>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</si>
  <si>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</si>
  <si>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</si>
  <si>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</si>
  <si>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</si>
  <si>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</si>
  <si>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</si>
  <si>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</si>
  <si>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</si>
  <si>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</si>
  <si>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</si>
  <si>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</si>
  <si>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</si>
  <si>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</si>
  <si>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</si>
  <si>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</si>
  <si>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</si>
  <si>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</si>
  <si>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</si>
  <si>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</si>
  <si>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</si>
  <si>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</si>
  <si>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</si>
  <si>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</si>
  <si>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</si>
  <si>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</si>
  <si>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</si>
  <si>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</si>
  <si>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</si>
  <si>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</si>
  <si>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</si>
  <si>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</si>
  <si>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</si>
  <si>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</si>
  <si>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</si>
  <si>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</si>
  <si>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</si>
  <si>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</si>
  <si>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</si>
  <si>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</si>
  <si>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</si>
  <si>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</si>
  <si>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</si>
  <si>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</si>
  <si>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</si>
  <si>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</si>
  <si>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</si>
  <si>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</si>
  <si>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</si>
  <si>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</si>
  <si>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</si>
  <si>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</si>
  <si>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</si>
  <si>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</si>
  <si>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</si>
  <si>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</si>
  <si>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</si>
  <si>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</si>
  <si>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</si>
  <si>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</si>
  <si>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</si>
  <si>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</si>
  <si>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</si>
  <si>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</si>
  <si>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</si>
  <si>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</si>
  <si>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</si>
  <si>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</si>
  <si>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</si>
  <si>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</si>
  <si>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</si>
  <si>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</si>
  <si>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</si>
  <si>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</si>
  <si>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</si>
  <si>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</si>
  <si>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</si>
  <si>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</si>
  <si>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</si>
  <si>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</si>
  <si>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</si>
  <si>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</si>
  <si>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</si>
  <si>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</si>
  <si>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</si>
  <si>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</si>
  <si>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</si>
  <si>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</si>
  <si>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</si>
  <si>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</si>
  <si>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</si>
  <si>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</si>
  <si>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</si>
  <si>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</si>
  <si>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</si>
  <si>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</si>
  <si>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</si>
  <si>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</si>
  <si>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</si>
  <si>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</si>
  <si>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</si>
  <si>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</si>
  <si>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</si>
  <si>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</si>
  <si>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</si>
  <si>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</si>
  <si>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</si>
  <si>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</si>
  <si>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</si>
  <si>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</si>
  <si>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</si>
  <si>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</si>
  <si>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</si>
  <si>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</si>
  <si>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</si>
  <si>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</si>
  <si>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</si>
  <si>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</si>
  <si>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</si>
  <si>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</si>
  <si>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</si>
  <si>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</si>
  <si>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</si>
  <si>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</si>
  <si>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</si>
  <si>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</si>
  <si>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</si>
  <si>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</si>
  <si>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</si>
  <si>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</si>
  <si>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</si>
  <si>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</si>
  <si>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</si>
  <si>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</si>
  <si>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</si>
  <si>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</si>
  <si>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</si>
  <si>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</si>
  <si>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</si>
  <si>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</si>
  <si>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</si>
  <si>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</si>
  <si>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</si>
  <si>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</si>
  <si>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</si>
  <si>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</si>
  <si>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</si>
  <si>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</si>
  <si>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</si>
  <si>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</si>
  <si>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</si>
  <si>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</si>
  <si>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</si>
  <si>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</si>
  <si>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</si>
  <si>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</si>
  <si>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</si>
  <si>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</si>
  <si>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</si>
  <si>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</si>
  <si>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</si>
  <si>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</si>
  <si>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</si>
  <si>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</si>
  <si>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</si>
  <si>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</si>
  <si>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</si>
  <si>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</si>
  <si>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</si>
  <si>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</si>
  <si>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</si>
  <si>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</si>
  <si>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</si>
  <si>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</si>
  <si>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</si>
  <si>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</si>
  <si>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</si>
  <si>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</si>
  <si>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</si>
  <si>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</si>
  <si>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</si>
  <si>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</si>
  <si>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</si>
  <si>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</si>
  <si>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</si>
  <si>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</si>
  <si>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</si>
  <si>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</si>
  <si>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</si>
  <si>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</si>
  <si>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</si>
  <si>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</si>
  <si>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</si>
  <si>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</si>
  <si>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</si>
  <si>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</si>
  <si>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</si>
  <si>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</si>
  <si>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</si>
  <si>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</si>
  <si>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</si>
  <si>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</si>
  <si>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</si>
  <si>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</si>
  <si>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</si>
  <si>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</si>
  <si>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</si>
  <si>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</si>
  <si>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</si>
  <si>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</si>
  <si>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</si>
  <si>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</si>
  <si>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</si>
  <si>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</si>
  <si>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</si>
  <si>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</si>
  <si>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</si>
  <si>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</si>
  <si>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</si>
  <si>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</si>
  <si>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</si>
  <si>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</si>
  <si>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</si>
  <si>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</si>
  <si>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</si>
  <si>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</si>
  <si>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</si>
  <si>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</si>
  <si>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</si>
  <si>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</si>
  <si>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</si>
  <si>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</si>
  <si>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</si>
  <si>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</si>
  <si>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</si>
  <si>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</si>
  <si>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</si>
  <si>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</si>
  <si>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</si>
  <si>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</si>
  <si>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</si>
  <si>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</si>
  <si>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</si>
  <si>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</si>
  <si>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</si>
  <si>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</si>
  <si>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</si>
  <si>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</si>
  <si>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</si>
  <si>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</si>
  <si>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</si>
  <si>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</si>
  <si>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</si>
  <si>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</si>
  <si>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</si>
  <si>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</si>
  <si>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</si>
  <si>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</si>
  <si>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</si>
  <si>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</si>
  <si>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</si>
  <si>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</si>
  <si>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</si>
  <si>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</si>
  <si>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</si>
  <si>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</si>
  <si>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</si>
  <si>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</si>
  <si>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</si>
  <si>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</si>
  <si>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</si>
  <si>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</si>
  <si>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</si>
  <si>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</si>
  <si>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</si>
  <si>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</si>
  <si>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</si>
  <si>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</si>
  <si>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</si>
  <si>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</si>
  <si>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</si>
  <si>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</si>
  <si>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</si>
  <si>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</si>
  <si>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</si>
  <si>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</si>
  <si>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</si>
  <si>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</si>
  <si>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</si>
  <si>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</si>
  <si>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</si>
  <si>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</si>
  <si>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</si>
  <si>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</si>
  <si>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</si>
  <si>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</si>
  <si>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</si>
  <si>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</si>
  <si>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</si>
  <si>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</si>
  <si>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</si>
  <si>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</si>
  <si>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</si>
  <si>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</si>
  <si>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</si>
  <si>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</si>
  <si>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</si>
  <si>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</si>
  <si>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</si>
  <si>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</si>
  <si>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</si>
  <si>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</si>
  <si>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</si>
  <si>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</si>
  <si>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</si>
  <si>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</si>
  <si>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</si>
  <si>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</si>
  <si>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</si>
  <si>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</si>
  <si>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</si>
  <si>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</si>
  <si>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</si>
  <si>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</si>
  <si>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</si>
  <si>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</si>
  <si>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</si>
  <si>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</si>
  <si>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</si>
  <si>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</si>
  <si>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</si>
  <si>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</si>
  <si>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</si>
  <si>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</si>
  <si>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</si>
  <si>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</si>
  <si>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</si>
  <si>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</si>
  <si>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</si>
  <si>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</si>
  <si>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</si>
  <si>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</si>
  <si>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</si>
  <si>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</si>
  <si>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</si>
  <si>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</si>
  <si>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</si>
  <si>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</si>
  <si>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</si>
  <si>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</si>
  <si>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</si>
  <si>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</si>
  <si>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</si>
  <si>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</si>
  <si>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</si>
  <si>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</si>
  <si>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</si>
  <si>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</si>
  <si>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</si>
  <si>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</si>
  <si>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</si>
  <si>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</si>
  <si>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</si>
  <si>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</si>
  <si>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</si>
  <si>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</si>
  <si>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</si>
  <si>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</si>
  <si>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</si>
  <si>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</si>
  <si>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</si>
  <si>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</si>
  <si>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</si>
  <si>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</si>
  <si>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</si>
  <si>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</si>
  <si>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</si>
  <si>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</si>
  <si>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</si>
  <si>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</si>
  <si>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</si>
  <si>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</si>
  <si>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</si>
  <si>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</si>
  <si>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</si>
  <si>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</si>
  <si>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</si>
  <si>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</si>
  <si>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</si>
  <si>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</si>
  <si>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</si>
  <si>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</si>
  <si>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</si>
  <si>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</si>
  <si>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</si>
  <si>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</si>
  <si>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</si>
  <si>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</si>
  <si>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</si>
  <si>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</si>
  <si>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</si>
  <si>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</si>
  <si>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</si>
  <si>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</si>
  <si>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</si>
  <si>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</si>
  <si>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</si>
  <si>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</si>
  <si>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</si>
  <si>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</si>
  <si>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</si>
  <si>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</si>
  <si>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</si>
  <si>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</si>
  <si>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</si>
  <si>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</si>
  <si>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</si>
  <si>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</si>
  <si>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</si>
  <si>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</si>
  <si>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</si>
  <si>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</si>
  <si>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</si>
  <si>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</si>
  <si>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</si>
  <si>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</si>
  <si>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</si>
  <si>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</si>
  <si>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</si>
  <si>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</si>
  <si>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</si>
  <si>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</si>
  <si>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</si>
  <si>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</si>
  <si>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</si>
  <si>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</si>
  <si>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</si>
  <si>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</si>
  <si>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</si>
  <si>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</si>
  <si>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</si>
  <si>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</si>
  <si>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</si>
  <si>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</si>
  <si>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</si>
  <si>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</si>
  <si>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</si>
  <si>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</si>
  <si>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</si>
  <si>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</si>
  <si>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</si>
  <si>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</si>
  <si>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</si>
  <si>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</si>
  <si>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</si>
  <si>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</si>
  <si>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</si>
  <si>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</si>
  <si>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</si>
  <si>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</si>
  <si>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</si>
  <si>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</si>
  <si>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</si>
  <si>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</si>
  <si>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</si>
  <si>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</si>
  <si>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</si>
  <si>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</si>
  <si>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</si>
  <si>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</si>
  <si>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</si>
  <si>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</si>
  <si>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</si>
  <si>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</si>
  <si>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</si>
  <si>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</si>
  <si>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</si>
  <si>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</si>
  <si>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</si>
  <si>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</si>
  <si>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</si>
  <si>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</si>
  <si>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</si>
  <si>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</si>
  <si>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</si>
  <si>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</si>
  <si>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</si>
  <si>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</si>
  <si>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</si>
  <si>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</si>
  <si>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</si>
  <si>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</si>
  <si>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</si>
  <si>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</si>
  <si>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</si>
  <si>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</si>
  <si>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</si>
  <si>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</si>
  <si>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</si>
  <si>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</si>
  <si>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</si>
  <si>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</si>
  <si>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</si>
  <si>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</si>
  <si>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</si>
  <si>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</si>
  <si>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</si>
  <si>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</si>
  <si>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</si>
  <si>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</si>
  <si>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</si>
  <si>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</si>
  <si>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</si>
  <si>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</si>
  <si>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</si>
  <si>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</si>
  <si>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</si>
  <si>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</si>
  <si>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</si>
  <si>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</si>
  <si>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</si>
  <si>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</si>
  <si>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</si>
  <si>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</si>
  <si>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</si>
  <si>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</si>
  <si>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</si>
  <si>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</si>
  <si>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</si>
  <si>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</si>
  <si>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</si>
  <si>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</si>
  <si>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</si>
  <si>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</si>
  <si>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</si>
  <si>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</si>
  <si>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</si>
  <si>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</si>
  <si>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</si>
  <si>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</si>
  <si>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</si>
  <si>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</si>
  <si>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</si>
  <si>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</si>
  <si>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</si>
  <si>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</si>
  <si>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</si>
  <si>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</si>
  <si>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</si>
  <si>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</si>
  <si>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</si>
  <si>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</si>
  <si>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</si>
  <si>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</si>
  <si>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</si>
  <si>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</si>
  <si>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</si>
  <si>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</si>
  <si>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</si>
  <si>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</si>
  <si>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</si>
  <si>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</si>
  <si>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</si>
  <si>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</si>
  <si>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</si>
  <si>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</si>
  <si>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</si>
  <si>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</si>
  <si>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</si>
  <si>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</si>
  <si>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</si>
  <si>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</si>
  <si>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</si>
  <si>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</si>
  <si>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</si>
  <si>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</si>
  <si>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</si>
  <si>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</si>
  <si>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</si>
  <si>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</si>
  <si>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</si>
  <si>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</si>
  <si>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</si>
  <si>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</si>
  <si>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</si>
  <si>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</si>
  <si>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</si>
  <si>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</si>
  <si>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</si>
  <si>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</si>
  <si>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</si>
  <si>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</si>
  <si>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</si>
  <si>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</si>
  <si>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</si>
  <si>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</si>
  <si>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</si>
  <si>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</si>
  <si>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</si>
  <si>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</si>
  <si>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</si>
  <si>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</si>
  <si>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</si>
  <si>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</si>
  <si>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</si>
  <si>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</si>
  <si>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</si>
  <si>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</si>
  <si>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</si>
  <si>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</si>
  <si>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</si>
  <si>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</si>
  <si>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</si>
  <si>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</si>
  <si>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</si>
  <si>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</si>
  <si>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</si>
  <si>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</si>
  <si>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</si>
  <si>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</si>
  <si>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</si>
  <si>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</si>
  <si>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</si>
  <si>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</si>
  <si>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</si>
  <si>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</si>
  <si>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</si>
  <si>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</si>
  <si>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</si>
  <si>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</si>
  <si>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</si>
  <si>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</si>
  <si>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</si>
  <si>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</si>
  <si>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</si>
  <si>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</si>
  <si>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</si>
  <si>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</si>
  <si>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</si>
  <si>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</si>
  <si>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</si>
  <si>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</si>
  <si>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</si>
  <si>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</si>
  <si>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</si>
  <si>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</si>
  <si>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</si>
  <si>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</si>
  <si>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</si>
  <si>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</si>
  <si>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</si>
  <si>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</si>
  <si>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</si>
  <si>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</si>
  <si>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</si>
  <si>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</si>
  <si>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</si>
  <si>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</si>
  <si>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</si>
  <si>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</si>
  <si>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</si>
  <si>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</si>
  <si>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</si>
  <si>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</si>
  <si>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</si>
  <si>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</si>
  <si>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</si>
  <si>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</si>
  <si>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</si>
  <si>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</si>
  <si>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</si>
  <si>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</si>
  <si>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</si>
  <si>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</si>
  <si>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</si>
  <si>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</si>
  <si>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</si>
  <si>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</si>
  <si>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</si>
  <si>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</si>
  <si>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</si>
  <si>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</si>
  <si>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</si>
  <si>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</si>
  <si>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</si>
  <si>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</si>
  <si>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</si>
  <si>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</si>
  <si>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</si>
  <si>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</si>
  <si>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</si>
  <si>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</si>
  <si>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</si>
  <si>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</si>
  <si>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</si>
  <si>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</si>
  <si>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</si>
  <si>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</si>
  <si>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</si>
  <si>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</si>
  <si>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</si>
  <si>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</si>
  <si>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</si>
  <si>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</si>
  <si>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</si>
  <si>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</si>
  <si>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</si>
  <si>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</si>
  <si>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</si>
  <si>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</si>
  <si>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</si>
  <si>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</si>
  <si>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</si>
  <si>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</si>
  <si>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</si>
  <si>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</si>
  <si>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</si>
  <si>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</si>
  <si>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</si>
  <si>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</si>
  <si>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</si>
  <si>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</si>
  <si>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</si>
  <si>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</si>
  <si>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</si>
  <si>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</si>
  <si>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</si>
  <si>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</si>
  <si>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</si>
  <si>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</si>
  <si>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</si>
  <si>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</si>
  <si>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</si>
  <si>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</si>
  <si>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</si>
  <si>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</si>
  <si>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</si>
  <si>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</si>
  <si>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</si>
  <si>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</si>
  <si>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</si>
  <si>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</si>
  <si>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</si>
  <si>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</si>
  <si>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</si>
  <si>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</si>
  <si>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</si>
  <si>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</si>
  <si>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</si>
  <si>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</si>
  <si>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</si>
  <si>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</si>
  <si>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</si>
  <si>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</si>
  <si>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</si>
  <si>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</si>
  <si>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</si>
  <si>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</si>
  <si>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</si>
  <si>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</si>
  <si>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</si>
  <si>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</si>
  <si>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</si>
  <si>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</si>
  <si>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</si>
  <si>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</si>
  <si>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</si>
  <si>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</si>
  <si>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</si>
  <si>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</si>
  <si>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</si>
  <si>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</si>
  <si>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</si>
  <si>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</si>
  <si>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</si>
  <si>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</si>
  <si>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</si>
  <si>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</si>
  <si>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</si>
  <si>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</si>
  <si>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</si>
  <si>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</si>
  <si>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</si>
  <si>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</si>
  <si>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</si>
  <si>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</si>
  <si>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</si>
  <si>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</si>
  <si>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</si>
  <si>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</si>
  <si>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</si>
  <si>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</si>
  <si>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</si>
  <si>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</si>
  <si>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</si>
  <si>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</si>
  <si>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</si>
  <si>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</si>
  <si>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</si>
  <si>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</si>
  <si>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</si>
  <si>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</si>
  <si>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</si>
  <si>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</si>
  <si>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</si>
  <si>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</si>
  <si>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</si>
  <si>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</si>
  <si>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</si>
  <si>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</si>
  <si>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</si>
  <si>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</si>
  <si>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</si>
  <si>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</si>
  <si>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</si>
  <si>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</si>
  <si>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</si>
  <si>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</si>
  <si>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</si>
  <si>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</si>
  <si>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</si>
  <si>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</si>
  <si>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</si>
  <si>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</si>
  <si>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</si>
  <si>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</si>
  <si>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</si>
  <si>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</si>
  <si>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</si>
  <si>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</si>
  <si>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</si>
  <si>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</si>
  <si>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</si>
  <si>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</si>
  <si>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</si>
  <si>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</si>
  <si>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</si>
  <si>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</si>
  <si>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</si>
  <si>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</si>
  <si>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</si>
  <si>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</si>
  <si>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</si>
  <si>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</si>
  <si>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</si>
  <si>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</si>
  <si>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</si>
  <si>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</si>
  <si>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</si>
  <si>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</si>
  <si>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</si>
  <si>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</si>
  <si>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</si>
  <si>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</si>
  <si>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</si>
  <si>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</si>
  <si>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</si>
  <si>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</si>
  <si>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</si>
  <si>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</si>
  <si>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</si>
  <si>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</si>
  <si>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</si>
  <si>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</si>
  <si>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</si>
  <si>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</si>
  <si>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</si>
  <si>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</si>
  <si>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</si>
  <si>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</si>
  <si>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</si>
  <si>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</si>
  <si>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</si>
  <si>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</si>
  <si>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</si>
  <si>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</si>
  <si>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</si>
  <si>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</si>
  <si>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</si>
  <si>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</si>
  <si>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</si>
  <si>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</si>
  <si>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</si>
  <si>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</si>
  <si>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</si>
  <si>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</si>
  <si>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</si>
  <si>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</si>
  <si>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</si>
  <si>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</si>
  <si>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</si>
  <si>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</si>
  <si>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</si>
  <si>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</si>
  <si>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</si>
  <si>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</si>
  <si>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</si>
  <si>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</si>
  <si>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</si>
  <si>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</si>
  <si>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</si>
  <si>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</si>
  <si>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</si>
  <si>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</si>
  <si>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</si>
  <si>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</si>
  <si>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</si>
  <si>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</si>
  <si>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</si>
  <si>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</si>
  <si>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</si>
  <si>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</si>
  <si>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</si>
  <si>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</si>
  <si>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</si>
  <si>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</si>
  <si>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</si>
  <si>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</si>
  <si>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</si>
  <si>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</si>
  <si>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</si>
  <si>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</si>
  <si>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</si>
  <si>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</si>
  <si>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</si>
  <si>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</si>
  <si>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</si>
  <si>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</si>
  <si>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</si>
  <si>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</si>
  <si>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</si>
  <si>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</si>
  <si>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</si>
  <si>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</si>
  <si>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</si>
  <si>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</si>
  <si>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</si>
  <si>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</si>
  <si>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</si>
  <si>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</si>
  <si>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</si>
  <si>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</si>
  <si>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</si>
  <si>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</si>
  <si>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</si>
  <si>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</si>
  <si>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</si>
  <si>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</si>
  <si>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</si>
  <si>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</si>
  <si>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</si>
  <si>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</si>
  <si>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</si>
  <si>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</si>
  <si>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</si>
  <si>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</si>
  <si>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</si>
  <si>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</si>
  <si>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</si>
  <si>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</si>
  <si>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</si>
  <si>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</si>
  <si>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</si>
  <si>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</si>
  <si>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</si>
  <si>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</si>
  <si>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</si>
  <si>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</si>
  <si>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</si>
  <si>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</si>
  <si>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</si>
  <si>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</si>
  <si>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</si>
  <si>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</si>
  <si>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</si>
  <si>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</si>
  <si>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</si>
  <si>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</si>
  <si>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</si>
  <si>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</si>
  <si>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</si>
  <si>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</si>
  <si>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</si>
  <si>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</si>
  <si>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</si>
  <si>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</si>
  <si>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</si>
  <si>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</si>
  <si>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</si>
  <si>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</si>
  <si>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</si>
  <si>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</si>
  <si>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</si>
  <si>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</si>
  <si>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</si>
  <si>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</si>
  <si>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</si>
  <si>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</si>
  <si>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</si>
  <si>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</si>
  <si>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</si>
  <si>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</si>
  <si>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</si>
  <si>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</si>
  <si>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</si>
  <si>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</si>
  <si>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</si>
  <si>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</si>
  <si>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</si>
  <si>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</si>
  <si>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</si>
  <si>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</si>
  <si>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</si>
  <si>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</si>
  <si>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</si>
  <si>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</si>
  <si>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</si>
  <si>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</si>
  <si>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</si>
  <si>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</si>
  <si>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</si>
  <si>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</si>
  <si>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</si>
  <si>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</si>
  <si>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</si>
  <si>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</si>
  <si>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</si>
  <si>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</si>
  <si>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</si>
  <si>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</si>
  <si>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</si>
  <si>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</si>
  <si>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</si>
  <si>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</si>
  <si>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</si>
  <si>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</si>
  <si>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</si>
  <si>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</si>
  <si>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</si>
  <si>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</si>
  <si>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</si>
  <si>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</si>
  <si>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</si>
  <si>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</si>
  <si>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</si>
  <si>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</si>
  <si>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</si>
  <si>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</si>
  <si>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</si>
  <si>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</si>
  <si>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</si>
  <si>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</si>
  <si>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</si>
  <si>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</si>
  <si>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</si>
  <si>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</si>
  <si>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</si>
  <si>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</si>
  <si>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</si>
  <si>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</si>
  <si>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</si>
  <si>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</si>
  <si>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</si>
  <si>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</si>
  <si>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</si>
  <si>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</si>
  <si>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</si>
  <si>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</si>
  <si>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</si>
  <si>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</si>
  <si>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</si>
  <si>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</si>
  <si>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</si>
  <si>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</si>
  <si>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</si>
  <si>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</si>
  <si>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</si>
  <si>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</si>
  <si>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</si>
  <si>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</si>
  <si>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</si>
  <si>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</si>
  <si>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</si>
  <si>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</si>
  <si>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</si>
  <si>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</si>
  <si>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</si>
  <si>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</si>
  <si>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</si>
  <si>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</si>
  <si>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</si>
  <si>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</si>
  <si>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</si>
  <si>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</si>
  <si>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</si>
  <si>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</si>
  <si>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</si>
  <si>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</si>
  <si>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</si>
  <si>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</si>
  <si>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</si>
  <si>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</si>
  <si>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</si>
  <si>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</si>
  <si>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</si>
  <si>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</si>
  <si>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</si>
  <si>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</si>
  <si>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</si>
  <si>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</si>
  <si>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</si>
  <si>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</si>
  <si>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</si>
  <si>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</si>
  <si>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</si>
  <si>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</si>
  <si>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</si>
  <si>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</si>
  <si>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</si>
  <si>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</si>
  <si>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</si>
  <si>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</si>
  <si>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</si>
  <si>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</si>
  <si>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</si>
  <si>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</si>
  <si>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</si>
  <si>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</si>
  <si>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</si>
  <si>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</si>
  <si>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</si>
  <si>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</si>
  <si>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</si>
  <si>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</si>
  <si>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</si>
  <si>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</si>
  <si>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</si>
  <si>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</si>
  <si>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</si>
  <si>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</si>
  <si>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</si>
  <si>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</si>
  <si>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</si>
  <si>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</si>
  <si>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</si>
  <si>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</si>
  <si>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</si>
  <si>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</si>
  <si>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</si>
  <si>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</si>
  <si>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</si>
  <si>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</si>
  <si>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</si>
  <si>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</si>
  <si>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</si>
  <si>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</si>
  <si>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</si>
  <si>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</si>
  <si>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</si>
  <si>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</si>
  <si>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</si>
  <si>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</si>
  <si>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</si>
  <si>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</si>
  <si>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</si>
  <si>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</si>
  <si>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</si>
  <si>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</si>
  <si>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</si>
  <si>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</si>
  <si>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</si>
  <si>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</si>
  <si>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</si>
  <si>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</si>
  <si>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</si>
  <si>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</si>
  <si>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</si>
  <si>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</si>
  <si>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</si>
  <si>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</si>
  <si>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</si>
  <si>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</si>
  <si>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</si>
  <si>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</si>
  <si>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</si>
  <si>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</si>
  <si>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</si>
  <si>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</si>
  <si>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</si>
  <si>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</si>
  <si>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</si>
  <si>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</si>
  <si>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</si>
  <si>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</si>
  <si>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</si>
  <si>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</si>
  <si>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</si>
  <si>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</si>
  <si>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</si>
  <si>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</si>
  <si>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</si>
  <si>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</si>
  <si>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</si>
  <si>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</si>
  <si>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</si>
  <si>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</si>
  <si>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</si>
  <si>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</si>
  <si>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</si>
  <si>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</si>
  <si>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</si>
  <si>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</si>
  <si>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</si>
  <si>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</si>
  <si>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</si>
  <si>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</si>
  <si>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</si>
  <si>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</si>
  <si>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</si>
  <si>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</si>
  <si>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</si>
  <si>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</si>
  <si>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</si>
  <si>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</si>
  <si>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</si>
  <si>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</si>
  <si>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</si>
  <si>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</si>
  <si>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</si>
  <si>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</si>
  <si>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</si>
  <si>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</si>
  <si>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</si>
  <si>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</si>
  <si>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</si>
  <si>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</si>
  <si>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</si>
  <si>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</si>
  <si>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</si>
  <si>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</si>
  <si>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</si>
  <si>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</si>
  <si>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</si>
  <si>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</si>
  <si>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</si>
  <si>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</si>
  <si>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</si>
  <si>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</si>
  <si>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</si>
  <si>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</si>
  <si>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</si>
  <si>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</si>
  <si>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</si>
  <si>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</si>
  <si>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</si>
  <si>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</si>
  <si>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</si>
  <si>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</si>
  <si>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</si>
  <si>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</si>
  <si>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</si>
  <si>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</si>
  <si>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</si>
  <si>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</si>
  <si>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</si>
  <si>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</si>
  <si>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</si>
  <si>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</si>
  <si>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</si>
  <si>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</si>
  <si>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</si>
  <si>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</si>
  <si>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</si>
  <si>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</si>
  <si>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</si>
  <si>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</si>
  <si>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</si>
  <si>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</si>
  <si>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</si>
  <si>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</si>
  <si>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</si>
  <si>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</si>
  <si>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</si>
  <si>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</si>
  <si>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</si>
  <si>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</si>
  <si>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</si>
  <si>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</si>
  <si>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</si>
  <si>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</si>
  <si>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</si>
  <si>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</si>
  <si>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</si>
  <si>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</si>
  <si>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</si>
  <si>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</si>
  <si>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</si>
  <si>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</si>
  <si>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</si>
  <si>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</si>
  <si>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</si>
  <si>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</si>
  <si>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</si>
  <si>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</si>
  <si>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</si>
  <si>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</si>
  <si>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</si>
  <si>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</si>
  <si>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</si>
  <si>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</si>
  <si>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</si>
  <si>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</si>
  <si>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</si>
  <si>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</si>
  <si>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</si>
  <si>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</si>
  <si>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</si>
  <si>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</si>
  <si>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</si>
  <si>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</si>
  <si>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</si>
  <si>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</si>
  <si>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</si>
  <si>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</si>
  <si>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</si>
  <si>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</si>
  <si>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</si>
  <si>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</si>
  <si>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</si>
  <si>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</si>
  <si>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</si>
  <si>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</si>
  <si>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</si>
  <si>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</si>
  <si>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</si>
  <si>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</si>
  <si>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</si>
  <si>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</si>
  <si>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</si>
  <si>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</si>
  <si>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</si>
  <si>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</si>
  <si>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</si>
  <si>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</si>
  <si>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</si>
  <si>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</si>
  <si>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</si>
  <si>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</si>
  <si>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</si>
  <si>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</si>
  <si>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</si>
  <si>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</si>
  <si>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</si>
  <si>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</si>
  <si>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</si>
  <si>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</si>
  <si>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</si>
  <si>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</si>
  <si>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</si>
  <si>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</si>
  <si>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</si>
  <si>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</si>
  <si>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</si>
  <si>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</si>
  <si>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</si>
  <si>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</si>
  <si>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</si>
  <si>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</si>
  <si>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</si>
  <si>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</si>
  <si>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</si>
  <si>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</si>
  <si>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</si>
  <si>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</si>
  <si>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</si>
  <si>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</si>
  <si>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</si>
  <si>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</si>
  <si>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</si>
  <si>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</si>
  <si>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</si>
  <si>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</si>
  <si>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</si>
  <si>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</si>
  <si>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</si>
  <si>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</si>
  <si>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</si>
  <si>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</si>
  <si>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</si>
  <si>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</si>
  <si>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</si>
  <si>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</si>
  <si>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</si>
  <si>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</si>
  <si>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</si>
  <si>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</si>
  <si>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</si>
  <si>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</si>
  <si>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</si>
  <si>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</si>
  <si>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</si>
  <si>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</si>
  <si>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</si>
  <si>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</si>
  <si>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</si>
  <si>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</si>
  <si>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</si>
  <si>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</si>
  <si>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</si>
  <si>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</si>
  <si>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</si>
  <si>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</si>
  <si>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</si>
  <si>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</si>
  <si>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</si>
  <si>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</si>
  <si>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</si>
  <si>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</si>
  <si>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</si>
  <si>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</si>
  <si>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</si>
  <si>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</si>
  <si>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</si>
  <si>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</si>
  <si>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</si>
  <si>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</si>
  <si>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</si>
  <si>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</si>
  <si>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</si>
  <si>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</si>
  <si>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</si>
  <si>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</si>
  <si>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</si>
  <si>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</si>
  <si>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</si>
  <si>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</si>
  <si>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</si>
  <si>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</si>
  <si>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</si>
  <si>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</si>
  <si>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</si>
  <si>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</si>
  <si>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</si>
  <si>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</si>
  <si>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</si>
  <si>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</si>
  <si>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</si>
  <si>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</si>
  <si>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</si>
  <si>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</si>
  <si>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</si>
  <si>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</si>
  <si>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</si>
  <si>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</si>
  <si>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</si>
  <si>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</si>
  <si>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</si>
  <si>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</si>
  <si>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</si>
  <si>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</si>
  <si>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</si>
  <si>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</si>
  <si>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</si>
  <si>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</si>
  <si>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</si>
  <si>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</si>
  <si>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</si>
  <si>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</si>
  <si>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</si>
  <si>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</si>
  <si>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</si>
  <si>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</si>
  <si>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</si>
  <si>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</si>
  <si>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</si>
  <si>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</si>
  <si>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</si>
  <si>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</si>
  <si>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</si>
  <si>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</si>
  <si>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</si>
  <si>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</si>
  <si>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</si>
  <si>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</si>
  <si>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</si>
  <si>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</si>
  <si>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</si>
  <si>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</si>
  <si>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</si>
  <si>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</si>
  <si>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</si>
  <si>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</si>
  <si>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</si>
  <si>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</si>
  <si>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</si>
  <si>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</si>
  <si>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</si>
  <si>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</si>
  <si>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</si>
  <si>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</si>
  <si>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</si>
  <si>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</si>
  <si>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</si>
  <si>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</si>
  <si>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</si>
  <si>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</si>
  <si>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</si>
  <si>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</si>
  <si>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</si>
  <si>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</si>
  <si>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</si>
  <si>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</si>
  <si>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</si>
  <si>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</si>
  <si>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</si>
  <si>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</si>
  <si>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</si>
  <si>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</si>
  <si>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</si>
  <si>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</si>
  <si>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</si>
  <si>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</si>
  <si>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</si>
  <si>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</si>
  <si>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</si>
  <si>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</si>
  <si>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</si>
  <si>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</si>
  <si>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</si>
  <si>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</si>
  <si>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</si>
  <si>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</si>
  <si>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</si>
  <si>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</si>
  <si>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</si>
  <si>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</si>
  <si>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</si>
  <si>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</si>
  <si>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</si>
  <si>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</si>
  <si>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</si>
  <si>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</si>
  <si>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</si>
  <si>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</si>
  <si>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</si>
  <si>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</si>
  <si>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</si>
  <si>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</si>
  <si>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</si>
  <si>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</si>
  <si>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</si>
  <si>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</si>
  <si>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</si>
  <si>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</si>
  <si>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</si>
  <si>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</si>
  <si>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</si>
  <si>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</si>
  <si>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</si>
  <si>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</si>
  <si>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</si>
  <si>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</si>
  <si>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</si>
  <si>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</si>
  <si>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</si>
  <si>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</si>
  <si>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</si>
  <si>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</si>
  <si>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</si>
  <si>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</si>
  <si>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</si>
  <si>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</si>
  <si>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</si>
  <si>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</si>
  <si>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</si>
  <si>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</si>
  <si>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</si>
  <si>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</si>
  <si>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</si>
  <si>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</si>
  <si>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</si>
  <si>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</si>
  <si>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</si>
  <si>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</si>
  <si>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</si>
  <si>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</si>
  <si>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</si>
  <si>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</si>
  <si>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</si>
  <si>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</si>
  <si>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</si>
  <si>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</si>
  <si>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</si>
  <si>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</si>
  <si>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</si>
  <si>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</si>
  <si>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</si>
  <si>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</si>
  <si>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</si>
  <si>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</si>
  <si>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</si>
  <si>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</si>
  <si>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</si>
  <si>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</si>
  <si>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</si>
  <si>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</si>
  <si>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</si>
  <si>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</si>
  <si>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</si>
  <si>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</si>
  <si>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</si>
  <si>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</si>
  <si>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</si>
  <si>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</si>
  <si>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</si>
  <si>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</si>
  <si>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</si>
  <si>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</si>
  <si>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</si>
  <si>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</si>
  <si>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</si>
  <si>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</si>
  <si>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</si>
  <si>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</si>
  <si>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</si>
  <si>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</si>
  <si>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</si>
  <si>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</si>
  <si>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</si>
  <si>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</si>
  <si>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</si>
  <si>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</si>
  <si>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</si>
  <si>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</si>
  <si>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</si>
  <si>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</si>
  <si>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</si>
  <si>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</si>
  <si>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</si>
  <si>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</si>
  <si>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</si>
  <si>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</si>
  <si>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</si>
  <si>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</si>
  <si>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</si>
  <si>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</si>
  <si>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</si>
  <si>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</si>
  <si>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</si>
  <si>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</si>
  <si>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</si>
  <si>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</si>
  <si>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</si>
  <si>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</si>
  <si>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</si>
  <si>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</si>
  <si>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</si>
  <si>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</si>
  <si>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</si>
  <si>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</si>
  <si>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</si>
  <si>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</si>
  <si>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</si>
  <si>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</si>
  <si>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</si>
  <si>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</si>
  <si>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</si>
  <si>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</si>
  <si>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</si>
  <si>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</si>
  <si>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</si>
  <si>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</si>
  <si>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</si>
  <si>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</si>
  <si>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</si>
  <si>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</si>
  <si>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</si>
  <si>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</si>
  <si>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</si>
  <si>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</si>
  <si>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</si>
  <si>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</si>
  <si>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</si>
  <si>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</si>
  <si>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</si>
  <si>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</si>
  <si>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</si>
  <si>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</si>
  <si>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</si>
  <si>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</si>
  <si>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</si>
  <si>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</si>
  <si>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</si>
  <si>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</si>
  <si>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</si>
  <si>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</si>
  <si>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</si>
  <si>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</si>
  <si>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</si>
  <si>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</si>
  <si>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</si>
  <si>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</si>
  <si>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</si>
  <si>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</si>
  <si>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</si>
  <si>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</si>
  <si>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</si>
  <si>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</si>
  <si>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</si>
  <si>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</si>
  <si>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</si>
  <si>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</si>
  <si>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</si>
  <si>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</si>
  <si>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</si>
  <si>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</si>
  <si>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</si>
  <si>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</si>
  <si>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</si>
  <si>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</si>
  <si>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</si>
  <si>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</si>
  <si>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</si>
  <si>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</si>
  <si>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</si>
  <si>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</si>
  <si>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</si>
  <si>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</si>
  <si>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</si>
  <si>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</si>
  <si>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</si>
  <si>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</si>
  <si>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</si>
  <si>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</si>
  <si>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</si>
  <si>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</si>
  <si>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</si>
  <si>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</si>
  <si>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</si>
  <si>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</si>
  <si>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</si>
  <si>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</si>
  <si>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</si>
  <si>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</si>
  <si>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</si>
  <si>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</si>
  <si>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</si>
  <si>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</si>
  <si>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</si>
  <si>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</si>
  <si>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</si>
  <si>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</si>
  <si>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</si>
  <si>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</si>
  <si>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</si>
  <si>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</si>
  <si>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</si>
  <si>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</si>
  <si>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</si>
  <si>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</si>
  <si>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</si>
  <si>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</si>
  <si>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</si>
  <si>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</si>
  <si>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</si>
  <si>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</si>
  <si>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</si>
  <si>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</si>
  <si>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</si>
  <si>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</si>
  <si>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</si>
  <si>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</si>
  <si>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</si>
  <si>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</si>
  <si>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</si>
  <si>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</si>
  <si>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</si>
  <si>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</si>
  <si>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</si>
  <si>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</si>
  <si>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</si>
  <si>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</si>
  <si>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</si>
  <si>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</si>
  <si>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</si>
  <si>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</si>
  <si>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</si>
  <si>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</si>
  <si>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</si>
  <si>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</si>
  <si>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</si>
  <si>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</si>
  <si>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</si>
  <si>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</si>
  <si>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</si>
  <si>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</si>
  <si>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</si>
  <si>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</si>
  <si>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</si>
  <si>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</si>
  <si>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</si>
  <si>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</si>
  <si>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</si>
  <si>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</si>
  <si>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</si>
  <si>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</si>
  <si>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</si>
  <si>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</si>
  <si>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</si>
  <si>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</si>
  <si>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</si>
  <si>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</si>
  <si>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</si>
  <si>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</si>
  <si>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</si>
  <si>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</si>
  <si>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</si>
  <si>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</si>
  <si>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</si>
  <si>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</si>
  <si>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</si>
  <si>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</si>
  <si>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</si>
  <si>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</si>
  <si>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</si>
  <si>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</si>
  <si>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</si>
  <si>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</si>
  <si>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</si>
  <si>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</si>
  <si>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</si>
  <si>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</si>
  <si>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</si>
  <si>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</si>
  <si>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</si>
  <si>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</si>
  <si>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</si>
  <si>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</si>
  <si>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</si>
  <si>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</si>
  <si>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</si>
  <si>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</si>
  <si>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</si>
  <si>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</si>
  <si>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</si>
  <si>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</si>
  <si>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</si>
  <si>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</si>
  <si>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</si>
  <si>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</si>
  <si>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</si>
  <si>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</si>
  <si>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</si>
  <si>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</si>
  <si>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</si>
  <si>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</si>
  <si>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</si>
  <si>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</si>
  <si>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</si>
  <si>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</si>
  <si>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</si>
  <si>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</si>
  <si>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</si>
  <si>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</si>
  <si>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</si>
  <si>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</si>
  <si>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</si>
  <si>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</si>
  <si>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</si>
  <si>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</si>
  <si>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</si>
  <si>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</si>
  <si>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</si>
  <si>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</si>
  <si>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</si>
  <si>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</si>
  <si>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</si>
  <si>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</si>
  <si>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</si>
  <si>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</si>
  <si>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</si>
  <si>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</si>
  <si>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</si>
  <si>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</si>
  <si>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</si>
  <si>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</si>
  <si>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</si>
  <si>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</si>
  <si>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</si>
  <si>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</si>
  <si>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</si>
  <si>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</si>
  <si>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</si>
  <si>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</si>
  <si>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</si>
  <si>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</si>
  <si>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</si>
  <si>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</si>
  <si>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</si>
  <si>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</si>
  <si>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</si>
  <si>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</si>
  <si>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</si>
  <si>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</si>
  <si>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</si>
  <si>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</si>
  <si>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</si>
  <si>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</si>
  <si>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</si>
  <si>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</si>
  <si>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</si>
  <si>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</si>
  <si>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</si>
  <si>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</si>
  <si>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</si>
  <si>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</si>
  <si>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</si>
  <si>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</si>
  <si>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</si>
  <si>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</si>
  <si>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</si>
  <si>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</si>
  <si>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</si>
  <si>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</si>
  <si>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</si>
  <si>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</si>
  <si>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</si>
  <si>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</si>
  <si>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</si>
  <si>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</si>
  <si>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</si>
  <si>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</si>
  <si>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</si>
  <si>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</si>
  <si>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</si>
  <si>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</si>
  <si>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</si>
  <si>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</si>
  <si>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</si>
  <si>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</si>
  <si>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</si>
  <si>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</si>
  <si>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</si>
  <si>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</si>
  <si>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</si>
  <si>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</si>
  <si>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</si>
  <si>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</si>
  <si>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</si>
  <si>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</si>
  <si>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</si>
  <si>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</si>
  <si>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</si>
  <si>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</si>
  <si>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</si>
  <si>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</si>
  <si>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</si>
  <si>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</si>
  <si>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</si>
  <si>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</si>
  <si>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</si>
  <si>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</si>
  <si>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</si>
  <si>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</si>
  <si>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</si>
  <si>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</si>
  <si>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</si>
  <si>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</si>
  <si>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</si>
  <si>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</si>
  <si>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</si>
  <si>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</si>
  <si>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</si>
  <si>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</si>
  <si>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</si>
  <si>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</si>
  <si>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</si>
  <si>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</si>
  <si>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</si>
  <si>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</si>
  <si>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</si>
  <si>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</si>
  <si>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</si>
  <si>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</si>
  <si>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</si>
  <si>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</si>
  <si>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</si>
  <si>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</si>
  <si>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</si>
  <si>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</si>
  <si>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</si>
  <si>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</si>
  <si>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</si>
  <si>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</si>
  <si>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</si>
  <si>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</si>
  <si>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</si>
  <si>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</si>
  <si>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</si>
  <si>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</si>
  <si>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</si>
  <si>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</si>
  <si>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</si>
  <si>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</si>
  <si>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</si>
  <si>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</si>
  <si>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</si>
  <si>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</si>
  <si>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</si>
  <si>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</si>
  <si>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</si>
  <si>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</si>
  <si>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</si>
  <si>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</si>
  <si>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</si>
  <si>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</si>
  <si>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</si>
  <si>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</si>
  <si>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</si>
  <si>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</si>
  <si>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</si>
  <si>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</si>
  <si>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</si>
  <si>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</si>
  <si>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</si>
  <si>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</si>
  <si>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</si>
  <si>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</si>
  <si>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</si>
  <si>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</si>
  <si>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</si>
  <si>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</si>
  <si>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</si>
  <si>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</si>
  <si>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</si>
  <si>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</si>
  <si>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</si>
  <si>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</si>
  <si>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</si>
  <si>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</si>
  <si>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</si>
  <si>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</si>
  <si>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</si>
  <si>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</si>
  <si>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</si>
  <si>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</si>
  <si>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</si>
  <si>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</si>
  <si>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</si>
  <si>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</si>
  <si>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</si>
  <si>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</si>
  <si>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</si>
  <si>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</si>
  <si>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</si>
  <si>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</si>
  <si>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</si>
  <si>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</si>
  <si>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</si>
  <si>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</si>
  <si>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</si>
  <si>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</si>
  <si>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</si>
  <si>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</si>
  <si>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</si>
  <si>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</si>
  <si>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</si>
  <si>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</si>
  <si>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</si>
  <si>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</si>
  <si>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</si>
  <si>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</si>
  <si>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</si>
  <si>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</si>
  <si>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</si>
  <si>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</si>
  <si>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</si>
  <si>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</si>
  <si>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</si>
  <si>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</si>
  <si>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</si>
  <si>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</si>
  <si>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</si>
  <si>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</si>
  <si>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</si>
  <si>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</si>
  <si>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</si>
  <si>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</si>
  <si>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</si>
  <si>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</si>
  <si>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</si>
  <si>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</si>
  <si>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</si>
  <si>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</si>
  <si>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</si>
  <si>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</si>
  <si>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</si>
  <si>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</si>
  <si>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</si>
  <si>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</si>
  <si>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</si>
  <si>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</si>
  <si>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</si>
  <si>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</si>
  <si>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</si>
  <si>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</si>
  <si>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</si>
  <si>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</si>
  <si>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</si>
  <si>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</si>
  <si>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</si>
  <si>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</si>
  <si>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</si>
  <si>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</si>
  <si>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</si>
  <si>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</si>
  <si>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</si>
  <si>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</si>
  <si>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</si>
  <si>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</si>
  <si>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</si>
  <si>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</si>
  <si>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</si>
  <si>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</si>
  <si>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</si>
  <si>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</si>
  <si>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</si>
  <si>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</si>
  <si>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</si>
  <si>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</si>
  <si>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</si>
  <si>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</si>
  <si>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</si>
  <si>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</si>
  <si>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</si>
  <si>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</si>
  <si>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</si>
  <si>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</si>
  <si>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</si>
  <si>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</si>
  <si>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</si>
  <si>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</si>
  <si>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</si>
  <si>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</si>
  <si>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</si>
  <si>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</si>
  <si>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</si>
  <si>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</si>
  <si>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</si>
  <si>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</si>
  <si>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</si>
  <si>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</si>
  <si>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</si>
  <si>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</si>
  <si>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</si>
  <si>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</si>
  <si>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</si>
  <si>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</si>
  <si>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</si>
  <si>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</si>
  <si>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</si>
  <si>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</si>
  <si>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</si>
  <si>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</si>
  <si>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</si>
  <si>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</si>
  <si>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</si>
  <si>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</si>
  <si>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</si>
  <si>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</si>
  <si>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</si>
  <si>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</si>
  <si>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</si>
  <si>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</si>
  <si>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</si>
  <si>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</si>
  <si>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</si>
  <si>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</si>
  <si>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</si>
  <si>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</si>
  <si>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</si>
  <si>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</si>
  <si>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</si>
  <si>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</si>
  <si>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</si>
  <si>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</si>
  <si>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</si>
  <si>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</si>
  <si>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</si>
  <si>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</si>
  <si>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</si>
  <si>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</si>
  <si>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</si>
  <si>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</si>
  <si>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</si>
  <si>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</si>
  <si>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</si>
  <si>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</si>
  <si>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</si>
  <si>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</si>
  <si>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</si>
  <si>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</si>
  <si>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</si>
  <si>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</si>
  <si>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</si>
  <si>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</si>
  <si>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</si>
  <si>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</si>
  <si>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</si>
  <si>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</si>
  <si>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</si>
  <si>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</si>
  <si>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</si>
  <si>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</si>
  <si>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</si>
  <si>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</si>
  <si>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</si>
  <si>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</si>
  <si>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</si>
  <si>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</si>
  <si>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</si>
  <si>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</si>
  <si>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</si>
  <si>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</si>
  <si>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</si>
  <si>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</si>
  <si>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</si>
  <si>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</si>
  <si>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</si>
  <si>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</si>
  <si>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</si>
  <si>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</si>
  <si>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</si>
  <si>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</si>
  <si>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</si>
  <si>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</si>
  <si>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</si>
  <si>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</si>
  <si>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</si>
  <si>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</si>
  <si>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</si>
  <si>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</si>
  <si>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</si>
  <si>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</si>
  <si>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</si>
  <si>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</si>
  <si>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</si>
  <si>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</si>
  <si>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</si>
  <si>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</si>
  <si>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</si>
  <si>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</si>
  <si>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</si>
  <si>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</si>
  <si>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</si>
  <si>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</si>
  <si>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</si>
  <si>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</si>
  <si>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</si>
  <si>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</si>
  <si>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</si>
  <si>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</si>
  <si>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</si>
  <si>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</si>
  <si>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</si>
  <si>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</si>
  <si>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</si>
  <si>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</si>
  <si>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</si>
  <si>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</si>
  <si>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</si>
  <si>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</si>
  <si>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</si>
  <si>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</si>
  <si>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</si>
  <si>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</si>
  <si>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</si>
  <si>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</si>
  <si>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</si>
  <si>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</si>
  <si>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</si>
  <si>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</si>
  <si>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</si>
  <si>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</si>
  <si>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</si>
  <si>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</si>
  <si>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</si>
  <si>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</si>
  <si>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</si>
  <si>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</si>
  <si>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</si>
  <si>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</si>
  <si>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</si>
  <si>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</si>
  <si>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</si>
  <si>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</si>
  <si>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</si>
  <si>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</si>
  <si>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</si>
  <si>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</si>
  <si>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</si>
  <si>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</si>
  <si>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</si>
  <si>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</si>
  <si>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</si>
  <si>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</si>
  <si>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</si>
  <si>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</si>
  <si>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</si>
  <si>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</si>
  <si>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</si>
  <si>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</si>
  <si>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</si>
  <si>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</si>
  <si>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</si>
  <si>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</si>
  <si>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</si>
  <si>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</si>
  <si>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</si>
  <si>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</si>
  <si>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</si>
  <si>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</si>
  <si>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</si>
  <si>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</si>
  <si>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</si>
  <si>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</si>
  <si>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</si>
  <si>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</si>
  <si>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</si>
  <si>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</si>
  <si>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</si>
  <si>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</si>
  <si>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</si>
  <si>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</si>
  <si>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</si>
  <si>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</si>
  <si>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</si>
  <si>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</si>
  <si>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</si>
  <si>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</si>
  <si>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</si>
  <si>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</si>
  <si>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</si>
  <si>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</si>
  <si>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</si>
  <si>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</si>
  <si>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</si>
  <si>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</si>
  <si>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</si>
  <si>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</si>
  <si>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</si>
  <si>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</si>
  <si>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</si>
  <si>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</si>
  <si>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</si>
  <si>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</si>
  <si>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</si>
  <si>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</si>
  <si>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</si>
  <si>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</si>
  <si>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</si>
  <si>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</si>
  <si>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</si>
  <si>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</si>
  <si>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</si>
  <si>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</si>
  <si>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</si>
  <si>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</si>
  <si>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</si>
  <si>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</si>
  <si>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</si>
  <si>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</si>
  <si>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</si>
  <si>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</si>
  <si>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</si>
  <si>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</si>
  <si>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</si>
  <si>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</si>
  <si>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</si>
  <si>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</si>
  <si>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</si>
  <si>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</si>
  <si>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</si>
  <si>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</si>
  <si>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</si>
  <si>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</si>
  <si>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</si>
  <si>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</si>
  <si>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</si>
  <si>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</si>
  <si>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</si>
  <si>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</si>
  <si>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</si>
  <si>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</si>
  <si>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</si>
  <si>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</si>
  <si>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</si>
  <si>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</si>
  <si>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</si>
  <si>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</si>
  <si>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</si>
  <si>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</si>
  <si>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</si>
  <si>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</si>
  <si>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</si>
  <si>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</si>
  <si>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</si>
  <si>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</si>
  <si>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</si>
  <si>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</si>
  <si>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</si>
  <si>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</si>
  <si>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</si>
  <si>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</si>
  <si>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</si>
  <si>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</si>
  <si>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</si>
  <si>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</si>
  <si>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</si>
  <si>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</si>
  <si>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</si>
  <si>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</si>
  <si>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</si>
  <si>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</si>
  <si>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</si>
  <si>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</si>
  <si>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</si>
  <si>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</si>
  <si>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</si>
  <si>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</si>
  <si>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</si>
  <si>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</si>
  <si>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</si>
  <si>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</si>
  <si>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</si>
  <si>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</si>
  <si>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</si>
  <si>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</si>
  <si>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</si>
  <si>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</si>
  <si>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</si>
  <si>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</si>
  <si>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</si>
  <si>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</si>
  <si>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</si>
  <si>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</si>
  <si>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</si>
  <si>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</si>
  <si>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</si>
  <si>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</si>
  <si>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</si>
  <si>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</si>
  <si>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</si>
  <si>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</si>
  <si>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</si>
  <si>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</si>
  <si>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</si>
  <si>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</si>
  <si>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</si>
  <si>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</si>
  <si>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</si>
  <si>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</si>
  <si>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</si>
  <si>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</si>
  <si>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</si>
  <si>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</si>
  <si>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</si>
  <si>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</si>
  <si>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</si>
  <si>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</si>
  <si>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</si>
  <si>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</si>
  <si>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</si>
  <si>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</si>
  <si>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</si>
  <si>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</si>
  <si>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</si>
  <si>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</si>
  <si>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</si>
  <si>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</si>
  <si>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</si>
  <si>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</si>
  <si>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</si>
  <si>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</si>
  <si>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</si>
  <si>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</si>
  <si>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</si>
  <si>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</si>
  <si>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</si>
  <si>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</si>
  <si>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</si>
  <si>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</si>
  <si>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</si>
  <si>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</si>
  <si>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</si>
  <si>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</si>
  <si>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</si>
  <si>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</si>
  <si>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</si>
  <si>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</si>
  <si>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</si>
  <si>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</si>
  <si>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</si>
  <si>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</si>
  <si>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</si>
  <si>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</si>
  <si>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</si>
  <si>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</si>
  <si>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</si>
  <si>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</si>
  <si>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</si>
  <si>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</si>
  <si>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</si>
  <si>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</si>
  <si>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</si>
  <si>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</si>
  <si>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</si>
  <si>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</si>
  <si>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</si>
  <si>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</si>
  <si>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</si>
  <si>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</si>
  <si>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</si>
  <si>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</si>
  <si>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</si>
  <si>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</si>
  <si>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</si>
  <si>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</si>
  <si>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</si>
  <si>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</si>
  <si>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</si>
  <si>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</si>
  <si>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</si>
  <si>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</si>
  <si>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</si>
  <si>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</si>
  <si>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</si>
  <si>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</si>
  <si>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</si>
  <si>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</si>
  <si>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</si>
  <si>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</si>
  <si>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</si>
  <si>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</si>
  <si>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</si>
  <si>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</si>
  <si>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</si>
  <si>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</si>
  <si>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</si>
  <si>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</si>
  <si>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</si>
  <si>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</si>
  <si>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</si>
  <si>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</si>
  <si>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</si>
  <si>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</si>
  <si>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</si>
  <si>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</si>
  <si>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</si>
  <si>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</si>
  <si>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</si>
  <si>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</si>
  <si>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</si>
  <si>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</si>
  <si>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</si>
  <si>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</si>
  <si>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</si>
  <si>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</si>
  <si>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</si>
  <si>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</si>
  <si>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</si>
  <si>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</si>
  <si>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</si>
  <si>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</si>
  <si>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</si>
  <si>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</si>
  <si>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</si>
  <si>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</si>
  <si>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</si>
  <si>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</si>
  <si>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</si>
  <si>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</si>
  <si>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</si>
  <si>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</si>
  <si>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</si>
  <si>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</si>
  <si>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</si>
  <si>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</si>
  <si>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</si>
  <si>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</si>
  <si>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</si>
  <si>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</si>
  <si>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</si>
  <si>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</si>
  <si>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</si>
  <si>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</si>
  <si>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</si>
  <si>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</si>
  <si>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</si>
  <si>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</si>
  <si>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</si>
  <si>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</si>
  <si>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</si>
  <si>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</si>
  <si>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</si>
  <si>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</si>
  <si>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</si>
  <si>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</si>
  <si>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</si>
  <si>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</si>
  <si>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</si>
  <si>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</si>
  <si>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</si>
  <si>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</si>
  <si>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</si>
  <si>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</si>
  <si>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</si>
  <si>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</si>
  <si>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</si>
  <si>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</si>
  <si>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</si>
  <si>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</si>
  <si>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</si>
  <si>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</si>
  <si>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</si>
  <si>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</si>
  <si>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</si>
  <si>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</si>
  <si>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</si>
  <si>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</si>
  <si>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</si>
  <si>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</si>
  <si>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</si>
  <si>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</si>
  <si>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</si>
  <si>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</si>
  <si>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</si>
  <si>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</si>
  <si>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</si>
  <si>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</si>
  <si>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</si>
  <si>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</si>
  <si>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</si>
  <si>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</si>
  <si>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</si>
  <si>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</si>
  <si>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</si>
  <si>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</si>
  <si>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</si>
  <si>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</si>
  <si>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</si>
  <si>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</si>
  <si>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</si>
  <si>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</si>
  <si>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</si>
  <si>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</si>
  <si>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</si>
  <si>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</si>
  <si>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</si>
  <si>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</si>
  <si>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</si>
  <si>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</si>
  <si>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</si>
  <si>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</si>
  <si>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</si>
  <si>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</si>
  <si>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</si>
  <si>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</si>
  <si>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</si>
  <si>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</si>
  <si>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</si>
  <si>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</si>
  <si>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</si>
  <si>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</si>
  <si>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</si>
  <si>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</si>
  <si>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</si>
  <si>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</si>
  <si>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</si>
  <si>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</si>
  <si>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</si>
  <si>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</si>
  <si>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</si>
  <si>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</si>
  <si>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</si>
  <si>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</si>
  <si>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</si>
  <si>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</si>
  <si>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</si>
  <si>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</si>
  <si>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</si>
  <si>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</si>
  <si>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</si>
  <si>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</si>
  <si>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</si>
  <si>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</si>
  <si>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</si>
  <si>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</si>
  <si>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</si>
  <si>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</si>
  <si>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</si>
  <si>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</si>
  <si>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</si>
  <si>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</si>
  <si>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</si>
  <si>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</si>
  <si>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</si>
  <si>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</si>
  <si>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</si>
  <si>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</si>
  <si>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</si>
  <si>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</si>
  <si>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</si>
  <si>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</si>
  <si>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</si>
  <si>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</si>
  <si>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</si>
  <si>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</si>
  <si>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</si>
  <si>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</si>
  <si>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</si>
  <si>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</si>
  <si>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</si>
  <si>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</si>
  <si>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</si>
  <si>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</si>
  <si>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</si>
  <si>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</si>
  <si>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</si>
  <si>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</si>
  <si>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</si>
  <si>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</si>
  <si>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</si>
  <si>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</si>
  <si>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</si>
  <si>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</si>
  <si>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</si>
  <si>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</si>
  <si>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</si>
  <si>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</si>
  <si>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</si>
  <si>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</si>
  <si>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</si>
  <si>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</si>
  <si>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</si>
  <si>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</si>
  <si>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</si>
  <si>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</si>
  <si>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</si>
  <si>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</si>
  <si>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</si>
  <si>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</si>
  <si>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</si>
  <si>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</si>
  <si>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</si>
  <si>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</si>
  <si>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</si>
  <si>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</si>
  <si>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</si>
  <si>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</si>
  <si>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</si>
  <si>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</si>
  <si>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</si>
  <si>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</si>
  <si>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</si>
  <si>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</si>
  <si>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</si>
  <si>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</si>
  <si>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</si>
  <si>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</si>
  <si>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</si>
  <si>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</si>
  <si>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</si>
  <si>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</si>
  <si>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</si>
  <si>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</si>
  <si>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</si>
  <si>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</si>
  <si>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</si>
  <si>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</si>
  <si>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</si>
  <si>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</si>
  <si>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</si>
  <si>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</si>
  <si>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</si>
  <si>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</si>
  <si>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</si>
  <si>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</si>
  <si>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</si>
  <si>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</si>
  <si>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</si>
  <si>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</si>
  <si>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</si>
  <si>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</si>
  <si>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</si>
  <si>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</si>
  <si>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</si>
  <si>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</si>
  <si>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</si>
  <si>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</si>
  <si>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</si>
  <si>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</si>
  <si>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</si>
  <si>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</si>
  <si>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</si>
  <si>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</si>
  <si>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</si>
  <si>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</si>
  <si>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</si>
  <si>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</si>
  <si>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</si>
  <si>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</si>
  <si>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</si>
  <si>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</si>
  <si>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</si>
  <si>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</si>
  <si>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</si>
  <si>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</si>
  <si>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</si>
  <si>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</si>
  <si>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</si>
  <si>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</si>
  <si>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</si>
  <si>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</si>
  <si>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</si>
  <si>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</si>
  <si>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</si>
  <si>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</si>
  <si>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</si>
  <si>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</si>
  <si>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</si>
  <si>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</si>
  <si>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</si>
  <si>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</si>
  <si>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</si>
  <si>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</si>
  <si>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</si>
  <si>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</si>
  <si>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</si>
  <si>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</si>
  <si>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</si>
  <si>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</si>
  <si>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</si>
  <si>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</si>
  <si>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</si>
  <si>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</si>
  <si>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</si>
  <si>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</si>
  <si>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</si>
  <si>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</si>
  <si>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</si>
  <si>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</si>
  <si>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</si>
  <si>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</si>
  <si>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</si>
  <si>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</si>
  <si>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</si>
  <si>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</si>
  <si>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</si>
  <si>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</si>
  <si>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</si>
  <si>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</si>
  <si>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</si>
  <si>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</si>
  <si>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</si>
  <si>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</si>
  <si>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</si>
  <si>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</si>
  <si>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</si>
  <si>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</si>
  <si>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</si>
  <si>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</si>
  <si>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</si>
  <si>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</si>
  <si>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</si>
  <si>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</si>
  <si>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</si>
  <si>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</si>
  <si>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</si>
  <si>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</si>
  <si>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</si>
  <si>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</si>
  <si>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</si>
  <si>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</si>
  <si>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</si>
  <si>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</si>
  <si>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</si>
  <si>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</si>
  <si>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</si>
  <si>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</si>
  <si>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</si>
  <si>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</si>
  <si>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</si>
  <si>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</si>
  <si>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</si>
  <si>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</si>
  <si>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</si>
  <si>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</si>
  <si>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</si>
  <si>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</si>
  <si>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</si>
  <si>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</si>
  <si>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</si>
  <si>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</si>
  <si>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</si>
  <si>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</si>
  <si>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</si>
  <si>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</si>
  <si>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</si>
  <si>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</si>
  <si>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</si>
  <si>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</si>
  <si>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</si>
  <si>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</si>
  <si>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</si>
  <si>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</si>
  <si>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</si>
  <si>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</si>
  <si>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</si>
  <si>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</si>
  <si>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</si>
  <si>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</si>
  <si>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</si>
  <si>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</si>
  <si>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</si>
  <si>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</si>
  <si>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</si>
  <si>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</si>
  <si>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</si>
  <si>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</si>
  <si>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</si>
  <si>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</si>
  <si>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</si>
  <si>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</si>
  <si>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</si>
  <si>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</si>
  <si>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</si>
  <si>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</si>
  <si>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</si>
  <si>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</si>
  <si>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</si>
  <si>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</si>
  <si>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</si>
  <si>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</si>
  <si>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</si>
  <si>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</si>
  <si>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</si>
  <si>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</si>
  <si>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</si>
  <si>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</si>
  <si>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</si>
  <si>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</si>
  <si>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</si>
  <si>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</si>
  <si>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</si>
  <si>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</si>
  <si>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</si>
  <si>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</si>
  <si>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</si>
  <si>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</si>
  <si>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</si>
  <si>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</si>
  <si>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</si>
  <si>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</si>
  <si>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</si>
  <si>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</si>
  <si>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</si>
  <si>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</si>
  <si>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</si>
  <si>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</si>
  <si>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</si>
  <si>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</si>
  <si>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</si>
  <si>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</si>
  <si>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</si>
  <si>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</si>
  <si>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</si>
  <si>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</si>
  <si>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</si>
  <si>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</si>
  <si>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</si>
  <si>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</si>
  <si>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</si>
  <si>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</si>
  <si>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</si>
  <si>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</si>
  <si>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</si>
  <si>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</si>
  <si>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</si>
  <si>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</si>
  <si>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</si>
  <si>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</si>
  <si>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</si>
  <si>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</si>
  <si>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</si>
  <si>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</si>
  <si>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</si>
  <si>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</si>
  <si>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</si>
  <si>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</si>
  <si>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</si>
  <si>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</si>
  <si>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</si>
  <si>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</si>
  <si>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</si>
  <si>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</si>
  <si>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</si>
  <si>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</si>
  <si>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</si>
  <si>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</si>
  <si>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</si>
  <si>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</si>
  <si>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</si>
  <si>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</si>
  <si>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</si>
  <si>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</si>
  <si>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</si>
  <si>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</si>
  <si>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</si>
  <si>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</si>
  <si>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</si>
  <si>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</si>
  <si>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</si>
  <si>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</si>
  <si>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</si>
  <si>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TODO make ORP calc from 156, not 100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</si>
  <si>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</si>
  <si>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</si>
  <si>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</si>
  <si>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</si>
  <si>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</si>
  <si>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</si>
  <si>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</si>
  <si>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</si>
  <si>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</si>
  <si>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</si>
  <si>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</si>
  <si>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</si>
  <si>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</si>
  <si>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</si>
  <si>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</si>
  <si>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</si>
  <si>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</si>
  <si>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</si>
  <si>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</si>
  <si>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</si>
  <si>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</si>
  <si>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</si>
  <si>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</si>
  <si>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</si>
  <si>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</si>
  <si>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</si>
  <si>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</si>
  <si>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</si>
  <si>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</si>
  <si>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</si>
  <si>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z156</t>
  </si>
  <si>
    <t>p156</t>
  </si>
  <si>
    <t>pAst156</t>
  </si>
  <si>
    <t>pTO156</t>
  </si>
  <si>
    <t>pFT156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</si>
</sst>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2719</v>
      </c>
      <c r="H1" t="s">
        <v>2720</v>
      </c>
      <c r="I1" t="s">
        <v>2721</v>
      </c>
      <c r="J1" t="s">
        <v>2722</v>
      </c>
      <c r="K1" t="s">
        <v>2723</v>
      </c>
      <c r="L1" t="s">
        <v>2724</v>
      </c>
      <c r="M1" t="s">
        <v>2725</v>
      </c>
      <c r="N1" t="s">
        <v>2726</v>
      </c>
      <c r="O1" t="s">
        <v>2727</v>
      </c>
      <c r="P1" t="s">
        <v>2705</v>
      </c>
      <c r="Q1" t="s">
        <v>2706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2375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2645</v>
      </c>
    </row>
    <row r="4" spans="1:25" x14ac:dyDescent="0.3">
      <c r="A4" t="s">
        <v>2376</v>
      </c>
      <c r="B4" t="s">
        <v>2333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2645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2333</v>
      </c>
      <c r="Y5" s="5" t="s">
        <v>2646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2336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2645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2336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2335</v>
      </c>
      <c r="Y10" s="7" t="s">
        <v>2647</v>
      </c>
    </row>
    <row r="11" spans="1:25" x14ac:dyDescent="0.3">
      <c r="A11" t="s">
        <v>2378</v>
      </c>
      <c r="B11" t="s">
        <v>2334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2379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2380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2645</v>
      </c>
    </row>
    <row r="14" spans="1:25" x14ac:dyDescent="0.3">
      <c r="A14" t="s">
        <v>2381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2334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2382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2648</v>
      </c>
    </row>
    <row r="17" spans="1:25" x14ac:dyDescent="0.3">
      <c r="A17" t="s">
        <v>2383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2384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2648</v>
      </c>
    </row>
    <row r="19" spans="1:25" x14ac:dyDescent="0.3">
      <c r="A19" t="s">
        <v>2385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2386</v>
      </c>
      <c r="B20" t="s">
        <v>2338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2730</v>
      </c>
      <c r="X20" s="6" t="s">
        <v>49</v>
      </c>
      <c r="Y20" s="7" t="s">
        <v>2645</v>
      </c>
    </row>
    <row r="21" spans="1:25" x14ac:dyDescent="0.3">
      <c r="A21" t="s">
        <v>2387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2646</v>
      </c>
    </row>
    <row r="22" spans="1:25" x14ac:dyDescent="0.3">
      <c r="A22" t="s">
        <v>2388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2645</v>
      </c>
    </row>
    <row r="23" spans="1:25" x14ac:dyDescent="0.3">
      <c r="A23" t="s">
        <v>2389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2649</v>
      </c>
    </row>
    <row r="24" spans="1:25" x14ac:dyDescent="0.3">
      <c r="A24" t="s">
        <v>2359</v>
      </c>
      <c r="B24" t="s">
        <v>2343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2390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2646</v>
      </c>
    </row>
    <row r="26" spans="1:25" x14ac:dyDescent="0.3">
      <c r="A26" t="s">
        <v>2391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2392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2393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2646</v>
      </c>
    </row>
    <row r="29" spans="1:25" x14ac:dyDescent="0.3">
      <c r="A29" t="s">
        <v>2394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2650</v>
      </c>
    </row>
    <row r="30" spans="1:25" x14ac:dyDescent="0.3">
      <c r="A30" t="s">
        <v>2395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2645</v>
      </c>
    </row>
    <row r="31" spans="1:25" x14ac:dyDescent="0.3">
      <c r="A31" t="s">
        <v>2396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2646</v>
      </c>
    </row>
    <row r="32" spans="1:25" x14ac:dyDescent="0.3">
      <c r="A32" t="s">
        <v>2397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2648</v>
      </c>
    </row>
    <row r="33" spans="1:25" x14ac:dyDescent="0.3">
      <c r="A33" t="s">
        <v>2398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2650</v>
      </c>
    </row>
    <row r="34" spans="1:25" x14ac:dyDescent="0.3">
      <c r="A34" t="s">
        <v>2399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2400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2645</v>
      </c>
    </row>
    <row r="36" spans="1:25" x14ac:dyDescent="0.3">
      <c r="A36" t="s">
        <v>2401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2402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2645</v>
      </c>
    </row>
    <row r="39" spans="1:25" x14ac:dyDescent="0.3">
      <c r="A39" t="s">
        <v>2403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2649</v>
      </c>
    </row>
    <row r="40" spans="1:25" x14ac:dyDescent="0.3">
      <c r="A40" t="s">
        <v>2404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2405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2406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2407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2408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2645</v>
      </c>
    </row>
    <row r="45" spans="1:25" x14ac:dyDescent="0.3">
      <c r="A45" t="s">
        <v>2409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2645</v>
      </c>
    </row>
    <row r="46" spans="1:25" x14ac:dyDescent="0.3">
      <c r="A46" t="s">
        <v>2410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2340</v>
      </c>
      <c r="Y46" s="7" t="s">
        <v>669</v>
      </c>
    </row>
    <row r="47" spans="1:25" x14ac:dyDescent="0.3">
      <c r="A47" t="s">
        <v>2411</v>
      </c>
      <c r="B47" t="s">
        <v>2335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2650</v>
      </c>
    </row>
    <row r="48" spans="1:25" x14ac:dyDescent="0.3">
      <c r="A48" t="s">
        <v>2412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2413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2342</v>
      </c>
      <c r="Y49" s="5" t="s">
        <v>2645</v>
      </c>
    </row>
    <row r="50" spans="1:25" x14ac:dyDescent="0.3">
      <c r="A50" t="s">
        <v>2414</v>
      </c>
      <c r="B50" t="s">
        <v>2415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2650</v>
      </c>
    </row>
    <row r="51" spans="1:25" x14ac:dyDescent="0.3">
      <c r="A51" t="s">
        <v>2416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2417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2418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2646</v>
      </c>
    </row>
    <row r="54" spans="1:25" x14ac:dyDescent="0.3">
      <c r="A54" t="s">
        <v>2419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2420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2338</v>
      </c>
      <c r="Y55" s="5" t="s">
        <v>2649</v>
      </c>
    </row>
    <row r="56" spans="1:25" x14ac:dyDescent="0.3">
      <c r="A56" t="s">
        <v>2421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2646</v>
      </c>
    </row>
    <row r="57" spans="1:25" x14ac:dyDescent="0.3">
      <c r="A57" t="s">
        <v>2360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2650</v>
      </c>
    </row>
    <row r="58" spans="1:25" x14ac:dyDescent="0.3">
      <c r="A58" t="s">
        <v>2422</v>
      </c>
      <c r="B58" t="s">
        <v>2337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2496</v>
      </c>
      <c r="Y58" s="7" t="s">
        <v>2645</v>
      </c>
    </row>
    <row r="59" spans="1:25" x14ac:dyDescent="0.3">
      <c r="A59" t="s">
        <v>2423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2645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2424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2425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2648</v>
      </c>
    </row>
    <row r="63" spans="1:25" x14ac:dyDescent="0.3">
      <c r="A63" t="s">
        <v>2426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2650</v>
      </c>
    </row>
    <row r="64" spans="1:25" x14ac:dyDescent="0.3">
      <c r="A64" t="s">
        <v>2427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2428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2429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2650</v>
      </c>
    </row>
    <row r="67" spans="1:25" x14ac:dyDescent="0.3">
      <c r="A67" t="s">
        <v>2430</v>
      </c>
      <c r="B67" t="s">
        <v>2340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2337</v>
      </c>
      <c r="Y67" s="5" t="s">
        <v>632</v>
      </c>
    </row>
    <row r="68" spans="1:25" x14ac:dyDescent="0.3">
      <c r="A68" t="s">
        <v>2431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2539</v>
      </c>
      <c r="Y68" s="7" t="s">
        <v>687</v>
      </c>
    </row>
    <row r="69" spans="1:25" x14ac:dyDescent="0.3">
      <c r="A69" t="s">
        <v>2432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2650</v>
      </c>
    </row>
    <row r="70" spans="1:25" x14ac:dyDescent="0.3">
      <c r="A70" t="s">
        <v>2433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2342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2434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2435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2436</v>
      </c>
      <c r="B74" t="s">
        <v>2437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2438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2650</v>
      </c>
    </row>
    <row r="76" spans="1:25" x14ac:dyDescent="0.3">
      <c r="A76" t="s">
        <v>2439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2649</v>
      </c>
    </row>
    <row r="77" spans="1:25" x14ac:dyDescent="0.3">
      <c r="A77" t="s">
        <v>2440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2504</v>
      </c>
      <c r="Y77" s="5" t="s">
        <v>2650</v>
      </c>
    </row>
    <row r="78" spans="1:25" x14ac:dyDescent="0.3">
      <c r="A78" t="s">
        <v>2441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2649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2645</v>
      </c>
    </row>
    <row r="80" spans="1:25" x14ac:dyDescent="0.3">
      <c r="A80" t="s">
        <v>2442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2443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2649</v>
      </c>
    </row>
    <row r="82" spans="1:25" x14ac:dyDescent="0.3">
      <c r="A82" t="s">
        <v>2444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2343</v>
      </c>
      <c r="Y82" s="7" t="s">
        <v>669</v>
      </c>
    </row>
    <row r="83" spans="1:25" x14ac:dyDescent="0.3">
      <c r="A83" t="s">
        <v>2445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2645</v>
      </c>
    </row>
    <row r="84" spans="1:25" x14ac:dyDescent="0.3">
      <c r="A84" t="s">
        <v>2446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2648</v>
      </c>
    </row>
    <row r="85" spans="1:25" x14ac:dyDescent="0.3">
      <c r="A85" t="s">
        <v>2447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2650</v>
      </c>
    </row>
    <row r="86" spans="1:25" x14ac:dyDescent="0.3">
      <c r="A86" t="s">
        <v>2448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2455</v>
      </c>
      <c r="Y86" s="7" t="s">
        <v>687</v>
      </c>
    </row>
    <row r="87" spans="1:25" x14ac:dyDescent="0.3">
      <c r="A87" t="s">
        <v>2449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2450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2415</v>
      </c>
      <c r="Y89" s="5" t="s">
        <v>632</v>
      </c>
    </row>
    <row r="90" spans="1:25" x14ac:dyDescent="0.3">
      <c r="A90" t="s">
        <v>2451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2649</v>
      </c>
    </row>
    <row r="91" spans="1:25" x14ac:dyDescent="0.3">
      <c r="A91" t="s">
        <v>2452</v>
      </c>
      <c r="B91" t="s">
        <v>2453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2646</v>
      </c>
    </row>
    <row r="92" spans="1:25" x14ac:dyDescent="0.3">
      <c r="A92" t="s">
        <v>2454</v>
      </c>
      <c r="B92" t="s">
        <v>2455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2456</v>
      </c>
      <c r="B93" t="s">
        <v>2457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2458</v>
      </c>
      <c r="B94" t="s">
        <v>2459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2460</v>
      </c>
      <c r="B95" t="s">
        <v>2461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2485</v>
      </c>
      <c r="Y95" s="5" t="s">
        <v>623</v>
      </c>
    </row>
    <row r="96" spans="1:25" x14ac:dyDescent="0.3">
      <c r="A96" t="s">
        <v>2462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2650</v>
      </c>
    </row>
    <row r="97" spans="1:25" x14ac:dyDescent="0.3">
      <c r="A97" t="s">
        <v>2463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2464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2645</v>
      </c>
    </row>
    <row r="99" spans="1:25" x14ac:dyDescent="0.3">
      <c r="A99" t="s">
        <v>2465</v>
      </c>
      <c r="B99" t="s">
        <v>2466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2467</v>
      </c>
      <c r="B100" t="s">
        <v>2349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2649</v>
      </c>
    </row>
    <row r="101" spans="1:25" x14ac:dyDescent="0.3">
      <c r="A101">
        <v>100</v>
      </c>
      <c r="B101" t="s">
        <v>2468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2646</v>
      </c>
    </row>
    <row r="102" spans="1:25" x14ac:dyDescent="0.3">
      <c r="A102" t="s">
        <v>2469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2437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2470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2361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2471</v>
      </c>
      <c r="B107" t="s">
        <v>2472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2651</v>
      </c>
    </row>
    <row r="108" spans="1:25" x14ac:dyDescent="0.3">
      <c r="A108" t="s">
        <v>2473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2425</v>
      </c>
      <c r="Y108" s="7" t="s">
        <v>2649</v>
      </c>
    </row>
    <row r="109" spans="1:25" x14ac:dyDescent="0.3">
      <c r="A109" t="s">
        <v>2474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2652</v>
      </c>
    </row>
    <row r="110" spans="1:25" x14ac:dyDescent="0.3">
      <c r="A110" t="s">
        <v>2475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2476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2459</v>
      </c>
      <c r="Y111" s="5" t="s">
        <v>2645</v>
      </c>
    </row>
    <row r="112" spans="1:25" x14ac:dyDescent="0.3">
      <c r="A112" t="s">
        <v>2477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2478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2649</v>
      </c>
    </row>
    <row r="114" spans="1:25" x14ac:dyDescent="0.3">
      <c r="A114" t="s">
        <v>2479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2645</v>
      </c>
    </row>
    <row r="115" spans="1:25" x14ac:dyDescent="0.3">
      <c r="A115" t="s">
        <v>2480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2461</v>
      </c>
      <c r="Y115" s="5" t="s">
        <v>2649</v>
      </c>
    </row>
    <row r="116" spans="1:25" x14ac:dyDescent="0.3">
      <c r="A116">
        <v>115</v>
      </c>
      <c r="B116" t="s">
        <v>2481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2482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2483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2484</v>
      </c>
      <c r="B119" t="s">
        <v>2485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2486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2646</v>
      </c>
    </row>
    <row r="121" spans="1:25" x14ac:dyDescent="0.3">
      <c r="A121" t="s">
        <v>2487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2650</v>
      </c>
    </row>
    <row r="122" spans="1:25" x14ac:dyDescent="0.3">
      <c r="A122" t="s">
        <v>2488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2344</v>
      </c>
      <c r="Y122" s="7" t="s">
        <v>621</v>
      </c>
    </row>
    <row r="123" spans="1:25" x14ac:dyDescent="0.3">
      <c r="A123" t="s">
        <v>2489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2646</v>
      </c>
    </row>
    <row r="124" spans="1:25" x14ac:dyDescent="0.3">
      <c r="A124" t="s">
        <v>2490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2491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2646</v>
      </c>
    </row>
    <row r="126" spans="1:25" x14ac:dyDescent="0.3">
      <c r="A126" t="s">
        <v>2492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2346</v>
      </c>
      <c r="Y126" s="7" t="s">
        <v>2649</v>
      </c>
    </row>
    <row r="127" spans="1:25" x14ac:dyDescent="0.3">
      <c r="A127" t="s">
        <v>2493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2349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2494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2468</v>
      </c>
      <c r="Y129" s="5" t="s">
        <v>2645</v>
      </c>
    </row>
    <row r="130" spans="1:25" x14ac:dyDescent="0.3">
      <c r="A130" t="s">
        <v>2495</v>
      </c>
      <c r="B130" t="s">
        <v>2496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2497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2561</v>
      </c>
      <c r="Y131" s="5" t="s">
        <v>621</v>
      </c>
    </row>
    <row r="132" spans="1:25" x14ac:dyDescent="0.3">
      <c r="A132" t="s">
        <v>2498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2499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2500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2645</v>
      </c>
    </row>
    <row r="135" spans="1:25" x14ac:dyDescent="0.3">
      <c r="A135" t="s">
        <v>2501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2502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2503</v>
      </c>
      <c r="B137" t="s">
        <v>2504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2453</v>
      </c>
      <c r="Y137" s="5" t="s">
        <v>626</v>
      </c>
    </row>
    <row r="138" spans="1:25" x14ac:dyDescent="0.3">
      <c r="A138" t="s">
        <v>2505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2506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2466</v>
      </c>
      <c r="Y139" s="5" t="s">
        <v>622</v>
      </c>
    </row>
    <row r="140" spans="1:25" x14ac:dyDescent="0.3">
      <c r="A140" t="s">
        <v>2507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2646</v>
      </c>
    </row>
    <row r="141" spans="1:25" x14ac:dyDescent="0.3">
      <c r="A141">
        <v>140</v>
      </c>
      <c r="B141" t="s">
        <v>2508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2509</v>
      </c>
      <c r="B142" t="s">
        <v>2348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2510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2511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2512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2645</v>
      </c>
    </row>
    <row r="146" spans="1:25" x14ac:dyDescent="0.3">
      <c r="A146" t="s">
        <v>2513</v>
      </c>
      <c r="B146" t="s">
        <v>2341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2514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2645</v>
      </c>
    </row>
    <row r="148" spans="1:25" x14ac:dyDescent="0.3">
      <c r="A148" t="s">
        <v>2515</v>
      </c>
      <c r="B148" t="s">
        <v>2516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2339</v>
      </c>
      <c r="Y148" s="7" t="s">
        <v>632</v>
      </c>
    </row>
    <row r="149" spans="1:25" x14ac:dyDescent="0.3">
      <c r="A149" t="s">
        <v>2517</v>
      </c>
      <c r="B149" t="s">
        <v>2347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2518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2519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2520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2645</v>
      </c>
    </row>
    <row r="153" spans="1:25" x14ac:dyDescent="0.3">
      <c r="A153" t="s">
        <v>2521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2522</v>
      </c>
      <c r="B154" t="s">
        <v>2346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2523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2524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2525</v>
      </c>
      <c r="B157" t="s">
        <v>2344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2526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2457</v>
      </c>
      <c r="Y158" s="7" t="s">
        <v>669</v>
      </c>
    </row>
    <row r="159" spans="1:25" x14ac:dyDescent="0.3">
      <c r="A159" t="s">
        <v>2527</v>
      </c>
      <c r="B159" t="s">
        <v>2528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2529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2530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2559</v>
      </c>
      <c r="Y161" s="5" t="s">
        <v>2650</v>
      </c>
    </row>
    <row r="162" spans="1:25" x14ac:dyDescent="0.3">
      <c r="A162" t="s">
        <v>2531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2645</v>
      </c>
    </row>
    <row r="163" spans="1:25" x14ac:dyDescent="0.3">
      <c r="A163" t="s">
        <v>2532</v>
      </c>
      <c r="B163" t="s">
        <v>2533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2653</v>
      </c>
      <c r="Y164" s="7" t="s">
        <v>626</v>
      </c>
    </row>
    <row r="165" spans="1:25" x14ac:dyDescent="0.3">
      <c r="A165" t="s">
        <v>2534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2535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2536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2648</v>
      </c>
    </row>
    <row r="168" spans="1:25" x14ac:dyDescent="0.3">
      <c r="A168" t="s">
        <v>2537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2538</v>
      </c>
      <c r="B169" t="s">
        <v>2539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2645</v>
      </c>
    </row>
    <row r="170" spans="1:25" x14ac:dyDescent="0.3">
      <c r="A170" t="s">
        <v>2540</v>
      </c>
      <c r="B170" t="s">
        <v>2541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2645</v>
      </c>
    </row>
    <row r="171" spans="1:25" x14ac:dyDescent="0.3">
      <c r="A171" t="s">
        <v>2542</v>
      </c>
      <c r="B171" t="s">
        <v>2543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2649</v>
      </c>
    </row>
    <row r="172" spans="1:25" x14ac:dyDescent="0.3">
      <c r="A172" t="s">
        <v>2544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2545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2546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2547</v>
      </c>
      <c r="B175" t="s">
        <v>2350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2533</v>
      </c>
      <c r="Y175" s="5" t="s">
        <v>632</v>
      </c>
    </row>
    <row r="176" spans="1:25" x14ac:dyDescent="0.3">
      <c r="A176" t="s">
        <v>2548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2549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2550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2694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2341</v>
      </c>
      <c r="Y179" s="5" t="s">
        <v>669</v>
      </c>
    </row>
    <row r="180" spans="1:25" x14ac:dyDescent="0.3">
      <c r="B180" t="s">
        <v>2695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2696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2697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2698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2699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2700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2557</v>
      </c>
      <c r="Y185" s="5" t="s">
        <v>2650</v>
      </c>
    </row>
    <row r="186" spans="1:25" x14ac:dyDescent="0.3">
      <c r="B186" t="s">
        <v>2701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2648</v>
      </c>
    </row>
    <row r="187" spans="1:25" x14ac:dyDescent="0.3">
      <c r="B187" t="s">
        <v>2702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2567</v>
      </c>
      <c r="Y187" s="5" t="s">
        <v>622</v>
      </c>
    </row>
    <row r="188" spans="1:25" x14ac:dyDescent="0.3">
      <c r="B188" t="s">
        <v>2703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7053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7054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2560</v>
      </c>
      <c r="Y190" s="7" t="s">
        <v>2645</v>
      </c>
    </row>
    <row r="191" spans="1:25" x14ac:dyDescent="0.3">
      <c r="B191" t="s">
        <v>7055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7056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2646</v>
      </c>
    </row>
    <row r="193" spans="2:25" x14ac:dyDescent="0.3">
      <c r="B193" t="s">
        <v>7057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7058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2645</v>
      </c>
    </row>
    <row r="195" spans="2:25" x14ac:dyDescent="0.3">
      <c r="B195" t="s">
        <v>7059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2645</v>
      </c>
    </row>
    <row r="196" spans="2:25" x14ac:dyDescent="0.3">
      <c r="B196" t="s">
        <v>7060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2648</v>
      </c>
    </row>
    <row r="197" spans="2:25" x14ac:dyDescent="0.3">
      <c r="B197" t="s">
        <v>7061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7062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7063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7064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7065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2654</v>
      </c>
      <c r="Y201" s="5" t="s">
        <v>632</v>
      </c>
    </row>
    <row r="202" spans="2:25" x14ac:dyDescent="0.3">
      <c r="B202" t="s">
        <v>7066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2593</v>
      </c>
      <c r="Y202" s="7" t="s">
        <v>632</v>
      </c>
    </row>
    <row r="203" spans="2:25" x14ac:dyDescent="0.3">
      <c r="B203" t="s">
        <v>7067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2350</v>
      </c>
      <c r="Y203" s="5" t="s">
        <v>626</v>
      </c>
    </row>
    <row r="204" spans="2:25" x14ac:dyDescent="0.3">
      <c r="B204" t="s">
        <v>7068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2645</v>
      </c>
    </row>
    <row r="205" spans="2:25" x14ac:dyDescent="0.3">
      <c r="B205" t="s">
        <v>7069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2551</v>
      </c>
      <c r="Y205" s="5" t="s">
        <v>622</v>
      </c>
    </row>
    <row r="206" spans="2:25" x14ac:dyDescent="0.3">
      <c r="B206" t="s">
        <v>7070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2649</v>
      </c>
    </row>
    <row r="207" spans="2:25" x14ac:dyDescent="0.3">
      <c r="B207" t="s">
        <v>7071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7072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2563</v>
      </c>
      <c r="Y208" s="7" t="s">
        <v>687</v>
      </c>
    </row>
    <row r="209" spans="1:25" x14ac:dyDescent="0.3">
      <c r="B209" t="s">
        <v>7073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2649</v>
      </c>
    </row>
    <row r="210" spans="1:25" x14ac:dyDescent="0.3">
      <c r="B210" t="s">
        <v>7074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2573</v>
      </c>
      <c r="Y210" s="7" t="s">
        <v>669</v>
      </c>
    </row>
    <row r="211" spans="1:25" x14ac:dyDescent="0.3">
      <c r="B211" t="s">
        <v>7075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2588</v>
      </c>
      <c r="Y211" s="5" t="s">
        <v>626</v>
      </c>
    </row>
    <row r="212" spans="1:25" x14ac:dyDescent="0.3">
      <c r="B212" t="s">
        <v>7076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2541</v>
      </c>
      <c r="Y212" s="7" t="s">
        <v>669</v>
      </c>
    </row>
    <row r="213" spans="1:25" x14ac:dyDescent="0.3">
      <c r="B213" t="s">
        <v>7077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2572</v>
      </c>
      <c r="Y213" s="5" t="s">
        <v>632</v>
      </c>
    </row>
    <row r="214" spans="1:25" x14ac:dyDescent="0.3">
      <c r="B214" t="s">
        <v>7078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2472</v>
      </c>
      <c r="Y214" s="7" t="s">
        <v>632</v>
      </c>
    </row>
    <row r="215" spans="1:25" x14ac:dyDescent="0.3">
      <c r="B215" t="s">
        <v>7079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2600</v>
      </c>
      <c r="Y215" s="5" t="s">
        <v>2645</v>
      </c>
    </row>
    <row r="216" spans="1:25" x14ac:dyDescent="0.3">
      <c r="B216" t="s">
        <v>7080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7081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2581</v>
      </c>
      <c r="Y217" s="5" t="s">
        <v>687</v>
      </c>
    </row>
    <row r="218" spans="1:25" x14ac:dyDescent="0.3">
      <c r="B218" t="s">
        <v>7082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2655</v>
      </c>
      <c r="Y218" s="7" t="s">
        <v>687</v>
      </c>
    </row>
    <row r="219" spans="1:25" x14ac:dyDescent="0.3">
      <c r="X219" s="4" t="s">
        <v>189</v>
      </c>
      <c r="Y219" s="5" t="s">
        <v>2649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2704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2645</v>
      </c>
    </row>
    <row r="223" spans="1:25" x14ac:dyDescent="0.3">
      <c r="X223" s="4" t="s">
        <v>661</v>
      </c>
      <c r="Y223" s="5" t="s">
        <v>2645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2656</v>
      </c>
      <c r="Y225" s="5" t="s">
        <v>2645</v>
      </c>
    </row>
    <row r="226" spans="24:25" x14ac:dyDescent="0.3">
      <c r="X226" s="6" t="s">
        <v>710</v>
      </c>
      <c r="Y226" s="7" t="s">
        <v>2645</v>
      </c>
    </row>
    <row r="227" spans="24:25" x14ac:dyDescent="0.3">
      <c r="X227" s="4" t="s">
        <v>2584</v>
      </c>
      <c r="Y227" s="5" t="s">
        <v>2650</v>
      </c>
    </row>
    <row r="228" spans="24:25" x14ac:dyDescent="0.3">
      <c r="X228" s="6" t="s">
        <v>2580</v>
      </c>
      <c r="Y228" s="7" t="s">
        <v>687</v>
      </c>
    </row>
    <row r="229" spans="24:25" x14ac:dyDescent="0.3">
      <c r="X229" s="4" t="s">
        <v>2565</v>
      </c>
      <c r="Y229" s="5" t="s">
        <v>626</v>
      </c>
    </row>
    <row r="230" spans="24:25" x14ac:dyDescent="0.3">
      <c r="X230" s="6" t="s">
        <v>2594</v>
      </c>
      <c r="Y230" s="7" t="s">
        <v>2645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2592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2657</v>
      </c>
      <c r="Y235" s="5" t="s">
        <v>2645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2658</v>
      </c>
      <c r="Y237" s="5" t="s">
        <v>687</v>
      </c>
    </row>
    <row r="238" spans="24:25" x14ac:dyDescent="0.3">
      <c r="X238" s="6" t="s">
        <v>2596</v>
      </c>
      <c r="Y238" s="7" t="s">
        <v>687</v>
      </c>
    </row>
    <row r="239" spans="24:25" x14ac:dyDescent="0.3">
      <c r="X239" s="4" t="s">
        <v>697</v>
      </c>
      <c r="Y239" s="5" t="s">
        <v>2645</v>
      </c>
    </row>
    <row r="240" spans="24:25" x14ac:dyDescent="0.3">
      <c r="X240" s="6" t="s">
        <v>2587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2564</v>
      </c>
      <c r="Y243" s="5" t="s">
        <v>687</v>
      </c>
    </row>
    <row r="244" spans="21:25" x14ac:dyDescent="0.3">
      <c r="X244" s="6" t="s">
        <v>711</v>
      </c>
      <c r="Y244" s="7" t="s">
        <v>2645</v>
      </c>
    </row>
    <row r="245" spans="21:25" x14ac:dyDescent="0.3">
      <c r="X245" s="4" t="s">
        <v>2556</v>
      </c>
      <c r="Y245" s="5" t="s">
        <v>632</v>
      </c>
    </row>
    <row r="246" spans="21:25" x14ac:dyDescent="0.3">
      <c r="X246" s="6" t="s">
        <v>2574</v>
      </c>
      <c r="Y246" s="7" t="s">
        <v>2650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2582</v>
      </c>
      <c r="Y251" s="5" t="s">
        <v>669</v>
      </c>
    </row>
    <row r="252" spans="21:25" x14ac:dyDescent="0.3">
      <c r="X252" s="6" t="s">
        <v>2553</v>
      </c>
      <c r="Y252" s="7" t="s">
        <v>669</v>
      </c>
    </row>
    <row r="253" spans="21:25" x14ac:dyDescent="0.3">
      <c r="X253" s="4" t="s">
        <v>2575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2589</v>
      </c>
      <c r="Y256" s="7" t="s">
        <v>669</v>
      </c>
    </row>
    <row r="257" spans="24:25" x14ac:dyDescent="0.3">
      <c r="X257" s="4" t="s">
        <v>2659</v>
      </c>
      <c r="Y257" s="5" t="s">
        <v>630</v>
      </c>
    </row>
    <row r="258" spans="24:25" x14ac:dyDescent="0.3">
      <c r="X258" s="6" t="s">
        <v>2543</v>
      </c>
      <c r="Y258" s="7" t="s">
        <v>2649</v>
      </c>
    </row>
    <row r="259" spans="24:25" x14ac:dyDescent="0.3">
      <c r="X259" s="4" t="s">
        <v>2595</v>
      </c>
      <c r="Y259" s="5" t="s">
        <v>687</v>
      </c>
    </row>
    <row r="260" spans="24:25" x14ac:dyDescent="0.3">
      <c r="X260" s="6" t="s">
        <v>2555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2660</v>
      </c>
      <c r="Y262" s="7" t="s">
        <v>2645</v>
      </c>
    </row>
    <row r="263" spans="24:25" x14ac:dyDescent="0.3">
      <c r="X263" s="4" t="s">
        <v>667</v>
      </c>
      <c r="Y263" s="5" t="s">
        <v>2645</v>
      </c>
    </row>
    <row r="264" spans="24:25" x14ac:dyDescent="0.3">
      <c r="X264" s="6" t="s">
        <v>2590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2661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2662</v>
      </c>
      <c r="Y269" s="5" t="s">
        <v>669</v>
      </c>
    </row>
    <row r="270" spans="24:25" x14ac:dyDescent="0.3">
      <c r="X270" s="6" t="s">
        <v>705</v>
      </c>
      <c r="Y270" s="7" t="s">
        <v>2648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2663</v>
      </c>
      <c r="Y273" s="5" t="s">
        <v>669</v>
      </c>
    </row>
    <row r="274" spans="24:25" x14ac:dyDescent="0.3">
      <c r="X274" s="6" t="s">
        <v>2664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2665</v>
      </c>
      <c r="Y276" s="7" t="s">
        <v>669</v>
      </c>
    </row>
    <row r="277" spans="24:25" x14ac:dyDescent="0.3">
      <c r="X277" s="4" t="s">
        <v>2666</v>
      </c>
      <c r="Y277" s="5" t="s">
        <v>626</v>
      </c>
    </row>
    <row r="278" spans="24:25" x14ac:dyDescent="0.3">
      <c r="X278" s="6" t="s">
        <v>703</v>
      </c>
      <c r="Y278" s="7" t="s">
        <v>2645</v>
      </c>
    </row>
    <row r="279" spans="24:25" x14ac:dyDescent="0.3">
      <c r="X279" s="4" t="s">
        <v>2348</v>
      </c>
      <c r="Y279" s="5" t="s">
        <v>630</v>
      </c>
    </row>
    <row r="280" spans="24:25" x14ac:dyDescent="0.3">
      <c r="X280" s="6" t="s">
        <v>2667</v>
      </c>
      <c r="Y280" s="7" t="s">
        <v>669</v>
      </c>
    </row>
    <row r="281" spans="24:25" x14ac:dyDescent="0.3">
      <c r="X281" s="4" t="s">
        <v>2668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2669</v>
      </c>
      <c r="Y283" s="5" t="s">
        <v>632</v>
      </c>
    </row>
    <row r="284" spans="24:25" x14ac:dyDescent="0.3">
      <c r="X284" s="6" t="s">
        <v>2670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2671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2672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2569</v>
      </c>
      <c r="Y292" s="7" t="s">
        <v>626</v>
      </c>
    </row>
    <row r="293" spans="24:25" x14ac:dyDescent="0.3">
      <c r="X293" s="4" t="s">
        <v>2481</v>
      </c>
      <c r="Y293" s="5" t="s">
        <v>626</v>
      </c>
    </row>
    <row r="294" spans="24:25" x14ac:dyDescent="0.3">
      <c r="X294" s="6" t="s">
        <v>2673</v>
      </c>
      <c r="Y294" s="7" t="s">
        <v>626</v>
      </c>
    </row>
    <row r="295" spans="24:25" x14ac:dyDescent="0.3">
      <c r="X295" s="4" t="s">
        <v>684</v>
      </c>
      <c r="Y295" s="5" t="s">
        <v>2645</v>
      </c>
    </row>
    <row r="296" spans="24:25" x14ac:dyDescent="0.3">
      <c r="X296" s="6" t="s">
        <v>2508</v>
      </c>
      <c r="Y296" s="7" t="s">
        <v>2645</v>
      </c>
    </row>
    <row r="297" spans="24:25" x14ac:dyDescent="0.3">
      <c r="X297" s="4" t="s">
        <v>678</v>
      </c>
      <c r="Y297" s="5" t="s">
        <v>2645</v>
      </c>
    </row>
    <row r="298" spans="24:25" x14ac:dyDescent="0.3">
      <c r="X298" s="6" t="s">
        <v>2570</v>
      </c>
      <c r="Y298" s="7" t="s">
        <v>687</v>
      </c>
    </row>
    <row r="299" spans="24:25" x14ac:dyDescent="0.3">
      <c r="X299" s="4" t="s">
        <v>2674</v>
      </c>
      <c r="Y299" s="5" t="s">
        <v>632</v>
      </c>
    </row>
    <row r="300" spans="24:25" x14ac:dyDescent="0.3">
      <c r="X300" s="6" t="s">
        <v>2566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2675</v>
      </c>
      <c r="Y302" s="7" t="s">
        <v>687</v>
      </c>
    </row>
    <row r="303" spans="24:25" x14ac:dyDescent="0.3">
      <c r="X303" s="4" t="s">
        <v>2676</v>
      </c>
      <c r="Y303" s="5" t="s">
        <v>687</v>
      </c>
    </row>
    <row r="304" spans="24:25" x14ac:dyDescent="0.3">
      <c r="X304" s="6" t="s">
        <v>709</v>
      </c>
      <c r="Y304" s="7" t="s">
        <v>2645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2677</v>
      </c>
      <c r="Y306" s="7" t="s">
        <v>2645</v>
      </c>
    </row>
    <row r="307" spans="24:25" x14ac:dyDescent="0.3">
      <c r="X307" s="4" t="s">
        <v>2678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2679</v>
      </c>
      <c r="Y309" s="5" t="s">
        <v>687</v>
      </c>
    </row>
    <row r="310" spans="24:25" x14ac:dyDescent="0.3">
      <c r="X310" s="6" t="s">
        <v>2597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2578</v>
      </c>
      <c r="Y312" s="7" t="s">
        <v>669</v>
      </c>
    </row>
    <row r="313" spans="24:25" x14ac:dyDescent="0.3">
      <c r="X313" s="4" t="s">
        <v>694</v>
      </c>
      <c r="Y313" s="5" t="s">
        <v>2645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2680</v>
      </c>
      <c r="Y315" s="5" t="s">
        <v>2645</v>
      </c>
    </row>
    <row r="316" spans="24:25" x14ac:dyDescent="0.3">
      <c r="X316" s="6" t="s">
        <v>2571</v>
      </c>
      <c r="Y316" s="7" t="s">
        <v>687</v>
      </c>
    </row>
    <row r="317" spans="24:25" x14ac:dyDescent="0.3">
      <c r="X317" s="4" t="s">
        <v>2576</v>
      </c>
      <c r="Y317" s="5" t="s">
        <v>669</v>
      </c>
    </row>
    <row r="318" spans="24:25" x14ac:dyDescent="0.3">
      <c r="X318" s="6" t="s">
        <v>683</v>
      </c>
      <c r="Y318" s="7" t="s">
        <v>2645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2681</v>
      </c>
      <c r="Y321" s="5" t="s">
        <v>626</v>
      </c>
    </row>
    <row r="322" spans="24:25" x14ac:dyDescent="0.3">
      <c r="X322" s="6" t="s">
        <v>2562</v>
      </c>
      <c r="Y322" s="7" t="s">
        <v>2646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2682</v>
      </c>
      <c r="Y324" s="7" t="s">
        <v>669</v>
      </c>
    </row>
    <row r="325" spans="24:25" x14ac:dyDescent="0.3">
      <c r="X325" s="4" t="s">
        <v>2683</v>
      </c>
      <c r="Y325" s="5" t="s">
        <v>626</v>
      </c>
    </row>
    <row r="326" spans="24:25" x14ac:dyDescent="0.3">
      <c r="X326" s="6" t="s">
        <v>2579</v>
      </c>
      <c r="Y326" s="7" t="s">
        <v>2648</v>
      </c>
    </row>
    <row r="327" spans="24:25" x14ac:dyDescent="0.3">
      <c r="X327" s="4" t="s">
        <v>2684</v>
      </c>
      <c r="Y327" s="5" t="s">
        <v>632</v>
      </c>
    </row>
    <row r="328" spans="24:25" x14ac:dyDescent="0.3">
      <c r="X328" s="6" t="s">
        <v>2685</v>
      </c>
      <c r="Y328" s="7" t="s">
        <v>669</v>
      </c>
    </row>
    <row r="329" spans="24:25" x14ac:dyDescent="0.3">
      <c r="X329" s="4" t="s">
        <v>708</v>
      </c>
      <c r="Y329" s="5" t="s">
        <v>2645</v>
      </c>
    </row>
    <row r="330" spans="24:25" x14ac:dyDescent="0.3">
      <c r="X330" s="6" t="s">
        <v>184</v>
      </c>
      <c r="Y330" s="7" t="s">
        <v>2645</v>
      </c>
    </row>
    <row r="331" spans="24:25" x14ac:dyDescent="0.3">
      <c r="X331" s="4" t="s">
        <v>2686</v>
      </c>
      <c r="Y331" s="5" t="s">
        <v>669</v>
      </c>
    </row>
    <row r="332" spans="24:25" x14ac:dyDescent="0.3">
      <c r="X332" s="6" t="s">
        <v>655</v>
      </c>
      <c r="Y332" s="7" t="s">
        <v>2645</v>
      </c>
    </row>
    <row r="333" spans="24:25" x14ac:dyDescent="0.3">
      <c r="X333" s="4" t="s">
        <v>2599</v>
      </c>
      <c r="Y333" s="5" t="s">
        <v>687</v>
      </c>
    </row>
    <row r="334" spans="24:25" x14ac:dyDescent="0.3">
      <c r="X334" s="6" t="s">
        <v>2687</v>
      </c>
      <c r="Y334" s="7" t="s">
        <v>669</v>
      </c>
    </row>
    <row r="335" spans="24:25" x14ac:dyDescent="0.3">
      <c r="X335" s="4" t="s">
        <v>2568</v>
      </c>
      <c r="Y335" s="5" t="s">
        <v>2645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2591</v>
      </c>
      <c r="Y337" s="5" t="s">
        <v>687</v>
      </c>
    </row>
    <row r="338" spans="24:25" x14ac:dyDescent="0.3">
      <c r="X338" s="6" t="s">
        <v>2558</v>
      </c>
      <c r="Y338" s="7" t="s">
        <v>632</v>
      </c>
    </row>
    <row r="339" spans="24:25" x14ac:dyDescent="0.3">
      <c r="X339" s="4" t="s">
        <v>2585</v>
      </c>
      <c r="Y339" s="5" t="s">
        <v>2645</v>
      </c>
    </row>
    <row r="340" spans="24:25" x14ac:dyDescent="0.3">
      <c r="X340" s="6" t="s">
        <v>2688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2689</v>
      </c>
      <c r="Y342" s="7" t="s">
        <v>626</v>
      </c>
    </row>
    <row r="343" spans="24:25" x14ac:dyDescent="0.3">
      <c r="X343" s="4" t="s">
        <v>2690</v>
      </c>
      <c r="Y343" s="5" t="s">
        <v>626</v>
      </c>
    </row>
    <row r="344" spans="24:25" x14ac:dyDescent="0.3">
      <c r="X344" s="6" t="s">
        <v>681</v>
      </c>
      <c r="Y344" s="7" t="s">
        <v>2645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2691</v>
      </c>
      <c r="Y346" s="7" t="s">
        <v>687</v>
      </c>
    </row>
    <row r="347" spans="24:25" x14ac:dyDescent="0.3">
      <c r="X347" s="4" t="s">
        <v>2598</v>
      </c>
      <c r="Y347" s="5" t="s">
        <v>669</v>
      </c>
    </row>
    <row r="348" spans="24:25" x14ac:dyDescent="0.3">
      <c r="X348" s="6" t="s">
        <v>2692</v>
      </c>
      <c r="Y348" s="7" t="s">
        <v>626</v>
      </c>
    </row>
    <row r="349" spans="24:25" x14ac:dyDescent="0.3">
      <c r="X349" s="4" t="s">
        <v>2693</v>
      </c>
      <c r="Y349" s="5" t="s">
        <v>626</v>
      </c>
    </row>
    <row r="350" spans="24:25" x14ac:dyDescent="0.3">
      <c r="X350" s="6" t="s">
        <v>2552</v>
      </c>
      <c r="Y350" s="7" t="s">
        <v>2645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2610</v>
      </c>
      <c r="Y353" s="5" t="s">
        <v>687</v>
      </c>
    </row>
    <row r="354" spans="24:25" x14ac:dyDescent="0.3">
      <c r="X354" s="6" t="s">
        <v>2611</v>
      </c>
      <c r="Y354" s="7" t="s">
        <v>2645</v>
      </c>
    </row>
    <row r="355" spans="24:25" x14ac:dyDescent="0.3">
      <c r="X355" s="4" t="s">
        <v>2612</v>
      </c>
      <c r="Y355" s="5" t="s">
        <v>669</v>
      </c>
    </row>
    <row r="356" spans="24:25" x14ac:dyDescent="0.3">
      <c r="X356" s="6" t="s">
        <v>2577</v>
      </c>
      <c r="Y356" s="7" t="s">
        <v>632</v>
      </c>
    </row>
    <row r="357" spans="24:25" x14ac:dyDescent="0.3">
      <c r="X357" s="4" t="s">
        <v>2613</v>
      </c>
      <c r="Y357" s="5" t="s">
        <v>687</v>
      </c>
    </row>
    <row r="358" spans="24:25" x14ac:dyDescent="0.3">
      <c r="X358" s="6" t="s">
        <v>2614</v>
      </c>
      <c r="Y358" s="7" t="s">
        <v>687</v>
      </c>
    </row>
    <row r="359" spans="24:25" x14ac:dyDescent="0.3">
      <c r="X359" s="4" t="s">
        <v>2615</v>
      </c>
      <c r="Y359" s="5" t="s">
        <v>632</v>
      </c>
    </row>
    <row r="360" spans="24:25" x14ac:dyDescent="0.3">
      <c r="X360" s="6" t="s">
        <v>696</v>
      </c>
      <c r="Y360" s="7" t="s">
        <v>2645</v>
      </c>
    </row>
    <row r="361" spans="24:25" x14ac:dyDescent="0.3">
      <c r="X361" s="4" t="s">
        <v>2616</v>
      </c>
      <c r="Y361" s="5" t="s">
        <v>669</v>
      </c>
    </row>
    <row r="362" spans="24:25" x14ac:dyDescent="0.3">
      <c r="X362" s="6" t="s">
        <v>2617</v>
      </c>
      <c r="Y362" s="7" t="s">
        <v>632</v>
      </c>
    </row>
    <row r="363" spans="24:25" x14ac:dyDescent="0.3">
      <c r="X363" s="4" t="s">
        <v>2618</v>
      </c>
      <c r="Y363" s="5" t="s">
        <v>626</v>
      </c>
    </row>
    <row r="364" spans="24:25" x14ac:dyDescent="0.3">
      <c r="X364" s="6" t="s">
        <v>2528</v>
      </c>
      <c r="Y364" s="7" t="s">
        <v>669</v>
      </c>
    </row>
    <row r="365" spans="24:25" x14ac:dyDescent="0.3">
      <c r="X365" s="4" t="s">
        <v>2619</v>
      </c>
      <c r="Y365" s="5" t="s">
        <v>687</v>
      </c>
    </row>
    <row r="366" spans="24:25" x14ac:dyDescent="0.3">
      <c r="X366" s="6" t="s">
        <v>2620</v>
      </c>
      <c r="Y366" s="7" t="s">
        <v>2645</v>
      </c>
    </row>
    <row r="367" spans="24:25" x14ac:dyDescent="0.3">
      <c r="X367" s="4" t="s">
        <v>2621</v>
      </c>
      <c r="Y367" s="5" t="s">
        <v>687</v>
      </c>
    </row>
    <row r="368" spans="24:25" x14ac:dyDescent="0.3">
      <c r="X368" s="6" t="s">
        <v>2622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2623</v>
      </c>
      <c r="Y370" s="7" t="s">
        <v>687</v>
      </c>
    </row>
    <row r="371" spans="24:25" x14ac:dyDescent="0.3">
      <c r="X371" s="4" t="s">
        <v>2554</v>
      </c>
      <c r="Y371" s="5" t="s">
        <v>687</v>
      </c>
    </row>
    <row r="372" spans="24:25" x14ac:dyDescent="0.3">
      <c r="X372" s="6" t="s">
        <v>2624</v>
      </c>
      <c r="Y372" s="7" t="s">
        <v>2645</v>
      </c>
    </row>
    <row r="373" spans="24:25" x14ac:dyDescent="0.3">
      <c r="X373" s="4" t="s">
        <v>2625</v>
      </c>
      <c r="Y373" s="5" t="s">
        <v>669</v>
      </c>
    </row>
    <row r="374" spans="24:25" x14ac:dyDescent="0.3">
      <c r="X374" s="6" t="s">
        <v>2626</v>
      </c>
      <c r="Y374" s="7" t="s">
        <v>632</v>
      </c>
    </row>
    <row r="375" spans="24:25" x14ac:dyDescent="0.3">
      <c r="X375" s="4" t="s">
        <v>2627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2628</v>
      </c>
      <c r="Y378" s="7" t="s">
        <v>687</v>
      </c>
    </row>
    <row r="379" spans="24:25" x14ac:dyDescent="0.3">
      <c r="X379" s="4" t="s">
        <v>2629</v>
      </c>
      <c r="Y379" s="5" t="s">
        <v>687</v>
      </c>
    </row>
    <row r="380" spans="24:25" x14ac:dyDescent="0.3">
      <c r="X380" s="6" t="s">
        <v>2630</v>
      </c>
      <c r="Y380" s="7" t="s">
        <v>669</v>
      </c>
    </row>
    <row r="381" spans="24:25" x14ac:dyDescent="0.3">
      <c r="X381" s="4" t="s">
        <v>2631</v>
      </c>
      <c r="Y381" s="5" t="s">
        <v>669</v>
      </c>
    </row>
    <row r="382" spans="24:25" x14ac:dyDescent="0.3">
      <c r="X382" s="6" t="s">
        <v>2632</v>
      </c>
      <c r="Y382" s="7" t="s">
        <v>632</v>
      </c>
    </row>
    <row r="383" spans="24:25" x14ac:dyDescent="0.3">
      <c r="X383" s="4" t="s">
        <v>2633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2634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2635</v>
      </c>
      <c r="Y388" s="7" t="s">
        <v>626</v>
      </c>
    </row>
    <row r="389" spans="24:25" x14ac:dyDescent="0.3">
      <c r="X389" s="4" t="s">
        <v>2636</v>
      </c>
      <c r="Y389" s="5" t="s">
        <v>2645</v>
      </c>
    </row>
    <row r="390" spans="24:25" x14ac:dyDescent="0.3">
      <c r="X390" s="6" t="s">
        <v>2637</v>
      </c>
      <c r="Y390" s="7" t="s">
        <v>669</v>
      </c>
    </row>
    <row r="391" spans="24:25" x14ac:dyDescent="0.3">
      <c r="X391" s="4" t="s">
        <v>2586</v>
      </c>
      <c r="Y391" s="5" t="s">
        <v>687</v>
      </c>
    </row>
    <row r="392" spans="24:25" x14ac:dyDescent="0.3">
      <c r="X392" s="6" t="s">
        <v>2638</v>
      </c>
      <c r="Y392" s="7" t="s">
        <v>632</v>
      </c>
    </row>
    <row r="393" spans="24:25" x14ac:dyDescent="0.3">
      <c r="X393" s="4" t="s">
        <v>2583</v>
      </c>
      <c r="Y393" s="5" t="s">
        <v>687</v>
      </c>
    </row>
    <row r="394" spans="24:25" x14ac:dyDescent="0.3">
      <c r="X394" s="6" t="s">
        <v>2639</v>
      </c>
      <c r="Y394" s="7" t="s">
        <v>2645</v>
      </c>
    </row>
    <row r="395" spans="24:25" x14ac:dyDescent="0.3">
      <c r="X395" s="4" t="s">
        <v>2640</v>
      </c>
      <c r="Y395" s="5" t="s">
        <v>687</v>
      </c>
    </row>
    <row r="396" spans="24:25" x14ac:dyDescent="0.3">
      <c r="X396" s="6" t="s">
        <v>2641</v>
      </c>
      <c r="Y396" s="7" t="s">
        <v>687</v>
      </c>
    </row>
    <row r="397" spans="24:25" x14ac:dyDescent="0.3">
      <c r="X397" s="4" t="s">
        <v>2642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2643</v>
      </c>
      <c r="Y399" s="5" t="s">
        <v>687</v>
      </c>
    </row>
    <row r="400" spans="24:25" x14ac:dyDescent="0.3">
      <c r="X400" s="6" t="s">
        <v>2644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2516</v>
      </c>
      <c r="Y407" s="8" t="s">
        <v>619</v>
      </c>
    </row>
    <row r="408" spans="24:25" x14ac:dyDescent="0.3">
      <c r="X408" t="s">
        <v>2347</v>
      </c>
      <c r="Y408" s="9" t="s">
        <v>2377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2601</v>
      </c>
      <c r="C2" t="s">
        <v>2602</v>
      </c>
      <c r="D2" t="s">
        <v>2603</v>
      </c>
      <c r="E2" t="s">
        <v>2604</v>
      </c>
      <c r="F2" t="s">
        <v>2605</v>
      </c>
      <c r="G2" t="s">
        <v>2606</v>
      </c>
      <c r="H2" t="s">
        <v>2607</v>
      </c>
      <c r="I2" t="s">
        <v>2608</v>
      </c>
      <c r="J2" t="s">
        <v>2609</v>
      </c>
      <c r="K2" t="s">
        <v>2728</v>
      </c>
      <c r="L2" t="s">
        <v>2709</v>
      </c>
      <c r="M2" t="s">
        <v>2707</v>
      </c>
      <c r="N2" t="s">
        <v>2708</v>
      </c>
      <c r="Q2" t="s">
        <v>2710</v>
      </c>
      <c r="R2" t="s">
        <v>2711</v>
      </c>
      <c r="S2" t="s">
        <v>2712</v>
      </c>
      <c r="T2" t="s">
        <v>2713</v>
      </c>
      <c r="U2" t="s">
        <v>2714</v>
      </c>
      <c r="V2" t="s">
        <v>2715</v>
      </c>
      <c r="W2" t="s">
        <v>2716</v>
      </c>
      <c r="X2" t="s">
        <v>2717</v>
      </c>
      <c r="Y2" t="s">
        <v>2718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2704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2645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2333</v>
      </c>
      <c r="Q22" t="s">
        <v>2646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2645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148" workbookViewId="0">
      <selection activeCell="O179" sqref="O179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mark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1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rob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ii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8.8895121951219522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other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7.618048780487805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andy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1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weed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cock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1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6.8909756097560955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death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6.7487804878048783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ja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1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5.2654471544715449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car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1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5.5693902439024399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rain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1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5.4968292682926823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choi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1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5.409756097560976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mark</v>
      </c>
      <c r="C16" t="str">
        <f>raw!P4</f>
        <v>rob</v>
      </c>
      <c r="D16" t="str">
        <f>raw!P5</f>
        <v>ii</v>
      </c>
      <c r="E16" t="str">
        <f>raw!P6</f>
        <v>other</v>
      </c>
      <c r="F16" t="str">
        <f>raw!P7</f>
        <v>andy</v>
      </c>
      <c r="G16" t="str">
        <f>raw!P8</f>
        <v>weed</v>
      </c>
      <c r="H16" t="str">
        <f>raw!P9</f>
        <v>cock</v>
      </c>
      <c r="I16" t="str">
        <f>raw!P10</f>
        <v>death</v>
      </c>
      <c r="J16" t="str">
        <f>raw!P11</f>
        <v>ja</v>
      </c>
      <c r="K16" t="str">
        <f>raw!P12</f>
        <v>car</v>
      </c>
      <c r="L16" t="str">
        <f>raw!P13</f>
        <v>rain</v>
      </c>
      <c r="M16" t="str">
        <f>raw!P14</f>
        <v>_______</v>
      </c>
      <c r="N16" t="str">
        <f>raw!P15</f>
        <v>choi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1931</v>
      </c>
      <c r="EC26" t="s">
        <v>1932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1933</v>
      </c>
      <c r="EC27" t="s">
        <v>1934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1935</v>
      </c>
      <c r="EC28" t="s">
        <v>1936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1937</v>
      </c>
      <c r="EC29" t="s">
        <v>1938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1939</v>
      </c>
      <c r="EC30" t="s">
        <v>1940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1941</v>
      </c>
      <c r="EC31" t="s">
        <v>1942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1943</v>
      </c>
      <c r="EC32" t="s">
        <v>1944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1945</v>
      </c>
      <c r="EC33" t="s">
        <v>1946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1947</v>
      </c>
      <c r="EC34" t="s">
        <v>1948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1949</v>
      </c>
      <c r="EC35" t="s">
        <v>1950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1951</v>
      </c>
      <c r="EC36" t="s">
        <v>1952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1953</v>
      </c>
      <c r="EC37" t="s">
        <v>1954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1955</v>
      </c>
      <c r="EC38" t="s">
        <v>1956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1957</v>
      </c>
      <c r="EC39" t="s">
        <v>1958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1959</v>
      </c>
      <c r="EC40" t="s">
        <v>1960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1961</v>
      </c>
      <c r="EC41" t="s">
        <v>1962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1963</v>
      </c>
      <c r="EC42" t="s">
        <v>1964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1965</v>
      </c>
      <c r="EC43" t="s">
        <v>1966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1967</v>
      </c>
      <c r="EC44" t="s">
        <v>1968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1969</v>
      </c>
      <c r="EC45" t="s">
        <v>1970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1971</v>
      </c>
      <c r="EC46" t="s">
        <v>1972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1973</v>
      </c>
      <c r="EC47" t="s">
        <v>1974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1975</v>
      </c>
      <c r="EC48" t="s">
        <v>1976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1977</v>
      </c>
      <c r="EC49" t="s">
        <v>1978</v>
      </c>
    </row>
    <row r="50" spans="1:133" x14ac:dyDescent="0.3">
      <c r="A50" t="s">
        <v>2733</v>
      </c>
      <c r="B50" t="s">
        <v>2734</v>
      </c>
      <c r="C50" t="s">
        <v>2735</v>
      </c>
      <c r="D50" t="s">
        <v>2736</v>
      </c>
      <c r="E50" t="s">
        <v>2737</v>
      </c>
      <c r="F50" t="s">
        <v>2738</v>
      </c>
      <c r="G50" t="s">
        <v>2739</v>
      </c>
      <c r="H50" t="s">
        <v>2740</v>
      </c>
      <c r="I50" t="s">
        <v>2741</v>
      </c>
      <c r="J50" t="s">
        <v>716</v>
      </c>
      <c r="K50" t="s">
        <v>207</v>
      </c>
      <c r="L50" t="s">
        <v>208</v>
      </c>
      <c r="M50" t="s">
        <v>1931</v>
      </c>
      <c r="N50" t="s">
        <v>1932</v>
      </c>
      <c r="O50" t="s">
        <v>2742</v>
      </c>
      <c r="P50" t="s">
        <v>2743</v>
      </c>
      <c r="Q50" t="s">
        <v>2744</v>
      </c>
      <c r="R50" t="s">
        <v>2745</v>
      </c>
      <c r="S50" t="s">
        <v>2746</v>
      </c>
      <c r="T50" t="s">
        <v>2747</v>
      </c>
      <c r="U50" t="s">
        <v>2748</v>
      </c>
      <c r="V50" t="s">
        <v>2749</v>
      </c>
      <c r="DY50" t="s">
        <v>740</v>
      </c>
      <c r="DZ50" t="s">
        <v>255</v>
      </c>
      <c r="EA50" t="s">
        <v>256</v>
      </c>
      <c r="EB50" t="s">
        <v>1979</v>
      </c>
      <c r="EC50" t="s">
        <v>1980</v>
      </c>
    </row>
    <row r="51" spans="1:133" x14ac:dyDescent="0.3">
      <c r="A51" t="s">
        <v>2750</v>
      </c>
      <c r="B51" t="s">
        <v>2751</v>
      </c>
      <c r="C51" t="s">
        <v>2752</v>
      </c>
      <c r="D51" t="s">
        <v>2753</v>
      </c>
      <c r="E51" t="s">
        <v>2754</v>
      </c>
      <c r="F51" t="s">
        <v>2755</v>
      </c>
      <c r="G51" t="s">
        <v>2756</v>
      </c>
      <c r="H51" t="s">
        <v>2757</v>
      </c>
      <c r="I51" t="s">
        <v>2758</v>
      </c>
      <c r="J51" t="s">
        <v>717</v>
      </c>
      <c r="K51" t="s">
        <v>209</v>
      </c>
      <c r="L51" t="s">
        <v>210</v>
      </c>
      <c r="M51" t="s">
        <v>1933</v>
      </c>
      <c r="N51" t="s">
        <v>1934</v>
      </c>
      <c r="O51" t="s">
        <v>2759</v>
      </c>
      <c r="P51" t="s">
        <v>2760</v>
      </c>
      <c r="Q51" t="s">
        <v>2761</v>
      </c>
      <c r="R51" t="s">
        <v>2762</v>
      </c>
      <c r="S51" t="s">
        <v>2763</v>
      </c>
      <c r="T51" t="s">
        <v>2764</v>
      </c>
      <c r="U51" t="s">
        <v>2765</v>
      </c>
      <c r="V51" t="s">
        <v>2766</v>
      </c>
      <c r="DY51" t="s">
        <v>741</v>
      </c>
      <c r="DZ51" t="s">
        <v>257</v>
      </c>
      <c r="EA51" t="s">
        <v>258</v>
      </c>
      <c r="EB51" t="s">
        <v>1981</v>
      </c>
      <c r="EC51" t="s">
        <v>1982</v>
      </c>
    </row>
    <row r="52" spans="1:133" x14ac:dyDescent="0.3">
      <c r="A52" t="s">
        <v>2767</v>
      </c>
      <c r="B52" t="s">
        <v>2768</v>
      </c>
      <c r="C52" t="s">
        <v>2769</v>
      </c>
      <c r="D52" t="s">
        <v>2770</v>
      </c>
      <c r="E52" t="s">
        <v>2771</v>
      </c>
      <c r="F52" t="s">
        <v>2772</v>
      </c>
      <c r="G52" t="s">
        <v>2773</v>
      </c>
      <c r="H52" t="s">
        <v>2774</v>
      </c>
      <c r="I52" t="s">
        <v>2775</v>
      </c>
      <c r="J52" t="s">
        <v>718</v>
      </c>
      <c r="K52" t="s">
        <v>211</v>
      </c>
      <c r="L52" t="s">
        <v>212</v>
      </c>
      <c r="M52" t="s">
        <v>1935</v>
      </c>
      <c r="N52" t="s">
        <v>1936</v>
      </c>
      <c r="O52" t="s">
        <v>2776</v>
      </c>
      <c r="P52" t="s">
        <v>2777</v>
      </c>
      <c r="Q52" t="s">
        <v>2778</v>
      </c>
      <c r="R52" t="s">
        <v>2779</v>
      </c>
      <c r="S52" t="s">
        <v>2780</v>
      </c>
      <c r="T52" t="s">
        <v>2781</v>
      </c>
      <c r="U52" t="s">
        <v>2782</v>
      </c>
      <c r="V52" t="s">
        <v>2783</v>
      </c>
      <c r="DY52" t="s">
        <v>742</v>
      </c>
      <c r="DZ52" t="s">
        <v>259</v>
      </c>
      <c r="EA52" t="s">
        <v>260</v>
      </c>
      <c r="EB52" t="s">
        <v>1983</v>
      </c>
      <c r="EC52" t="s">
        <v>1984</v>
      </c>
    </row>
    <row r="53" spans="1:133" x14ac:dyDescent="0.3">
      <c r="A53" t="s">
        <v>2784</v>
      </c>
      <c r="B53" t="s">
        <v>2785</v>
      </c>
      <c r="C53" t="s">
        <v>2786</v>
      </c>
      <c r="D53" t="s">
        <v>2787</v>
      </c>
      <c r="E53" t="s">
        <v>2788</v>
      </c>
      <c r="F53" t="s">
        <v>2789</v>
      </c>
      <c r="G53" t="s">
        <v>2790</v>
      </c>
      <c r="H53" t="s">
        <v>2791</v>
      </c>
      <c r="I53" t="s">
        <v>2792</v>
      </c>
      <c r="J53" t="s">
        <v>719</v>
      </c>
      <c r="K53" t="s">
        <v>213</v>
      </c>
      <c r="L53" t="s">
        <v>214</v>
      </c>
      <c r="M53" t="s">
        <v>1937</v>
      </c>
      <c r="N53" t="s">
        <v>1938</v>
      </c>
      <c r="O53" t="s">
        <v>2793</v>
      </c>
      <c r="P53" t="s">
        <v>2794</v>
      </c>
      <c r="Q53" t="s">
        <v>2795</v>
      </c>
      <c r="R53" t="s">
        <v>2796</v>
      </c>
      <c r="S53" t="s">
        <v>2797</v>
      </c>
      <c r="T53" t="s">
        <v>2798</v>
      </c>
      <c r="U53" t="s">
        <v>2799</v>
      </c>
      <c r="V53" t="s">
        <v>2800</v>
      </c>
      <c r="DY53" t="s">
        <v>743</v>
      </c>
      <c r="DZ53" t="s">
        <v>261</v>
      </c>
      <c r="EA53" t="s">
        <v>262</v>
      </c>
      <c r="EB53" t="s">
        <v>1985</v>
      </c>
      <c r="EC53" t="s">
        <v>1986</v>
      </c>
    </row>
    <row r="54" spans="1:133" x14ac:dyDescent="0.3">
      <c r="A54" t="s">
        <v>2801</v>
      </c>
      <c r="B54" t="s">
        <v>2802</v>
      </c>
      <c r="C54" t="s">
        <v>2803</v>
      </c>
      <c r="D54" t="s">
        <v>2804</v>
      </c>
      <c r="E54" t="s">
        <v>2805</v>
      </c>
      <c r="F54" t="s">
        <v>2806</v>
      </c>
      <c r="G54" t="s">
        <v>2807</v>
      </c>
      <c r="H54" t="s">
        <v>2808</v>
      </c>
      <c r="I54" t="s">
        <v>2809</v>
      </c>
      <c r="J54" t="s">
        <v>720</v>
      </c>
      <c r="K54" t="s">
        <v>215</v>
      </c>
      <c r="L54" t="s">
        <v>216</v>
      </c>
      <c r="M54" t="s">
        <v>1939</v>
      </c>
      <c r="N54" t="s">
        <v>1940</v>
      </c>
      <c r="O54" t="s">
        <v>2810</v>
      </c>
      <c r="P54" t="s">
        <v>2811</v>
      </c>
      <c r="Q54" t="s">
        <v>2812</v>
      </c>
      <c r="R54" t="s">
        <v>2813</v>
      </c>
      <c r="S54" t="s">
        <v>2814</v>
      </c>
      <c r="T54" t="s">
        <v>2815</v>
      </c>
      <c r="U54" t="s">
        <v>2816</v>
      </c>
      <c r="V54" t="s">
        <v>2817</v>
      </c>
      <c r="DY54" t="s">
        <v>744</v>
      </c>
      <c r="DZ54" t="s">
        <v>263</v>
      </c>
      <c r="EA54" t="s">
        <v>264</v>
      </c>
      <c r="EB54" t="s">
        <v>1987</v>
      </c>
      <c r="EC54" t="s">
        <v>1988</v>
      </c>
    </row>
    <row r="55" spans="1:133" x14ac:dyDescent="0.3">
      <c r="A55" t="s">
        <v>2818</v>
      </c>
      <c r="B55" t="s">
        <v>2819</v>
      </c>
      <c r="C55" t="s">
        <v>2820</v>
      </c>
      <c r="D55" t="s">
        <v>2821</v>
      </c>
      <c r="E55" t="s">
        <v>2822</v>
      </c>
      <c r="F55" t="s">
        <v>2823</v>
      </c>
      <c r="G55" t="s">
        <v>2824</v>
      </c>
      <c r="H55" t="s">
        <v>2825</v>
      </c>
      <c r="I55" t="s">
        <v>2826</v>
      </c>
      <c r="J55" t="s">
        <v>721</v>
      </c>
      <c r="K55" t="s">
        <v>217</v>
      </c>
      <c r="L55" t="s">
        <v>218</v>
      </c>
      <c r="M55" t="s">
        <v>1941</v>
      </c>
      <c r="N55" t="s">
        <v>1942</v>
      </c>
      <c r="O55" t="s">
        <v>2827</v>
      </c>
      <c r="P55" t="s">
        <v>2828</v>
      </c>
      <c r="Q55" t="s">
        <v>2829</v>
      </c>
      <c r="R55" t="s">
        <v>2830</v>
      </c>
      <c r="S55" t="s">
        <v>2831</v>
      </c>
      <c r="T55" t="s">
        <v>2832</v>
      </c>
      <c r="U55" t="s">
        <v>2833</v>
      </c>
      <c r="V55" t="s">
        <v>2834</v>
      </c>
      <c r="DY55" t="s">
        <v>745</v>
      </c>
      <c r="DZ55" t="s">
        <v>265</v>
      </c>
      <c r="EA55" t="s">
        <v>266</v>
      </c>
      <c r="EB55" t="s">
        <v>1989</v>
      </c>
      <c r="EC55" t="s">
        <v>1990</v>
      </c>
    </row>
    <row r="56" spans="1:133" x14ac:dyDescent="0.3">
      <c r="A56" t="s">
        <v>2835</v>
      </c>
      <c r="B56" t="s">
        <v>2836</v>
      </c>
      <c r="C56" t="s">
        <v>2837</v>
      </c>
      <c r="D56" t="s">
        <v>2838</v>
      </c>
      <c r="E56" t="s">
        <v>2839</v>
      </c>
      <c r="F56" t="s">
        <v>2840</v>
      </c>
      <c r="G56" t="s">
        <v>2841</v>
      </c>
      <c r="H56" t="s">
        <v>2842</v>
      </c>
      <c r="I56" t="s">
        <v>2843</v>
      </c>
      <c r="J56" t="s">
        <v>722</v>
      </c>
      <c r="K56" t="s">
        <v>219</v>
      </c>
      <c r="L56" t="s">
        <v>220</v>
      </c>
      <c r="M56" t="s">
        <v>1943</v>
      </c>
      <c r="N56" t="s">
        <v>1944</v>
      </c>
      <c r="O56" t="s">
        <v>2844</v>
      </c>
      <c r="P56" t="s">
        <v>2845</v>
      </c>
      <c r="Q56" t="s">
        <v>2846</v>
      </c>
      <c r="R56" t="s">
        <v>2847</v>
      </c>
      <c r="S56" t="s">
        <v>2848</v>
      </c>
      <c r="T56" t="s">
        <v>2849</v>
      </c>
      <c r="U56" t="s">
        <v>2850</v>
      </c>
      <c r="V56" t="s">
        <v>2851</v>
      </c>
      <c r="DY56" t="s">
        <v>746</v>
      </c>
      <c r="DZ56" t="s">
        <v>267</v>
      </c>
      <c r="EA56" t="s">
        <v>268</v>
      </c>
      <c r="EB56" t="s">
        <v>1991</v>
      </c>
      <c r="EC56" t="s">
        <v>1992</v>
      </c>
    </row>
    <row r="57" spans="1:133" x14ac:dyDescent="0.3">
      <c r="A57" t="s">
        <v>2852</v>
      </c>
      <c r="B57" t="s">
        <v>2853</v>
      </c>
      <c r="C57" t="s">
        <v>2854</v>
      </c>
      <c r="D57" t="s">
        <v>2855</v>
      </c>
      <c r="E57" t="s">
        <v>2856</v>
      </c>
      <c r="F57" t="s">
        <v>2857</v>
      </c>
      <c r="G57" t="s">
        <v>2858</v>
      </c>
      <c r="H57" t="s">
        <v>2859</v>
      </c>
      <c r="I57" t="s">
        <v>2860</v>
      </c>
      <c r="J57" t="s">
        <v>723</v>
      </c>
      <c r="K57" t="s">
        <v>221</v>
      </c>
      <c r="L57" t="s">
        <v>222</v>
      </c>
      <c r="M57" t="s">
        <v>1945</v>
      </c>
      <c r="N57" t="s">
        <v>1946</v>
      </c>
      <c r="O57" t="s">
        <v>2861</v>
      </c>
      <c r="P57" t="s">
        <v>2862</v>
      </c>
      <c r="Q57" t="s">
        <v>2863</v>
      </c>
      <c r="R57" t="s">
        <v>2864</v>
      </c>
      <c r="S57" t="s">
        <v>2865</v>
      </c>
      <c r="T57" t="s">
        <v>2866</v>
      </c>
      <c r="U57" t="s">
        <v>2867</v>
      </c>
      <c r="V57" t="s">
        <v>2868</v>
      </c>
      <c r="DY57" t="s">
        <v>747</v>
      </c>
      <c r="DZ57" t="s">
        <v>269</v>
      </c>
      <c r="EA57" t="s">
        <v>270</v>
      </c>
      <c r="EB57" t="s">
        <v>1993</v>
      </c>
      <c r="EC57" t="s">
        <v>1994</v>
      </c>
    </row>
    <row r="58" spans="1:133" x14ac:dyDescent="0.3">
      <c r="A58" t="s">
        <v>2869</v>
      </c>
      <c r="B58" t="s">
        <v>2870</v>
      </c>
      <c r="C58" t="s">
        <v>2871</v>
      </c>
      <c r="D58" t="s">
        <v>2872</v>
      </c>
      <c r="E58" t="s">
        <v>2873</v>
      </c>
      <c r="F58" t="s">
        <v>2874</v>
      </c>
      <c r="G58" t="s">
        <v>2875</v>
      </c>
      <c r="H58" t="s">
        <v>2876</v>
      </c>
      <c r="I58" t="s">
        <v>2877</v>
      </c>
      <c r="J58" t="s">
        <v>724</v>
      </c>
      <c r="K58" t="s">
        <v>223</v>
      </c>
      <c r="L58" t="s">
        <v>224</v>
      </c>
      <c r="M58" t="s">
        <v>1947</v>
      </c>
      <c r="N58" t="s">
        <v>1948</v>
      </c>
      <c r="O58" t="s">
        <v>2878</v>
      </c>
      <c r="P58" t="s">
        <v>2879</v>
      </c>
      <c r="Q58" t="s">
        <v>2880</v>
      </c>
      <c r="R58" t="s">
        <v>2881</v>
      </c>
      <c r="S58" t="s">
        <v>2882</v>
      </c>
      <c r="T58" t="s">
        <v>2883</v>
      </c>
      <c r="U58" t="s">
        <v>2884</v>
      </c>
      <c r="V58" t="s">
        <v>2885</v>
      </c>
      <c r="DY58" t="s">
        <v>748</v>
      </c>
      <c r="DZ58" t="s">
        <v>271</v>
      </c>
      <c r="EA58" t="s">
        <v>272</v>
      </c>
      <c r="EB58" t="s">
        <v>1995</v>
      </c>
      <c r="EC58" t="s">
        <v>1996</v>
      </c>
    </row>
    <row r="59" spans="1:133" x14ac:dyDescent="0.3">
      <c r="A59" t="s">
        <v>2886</v>
      </c>
      <c r="B59" t="s">
        <v>2887</v>
      </c>
      <c r="C59" t="s">
        <v>2888</v>
      </c>
      <c r="D59" t="s">
        <v>2889</v>
      </c>
      <c r="E59" t="s">
        <v>2890</v>
      </c>
      <c r="F59" t="s">
        <v>2891</v>
      </c>
      <c r="G59" t="s">
        <v>2892</v>
      </c>
      <c r="H59" t="s">
        <v>2893</v>
      </c>
      <c r="I59" t="s">
        <v>2894</v>
      </c>
      <c r="J59" t="s">
        <v>725</v>
      </c>
      <c r="K59" t="s">
        <v>225</v>
      </c>
      <c r="L59" t="s">
        <v>226</v>
      </c>
      <c r="M59" t="s">
        <v>1949</v>
      </c>
      <c r="N59" t="s">
        <v>1950</v>
      </c>
      <c r="O59" t="s">
        <v>2895</v>
      </c>
      <c r="P59" t="s">
        <v>2896</v>
      </c>
      <c r="Q59" t="s">
        <v>2897</v>
      </c>
      <c r="R59" t="s">
        <v>2898</v>
      </c>
      <c r="S59" t="s">
        <v>2899</v>
      </c>
      <c r="T59" t="s">
        <v>2900</v>
      </c>
      <c r="U59" t="s">
        <v>2901</v>
      </c>
      <c r="V59" t="s">
        <v>2902</v>
      </c>
      <c r="DY59" t="s">
        <v>749</v>
      </c>
      <c r="DZ59" t="s">
        <v>273</v>
      </c>
      <c r="EA59" t="s">
        <v>274</v>
      </c>
      <c r="EB59" t="s">
        <v>1997</v>
      </c>
      <c r="EC59" t="s">
        <v>1998</v>
      </c>
    </row>
    <row r="60" spans="1:133" x14ac:dyDescent="0.3">
      <c r="A60" t="s">
        <v>2903</v>
      </c>
      <c r="B60" t="s">
        <v>2904</v>
      </c>
      <c r="C60" t="s">
        <v>2905</v>
      </c>
      <c r="D60" t="s">
        <v>2906</v>
      </c>
      <c r="E60" t="s">
        <v>2907</v>
      </c>
      <c r="F60" t="s">
        <v>2908</v>
      </c>
      <c r="G60" t="s">
        <v>2909</v>
      </c>
      <c r="H60" t="s">
        <v>2910</v>
      </c>
      <c r="I60" t="s">
        <v>2911</v>
      </c>
      <c r="J60" t="s">
        <v>726</v>
      </c>
      <c r="K60" t="s">
        <v>227</v>
      </c>
      <c r="L60" t="s">
        <v>228</v>
      </c>
      <c r="M60" t="s">
        <v>1951</v>
      </c>
      <c r="N60" t="s">
        <v>1952</v>
      </c>
      <c r="O60" t="s">
        <v>2912</v>
      </c>
      <c r="P60" t="s">
        <v>2913</v>
      </c>
      <c r="Q60" t="s">
        <v>2914</v>
      </c>
      <c r="R60" t="s">
        <v>2915</v>
      </c>
      <c r="S60" t="s">
        <v>2916</v>
      </c>
      <c r="T60" t="s">
        <v>2917</v>
      </c>
      <c r="U60" t="s">
        <v>2918</v>
      </c>
      <c r="V60" t="s">
        <v>2919</v>
      </c>
      <c r="DY60" t="s">
        <v>750</v>
      </c>
      <c r="DZ60" t="s">
        <v>275</v>
      </c>
      <c r="EA60" t="s">
        <v>276</v>
      </c>
      <c r="EB60" t="s">
        <v>1999</v>
      </c>
      <c r="EC60" t="s">
        <v>2000</v>
      </c>
    </row>
    <row r="61" spans="1:133" x14ac:dyDescent="0.3">
      <c r="A61" t="s">
        <v>2920</v>
      </c>
      <c r="B61" t="s">
        <v>2921</v>
      </c>
      <c r="C61" t="s">
        <v>2922</v>
      </c>
      <c r="D61" t="s">
        <v>2923</v>
      </c>
      <c r="E61" t="s">
        <v>2924</v>
      </c>
      <c r="F61" t="s">
        <v>2925</v>
      </c>
      <c r="G61" t="s">
        <v>2926</v>
      </c>
      <c r="H61" t="s">
        <v>2927</v>
      </c>
      <c r="I61" t="s">
        <v>2928</v>
      </c>
      <c r="J61" t="s">
        <v>727</v>
      </c>
      <c r="K61" t="s">
        <v>229</v>
      </c>
      <c r="L61" t="s">
        <v>230</v>
      </c>
      <c r="M61" t="s">
        <v>1953</v>
      </c>
      <c r="N61" t="s">
        <v>1954</v>
      </c>
      <c r="O61" t="s">
        <v>2929</v>
      </c>
      <c r="P61" t="s">
        <v>2930</v>
      </c>
      <c r="Q61" t="s">
        <v>2931</v>
      </c>
      <c r="R61" t="s">
        <v>2932</v>
      </c>
      <c r="S61" t="s">
        <v>2933</v>
      </c>
      <c r="T61" t="s">
        <v>2934</v>
      </c>
      <c r="U61" t="s">
        <v>2935</v>
      </c>
      <c r="V61" t="s">
        <v>2936</v>
      </c>
      <c r="DY61" t="s">
        <v>751</v>
      </c>
      <c r="DZ61" t="s">
        <v>277</v>
      </c>
      <c r="EA61" t="s">
        <v>278</v>
      </c>
      <c r="EB61" t="s">
        <v>2001</v>
      </c>
      <c r="EC61" t="s">
        <v>2002</v>
      </c>
    </row>
    <row r="62" spans="1:133" x14ac:dyDescent="0.3">
      <c r="A62" t="s">
        <v>2937</v>
      </c>
      <c r="B62" t="s">
        <v>2938</v>
      </c>
      <c r="C62" t="s">
        <v>2939</v>
      </c>
      <c r="D62" t="s">
        <v>2940</v>
      </c>
      <c r="E62" t="s">
        <v>2941</v>
      </c>
      <c r="F62" t="s">
        <v>2942</v>
      </c>
      <c r="G62" t="s">
        <v>2943</v>
      </c>
      <c r="H62" t="s">
        <v>2944</v>
      </c>
      <c r="I62" t="s">
        <v>2945</v>
      </c>
      <c r="J62" t="s">
        <v>728</v>
      </c>
      <c r="K62" t="s">
        <v>231</v>
      </c>
      <c r="L62" t="s">
        <v>232</v>
      </c>
      <c r="M62" t="s">
        <v>1955</v>
      </c>
      <c r="N62" t="s">
        <v>1956</v>
      </c>
      <c r="O62" t="s">
        <v>2946</v>
      </c>
      <c r="P62" t="s">
        <v>2947</v>
      </c>
      <c r="Q62" t="s">
        <v>2948</v>
      </c>
      <c r="R62" t="s">
        <v>2949</v>
      </c>
      <c r="S62" t="s">
        <v>2950</v>
      </c>
      <c r="T62" t="s">
        <v>2951</v>
      </c>
      <c r="U62" t="s">
        <v>2952</v>
      </c>
      <c r="V62" t="s">
        <v>2953</v>
      </c>
      <c r="DY62" t="s">
        <v>752</v>
      </c>
      <c r="DZ62" t="s">
        <v>279</v>
      </c>
      <c r="EA62" t="s">
        <v>280</v>
      </c>
      <c r="EB62" t="s">
        <v>2003</v>
      </c>
      <c r="EC62" t="s">
        <v>2004</v>
      </c>
    </row>
    <row r="63" spans="1:133" x14ac:dyDescent="0.3">
      <c r="A63" t="s">
        <v>2954</v>
      </c>
      <c r="B63" t="s">
        <v>2955</v>
      </c>
      <c r="C63" t="s">
        <v>2956</v>
      </c>
      <c r="D63" t="s">
        <v>2957</v>
      </c>
      <c r="E63" t="s">
        <v>2958</v>
      </c>
      <c r="F63" t="s">
        <v>2959</v>
      </c>
      <c r="G63" t="s">
        <v>2960</v>
      </c>
      <c r="H63" t="s">
        <v>2961</v>
      </c>
      <c r="I63" t="s">
        <v>2962</v>
      </c>
      <c r="J63" t="s">
        <v>729</v>
      </c>
      <c r="K63" t="s">
        <v>233</v>
      </c>
      <c r="L63" t="s">
        <v>234</v>
      </c>
      <c r="M63" t="s">
        <v>1957</v>
      </c>
      <c r="N63" t="s">
        <v>1958</v>
      </c>
      <c r="O63" t="s">
        <v>2963</v>
      </c>
      <c r="P63" t="s">
        <v>2964</v>
      </c>
      <c r="Q63" t="s">
        <v>2965</v>
      </c>
      <c r="R63" t="s">
        <v>2966</v>
      </c>
      <c r="S63" t="s">
        <v>2967</v>
      </c>
      <c r="T63" t="s">
        <v>2968</v>
      </c>
      <c r="U63" t="s">
        <v>2969</v>
      </c>
      <c r="V63" t="s">
        <v>2970</v>
      </c>
      <c r="DY63" t="s">
        <v>753</v>
      </c>
      <c r="DZ63" t="s">
        <v>281</v>
      </c>
      <c r="EA63" t="s">
        <v>282</v>
      </c>
      <c r="EB63" t="s">
        <v>2005</v>
      </c>
      <c r="EC63" t="s">
        <v>2006</v>
      </c>
    </row>
    <row r="64" spans="1:133" x14ac:dyDescent="0.3">
      <c r="A64" t="s">
        <v>2971</v>
      </c>
      <c r="B64" t="s">
        <v>2972</v>
      </c>
      <c r="C64" t="s">
        <v>2973</v>
      </c>
      <c r="D64" t="s">
        <v>2974</v>
      </c>
      <c r="E64" t="s">
        <v>2975</v>
      </c>
      <c r="F64" t="s">
        <v>2976</v>
      </c>
      <c r="G64" t="s">
        <v>2977</v>
      </c>
      <c r="H64" t="s">
        <v>2978</v>
      </c>
      <c r="I64" t="s">
        <v>2979</v>
      </c>
      <c r="J64" t="s">
        <v>730</v>
      </c>
      <c r="K64" t="s">
        <v>235</v>
      </c>
      <c r="L64" t="s">
        <v>236</v>
      </c>
      <c r="M64" t="s">
        <v>1959</v>
      </c>
      <c r="N64" t="s">
        <v>1960</v>
      </c>
      <c r="O64" t="s">
        <v>2980</v>
      </c>
      <c r="P64" t="s">
        <v>2981</v>
      </c>
      <c r="Q64" t="s">
        <v>2982</v>
      </c>
      <c r="R64" t="s">
        <v>2983</v>
      </c>
      <c r="S64" t="s">
        <v>2984</v>
      </c>
      <c r="T64" t="s">
        <v>2985</v>
      </c>
      <c r="U64" t="s">
        <v>2986</v>
      </c>
      <c r="V64" t="s">
        <v>2987</v>
      </c>
      <c r="DY64" t="s">
        <v>754</v>
      </c>
      <c r="DZ64" t="s">
        <v>283</v>
      </c>
      <c r="EA64" t="s">
        <v>284</v>
      </c>
      <c r="EB64" t="s">
        <v>2007</v>
      </c>
      <c r="EC64" t="s">
        <v>2008</v>
      </c>
    </row>
    <row r="65" spans="1:133" x14ac:dyDescent="0.3">
      <c r="A65" t="s">
        <v>2988</v>
      </c>
      <c r="B65" t="s">
        <v>2989</v>
      </c>
      <c r="C65" t="s">
        <v>2990</v>
      </c>
      <c r="D65" t="s">
        <v>2991</v>
      </c>
      <c r="E65" t="s">
        <v>2992</v>
      </c>
      <c r="F65" t="s">
        <v>2993</v>
      </c>
      <c r="G65" t="s">
        <v>2994</v>
      </c>
      <c r="H65" t="s">
        <v>2995</v>
      </c>
      <c r="I65" t="s">
        <v>2996</v>
      </c>
      <c r="J65" t="s">
        <v>731</v>
      </c>
      <c r="K65" t="s">
        <v>237</v>
      </c>
      <c r="L65" t="s">
        <v>238</v>
      </c>
      <c r="M65" t="s">
        <v>1961</v>
      </c>
      <c r="N65" t="s">
        <v>1962</v>
      </c>
      <c r="O65" t="s">
        <v>2997</v>
      </c>
      <c r="P65" t="s">
        <v>2998</v>
      </c>
      <c r="Q65" t="s">
        <v>2999</v>
      </c>
      <c r="R65" t="s">
        <v>3000</v>
      </c>
      <c r="S65" t="s">
        <v>3001</v>
      </c>
      <c r="T65" t="s">
        <v>3002</v>
      </c>
      <c r="U65" t="s">
        <v>3003</v>
      </c>
      <c r="V65" t="s">
        <v>3004</v>
      </c>
      <c r="DY65" t="s">
        <v>755</v>
      </c>
      <c r="DZ65" t="s">
        <v>285</v>
      </c>
      <c r="EA65" t="s">
        <v>286</v>
      </c>
      <c r="EB65" t="s">
        <v>2009</v>
      </c>
      <c r="EC65" t="s">
        <v>2010</v>
      </c>
    </row>
    <row r="66" spans="1:133" x14ac:dyDescent="0.3">
      <c r="A66" t="s">
        <v>3005</v>
      </c>
      <c r="B66" t="s">
        <v>3006</v>
      </c>
      <c r="C66" t="s">
        <v>3007</v>
      </c>
      <c r="D66" t="s">
        <v>3008</v>
      </c>
      <c r="E66" t="s">
        <v>3009</v>
      </c>
      <c r="F66" t="s">
        <v>3010</v>
      </c>
      <c r="G66" t="s">
        <v>3011</v>
      </c>
      <c r="H66" t="s">
        <v>3012</v>
      </c>
      <c r="I66" t="s">
        <v>3013</v>
      </c>
      <c r="J66" t="s">
        <v>732</v>
      </c>
      <c r="K66" t="s">
        <v>239</v>
      </c>
      <c r="L66" t="s">
        <v>240</v>
      </c>
      <c r="M66" t="s">
        <v>1963</v>
      </c>
      <c r="N66" t="s">
        <v>1964</v>
      </c>
      <c r="O66" t="s">
        <v>3014</v>
      </c>
      <c r="P66" t="s">
        <v>3015</v>
      </c>
      <c r="Q66" t="s">
        <v>3016</v>
      </c>
      <c r="R66" t="s">
        <v>3017</v>
      </c>
      <c r="S66" t="s">
        <v>3018</v>
      </c>
      <c r="T66" t="s">
        <v>3019</v>
      </c>
      <c r="U66" t="s">
        <v>3020</v>
      </c>
      <c r="V66" t="s">
        <v>3021</v>
      </c>
      <c r="DY66" t="s">
        <v>756</v>
      </c>
      <c r="DZ66" t="s">
        <v>287</v>
      </c>
      <c r="EA66" t="s">
        <v>288</v>
      </c>
      <c r="EB66" t="s">
        <v>2011</v>
      </c>
      <c r="EC66" t="s">
        <v>2012</v>
      </c>
    </row>
    <row r="67" spans="1:133" x14ac:dyDescent="0.3">
      <c r="A67" t="s">
        <v>3022</v>
      </c>
      <c r="B67" t="s">
        <v>3023</v>
      </c>
      <c r="C67" t="s">
        <v>3024</v>
      </c>
      <c r="D67" t="s">
        <v>3025</v>
      </c>
      <c r="E67" t="s">
        <v>3026</v>
      </c>
      <c r="F67" t="s">
        <v>3027</v>
      </c>
      <c r="G67" t="s">
        <v>3028</v>
      </c>
      <c r="H67" t="s">
        <v>3029</v>
      </c>
      <c r="I67" t="s">
        <v>3030</v>
      </c>
      <c r="J67" t="s">
        <v>733</v>
      </c>
      <c r="K67" t="s">
        <v>241</v>
      </c>
      <c r="L67" t="s">
        <v>242</v>
      </c>
      <c r="M67" t="s">
        <v>1965</v>
      </c>
      <c r="N67" t="s">
        <v>1966</v>
      </c>
      <c r="O67" t="s">
        <v>3031</v>
      </c>
      <c r="P67" t="s">
        <v>3032</v>
      </c>
      <c r="Q67" t="s">
        <v>3033</v>
      </c>
      <c r="R67" t="s">
        <v>3034</v>
      </c>
      <c r="S67" t="s">
        <v>3035</v>
      </c>
      <c r="T67" t="s">
        <v>3036</v>
      </c>
      <c r="U67" t="s">
        <v>3037</v>
      </c>
      <c r="V67" t="s">
        <v>3038</v>
      </c>
      <c r="DY67" t="s">
        <v>757</v>
      </c>
      <c r="DZ67" t="s">
        <v>289</v>
      </c>
      <c r="EA67" t="s">
        <v>290</v>
      </c>
      <c r="EB67" t="s">
        <v>2013</v>
      </c>
      <c r="EC67" t="s">
        <v>2014</v>
      </c>
    </row>
    <row r="68" spans="1:133" x14ac:dyDescent="0.3">
      <c r="A68" t="s">
        <v>3039</v>
      </c>
      <c r="B68" t="s">
        <v>3040</v>
      </c>
      <c r="C68" t="s">
        <v>3041</v>
      </c>
      <c r="D68" t="s">
        <v>3042</v>
      </c>
      <c r="E68" t="s">
        <v>3043</v>
      </c>
      <c r="F68" t="s">
        <v>3044</v>
      </c>
      <c r="G68" t="s">
        <v>3045</v>
      </c>
      <c r="H68" t="s">
        <v>3046</v>
      </c>
      <c r="I68" t="s">
        <v>3047</v>
      </c>
      <c r="J68" t="s">
        <v>734</v>
      </c>
      <c r="K68" t="s">
        <v>243</v>
      </c>
      <c r="L68" t="s">
        <v>244</v>
      </c>
      <c r="M68" t="s">
        <v>1967</v>
      </c>
      <c r="N68" t="s">
        <v>1968</v>
      </c>
      <c r="O68" t="s">
        <v>3048</v>
      </c>
      <c r="P68" t="s">
        <v>3049</v>
      </c>
      <c r="Q68" t="s">
        <v>3050</v>
      </c>
      <c r="R68" t="s">
        <v>3051</v>
      </c>
      <c r="S68" t="s">
        <v>3052</v>
      </c>
      <c r="T68" t="s">
        <v>3053</v>
      </c>
      <c r="U68" t="s">
        <v>3054</v>
      </c>
      <c r="V68" t="s">
        <v>3055</v>
      </c>
      <c r="DY68" t="s">
        <v>758</v>
      </c>
      <c r="DZ68" t="s">
        <v>291</v>
      </c>
      <c r="EA68" t="s">
        <v>292</v>
      </c>
      <c r="EB68" t="s">
        <v>2015</v>
      </c>
      <c r="EC68" t="s">
        <v>2016</v>
      </c>
    </row>
    <row r="69" spans="1:133" x14ac:dyDescent="0.3">
      <c r="A69" t="s">
        <v>3056</v>
      </c>
      <c r="B69" t="s">
        <v>3057</v>
      </c>
      <c r="C69" t="s">
        <v>3058</v>
      </c>
      <c r="D69" t="s">
        <v>3059</v>
      </c>
      <c r="E69" t="s">
        <v>3060</v>
      </c>
      <c r="F69" t="s">
        <v>3061</v>
      </c>
      <c r="G69" t="s">
        <v>3062</v>
      </c>
      <c r="H69" t="s">
        <v>3063</v>
      </c>
      <c r="I69" t="s">
        <v>3064</v>
      </c>
      <c r="J69" t="s">
        <v>735</v>
      </c>
      <c r="K69" t="s">
        <v>245</v>
      </c>
      <c r="L69" t="s">
        <v>246</v>
      </c>
      <c r="M69" t="s">
        <v>1969</v>
      </c>
      <c r="N69" t="s">
        <v>1970</v>
      </c>
      <c r="O69" t="s">
        <v>3065</v>
      </c>
      <c r="P69" t="s">
        <v>3066</v>
      </c>
      <c r="Q69" t="s">
        <v>3067</v>
      </c>
      <c r="R69" t="s">
        <v>3068</v>
      </c>
      <c r="S69" t="s">
        <v>3069</v>
      </c>
      <c r="T69" t="s">
        <v>3070</v>
      </c>
      <c r="U69" t="s">
        <v>3071</v>
      </c>
      <c r="V69" t="s">
        <v>3072</v>
      </c>
      <c r="DY69" t="s">
        <v>759</v>
      </c>
      <c r="DZ69" t="s">
        <v>293</v>
      </c>
      <c r="EA69" t="s">
        <v>294</v>
      </c>
      <c r="EB69" t="s">
        <v>2017</v>
      </c>
      <c r="EC69" t="s">
        <v>2018</v>
      </c>
    </row>
    <row r="70" spans="1:133" x14ac:dyDescent="0.3">
      <c r="A70" t="s">
        <v>3073</v>
      </c>
      <c r="B70" t="s">
        <v>3074</v>
      </c>
      <c r="C70" t="s">
        <v>3075</v>
      </c>
      <c r="D70" t="s">
        <v>3076</v>
      </c>
      <c r="E70" t="s">
        <v>3077</v>
      </c>
      <c r="F70" t="s">
        <v>3078</v>
      </c>
      <c r="G70" t="s">
        <v>3079</v>
      </c>
      <c r="H70" t="s">
        <v>3080</v>
      </c>
      <c r="I70" t="s">
        <v>3081</v>
      </c>
      <c r="J70" t="s">
        <v>736</v>
      </c>
      <c r="K70" t="s">
        <v>247</v>
      </c>
      <c r="L70" t="s">
        <v>248</v>
      </c>
      <c r="M70" t="s">
        <v>1971</v>
      </c>
      <c r="N70" t="s">
        <v>1972</v>
      </c>
      <c r="O70" t="s">
        <v>3082</v>
      </c>
      <c r="P70" t="s">
        <v>3083</v>
      </c>
      <c r="Q70" t="s">
        <v>3084</v>
      </c>
      <c r="R70" t="s">
        <v>3085</v>
      </c>
      <c r="S70" t="s">
        <v>3086</v>
      </c>
      <c r="T70" t="s">
        <v>3087</v>
      </c>
      <c r="U70" t="s">
        <v>3088</v>
      </c>
      <c r="V70" t="s">
        <v>3089</v>
      </c>
      <c r="DY70" t="s">
        <v>760</v>
      </c>
      <c r="DZ70" t="s">
        <v>295</v>
      </c>
      <c r="EA70" t="s">
        <v>296</v>
      </c>
      <c r="EB70" t="s">
        <v>2019</v>
      </c>
      <c r="EC70" t="s">
        <v>2020</v>
      </c>
    </row>
    <row r="71" spans="1:133" x14ac:dyDescent="0.3">
      <c r="A71" t="s">
        <v>3090</v>
      </c>
      <c r="B71" t="s">
        <v>3091</v>
      </c>
      <c r="C71" t="s">
        <v>3092</v>
      </c>
      <c r="D71" t="s">
        <v>3093</v>
      </c>
      <c r="E71" t="s">
        <v>3094</v>
      </c>
      <c r="F71" t="s">
        <v>3095</v>
      </c>
      <c r="G71" t="s">
        <v>3096</v>
      </c>
      <c r="H71" t="s">
        <v>3097</v>
      </c>
      <c r="I71" t="s">
        <v>3098</v>
      </c>
      <c r="J71" t="s">
        <v>737</v>
      </c>
      <c r="K71" t="s">
        <v>249</v>
      </c>
      <c r="L71" t="s">
        <v>250</v>
      </c>
      <c r="M71" t="s">
        <v>1973</v>
      </c>
      <c r="N71" t="s">
        <v>1974</v>
      </c>
      <c r="O71" t="s">
        <v>3099</v>
      </c>
      <c r="P71" t="s">
        <v>3100</v>
      </c>
      <c r="Q71" t="s">
        <v>3101</v>
      </c>
      <c r="R71" t="s">
        <v>3102</v>
      </c>
      <c r="S71" t="s">
        <v>3103</v>
      </c>
      <c r="T71" t="s">
        <v>3104</v>
      </c>
      <c r="U71" t="s">
        <v>3105</v>
      </c>
      <c r="V71" t="s">
        <v>3106</v>
      </c>
      <c r="DY71" t="s">
        <v>761</v>
      </c>
      <c r="DZ71" t="s">
        <v>297</v>
      </c>
      <c r="EA71" t="s">
        <v>298</v>
      </c>
      <c r="EB71" t="s">
        <v>2021</v>
      </c>
      <c r="EC71" t="s">
        <v>2022</v>
      </c>
    </row>
    <row r="72" spans="1:133" x14ac:dyDescent="0.3">
      <c r="A72" t="s">
        <v>3107</v>
      </c>
      <c r="B72" t="s">
        <v>3108</v>
      </c>
      <c r="C72" t="s">
        <v>3109</v>
      </c>
      <c r="D72" t="s">
        <v>3110</v>
      </c>
      <c r="E72" t="s">
        <v>3111</v>
      </c>
      <c r="F72" t="s">
        <v>3112</v>
      </c>
      <c r="G72" t="s">
        <v>3113</v>
      </c>
      <c r="H72" t="s">
        <v>3114</v>
      </c>
      <c r="I72" t="s">
        <v>3115</v>
      </c>
      <c r="J72" t="s">
        <v>738</v>
      </c>
      <c r="K72" t="s">
        <v>251</v>
      </c>
      <c r="L72" t="s">
        <v>252</v>
      </c>
      <c r="M72" t="s">
        <v>1975</v>
      </c>
      <c r="N72" t="s">
        <v>1976</v>
      </c>
      <c r="O72" t="s">
        <v>3116</v>
      </c>
      <c r="P72" t="s">
        <v>3117</v>
      </c>
      <c r="Q72" t="s">
        <v>3118</v>
      </c>
      <c r="R72" t="s">
        <v>3119</v>
      </c>
      <c r="S72" t="s">
        <v>3120</v>
      </c>
      <c r="T72" t="s">
        <v>3121</v>
      </c>
      <c r="U72" t="s">
        <v>3122</v>
      </c>
      <c r="V72" t="s">
        <v>3123</v>
      </c>
      <c r="DY72" t="s">
        <v>762</v>
      </c>
      <c r="DZ72" t="s">
        <v>299</v>
      </c>
      <c r="EA72" t="s">
        <v>300</v>
      </c>
      <c r="EB72" t="s">
        <v>2023</v>
      </c>
      <c r="EC72" t="s">
        <v>2024</v>
      </c>
    </row>
    <row r="73" spans="1:133" x14ac:dyDescent="0.3">
      <c r="A73" t="s">
        <v>3124</v>
      </c>
      <c r="B73" t="s">
        <v>3125</v>
      </c>
      <c r="C73" t="s">
        <v>3126</v>
      </c>
      <c r="D73" t="s">
        <v>3127</v>
      </c>
      <c r="E73" t="s">
        <v>3128</v>
      </c>
      <c r="F73" t="s">
        <v>3129</v>
      </c>
      <c r="G73" t="s">
        <v>3130</v>
      </c>
      <c r="H73" t="s">
        <v>3131</v>
      </c>
      <c r="I73" t="s">
        <v>3132</v>
      </c>
      <c r="J73" t="s">
        <v>739</v>
      </c>
      <c r="K73" t="s">
        <v>253</v>
      </c>
      <c r="L73" t="s">
        <v>254</v>
      </c>
      <c r="M73" t="s">
        <v>1977</v>
      </c>
      <c r="N73" t="s">
        <v>1978</v>
      </c>
      <c r="O73" t="s">
        <v>3133</v>
      </c>
      <c r="P73" t="s">
        <v>3134</v>
      </c>
      <c r="Q73" t="s">
        <v>3135</v>
      </c>
      <c r="R73" t="s">
        <v>3136</v>
      </c>
      <c r="S73" t="s">
        <v>3137</v>
      </c>
      <c r="T73" t="s">
        <v>3138</v>
      </c>
      <c r="U73" t="s">
        <v>3139</v>
      </c>
      <c r="V73" t="s">
        <v>3140</v>
      </c>
      <c r="DY73" t="s">
        <v>763</v>
      </c>
      <c r="DZ73" t="s">
        <v>301</v>
      </c>
      <c r="EA73" t="s">
        <v>302</v>
      </c>
      <c r="EB73" t="s">
        <v>2025</v>
      </c>
      <c r="EC73" t="s">
        <v>2026</v>
      </c>
    </row>
    <row r="74" spans="1:133" x14ac:dyDescent="0.3">
      <c r="A74" t="s">
        <v>3141</v>
      </c>
      <c r="B74" t="s">
        <v>3142</v>
      </c>
      <c r="C74" t="s">
        <v>3143</v>
      </c>
      <c r="D74" t="s">
        <v>3144</v>
      </c>
      <c r="E74" t="s">
        <v>3145</v>
      </c>
      <c r="F74" t="s">
        <v>3146</v>
      </c>
      <c r="G74" t="s">
        <v>3147</v>
      </c>
      <c r="H74" t="s">
        <v>3148</v>
      </c>
      <c r="I74" t="s">
        <v>3149</v>
      </c>
      <c r="J74" t="s">
        <v>740</v>
      </c>
      <c r="K74" t="s">
        <v>255</v>
      </c>
      <c r="L74" t="s">
        <v>256</v>
      </c>
      <c r="M74" t="s">
        <v>1979</v>
      </c>
      <c r="N74" t="s">
        <v>1980</v>
      </c>
      <c r="O74" t="s">
        <v>3150</v>
      </c>
      <c r="P74" t="s">
        <v>3151</v>
      </c>
      <c r="Q74" t="s">
        <v>3152</v>
      </c>
      <c r="R74" t="s">
        <v>3153</v>
      </c>
      <c r="S74" t="s">
        <v>3154</v>
      </c>
      <c r="T74" t="s">
        <v>3155</v>
      </c>
      <c r="U74" t="s">
        <v>3156</v>
      </c>
      <c r="V74" t="s">
        <v>3157</v>
      </c>
      <c r="DY74" t="s">
        <v>764</v>
      </c>
      <c r="DZ74" t="s">
        <v>303</v>
      </c>
      <c r="EA74" t="s">
        <v>304</v>
      </c>
      <c r="EB74" t="s">
        <v>2027</v>
      </c>
      <c r="EC74" t="s">
        <v>2028</v>
      </c>
    </row>
    <row r="75" spans="1:133" x14ac:dyDescent="0.3">
      <c r="A75" t="s">
        <v>3158</v>
      </c>
      <c r="B75" t="s">
        <v>3159</v>
      </c>
      <c r="C75" t="s">
        <v>3160</v>
      </c>
      <c r="D75" t="s">
        <v>3161</v>
      </c>
      <c r="E75" t="s">
        <v>3162</v>
      </c>
      <c r="F75" t="s">
        <v>3163</v>
      </c>
      <c r="G75" t="s">
        <v>3164</v>
      </c>
      <c r="H75" t="s">
        <v>3165</v>
      </c>
      <c r="I75" t="s">
        <v>3166</v>
      </c>
      <c r="J75" t="s">
        <v>741</v>
      </c>
      <c r="K75" t="s">
        <v>257</v>
      </c>
      <c r="L75" t="s">
        <v>258</v>
      </c>
      <c r="M75" t="s">
        <v>1981</v>
      </c>
      <c r="N75" t="s">
        <v>1982</v>
      </c>
      <c r="O75" t="s">
        <v>3167</v>
      </c>
      <c r="P75" t="s">
        <v>3168</v>
      </c>
      <c r="Q75" t="s">
        <v>3169</v>
      </c>
      <c r="R75" t="s">
        <v>3170</v>
      </c>
      <c r="S75" t="s">
        <v>3171</v>
      </c>
      <c r="T75" t="s">
        <v>3172</v>
      </c>
      <c r="U75" t="s">
        <v>3173</v>
      </c>
      <c r="V75" t="s">
        <v>3174</v>
      </c>
      <c r="DY75" t="s">
        <v>765</v>
      </c>
      <c r="DZ75" t="s">
        <v>305</v>
      </c>
      <c r="EA75" t="s">
        <v>306</v>
      </c>
      <c r="EB75" t="s">
        <v>2029</v>
      </c>
      <c r="EC75" t="s">
        <v>2030</v>
      </c>
    </row>
    <row r="76" spans="1:133" x14ac:dyDescent="0.3">
      <c r="A76" t="s">
        <v>3175</v>
      </c>
      <c r="B76" t="s">
        <v>3176</v>
      </c>
      <c r="C76" t="s">
        <v>3177</v>
      </c>
      <c r="D76" t="s">
        <v>3178</v>
      </c>
      <c r="E76" t="s">
        <v>3179</v>
      </c>
      <c r="F76" t="s">
        <v>3180</v>
      </c>
      <c r="G76" t="s">
        <v>3181</v>
      </c>
      <c r="H76" t="s">
        <v>3182</v>
      </c>
      <c r="I76" t="s">
        <v>3183</v>
      </c>
      <c r="J76" t="s">
        <v>742</v>
      </c>
      <c r="K76" t="s">
        <v>259</v>
      </c>
      <c r="L76" t="s">
        <v>260</v>
      </c>
      <c r="M76" t="s">
        <v>1983</v>
      </c>
      <c r="N76" t="s">
        <v>1984</v>
      </c>
      <c r="O76" t="s">
        <v>3184</v>
      </c>
      <c r="P76" t="s">
        <v>3185</v>
      </c>
      <c r="Q76" t="s">
        <v>3186</v>
      </c>
      <c r="R76" t="s">
        <v>3187</v>
      </c>
      <c r="S76" t="s">
        <v>3188</v>
      </c>
      <c r="T76" t="s">
        <v>3189</v>
      </c>
      <c r="U76" t="s">
        <v>3190</v>
      </c>
      <c r="V76" t="s">
        <v>3191</v>
      </c>
      <c r="DY76" t="s">
        <v>766</v>
      </c>
      <c r="DZ76" t="s">
        <v>307</v>
      </c>
      <c r="EA76" t="s">
        <v>308</v>
      </c>
      <c r="EB76" t="s">
        <v>2031</v>
      </c>
      <c r="EC76" t="s">
        <v>2032</v>
      </c>
    </row>
    <row r="77" spans="1:133" x14ac:dyDescent="0.3">
      <c r="A77" t="s">
        <v>3192</v>
      </c>
      <c r="B77" t="s">
        <v>3193</v>
      </c>
      <c r="C77" t="s">
        <v>3194</v>
      </c>
      <c r="D77" t="s">
        <v>3195</v>
      </c>
      <c r="E77" t="s">
        <v>3196</v>
      </c>
      <c r="F77" t="s">
        <v>3197</v>
      </c>
      <c r="G77" t="s">
        <v>3198</v>
      </c>
      <c r="H77" t="s">
        <v>3199</v>
      </c>
      <c r="I77" t="s">
        <v>3200</v>
      </c>
      <c r="J77" t="s">
        <v>743</v>
      </c>
      <c r="K77" t="s">
        <v>261</v>
      </c>
      <c r="L77" t="s">
        <v>262</v>
      </c>
      <c r="M77" t="s">
        <v>1985</v>
      </c>
      <c r="N77" t="s">
        <v>1986</v>
      </c>
      <c r="O77" t="s">
        <v>3201</v>
      </c>
      <c r="P77" t="s">
        <v>3202</v>
      </c>
      <c r="Q77" t="s">
        <v>3203</v>
      </c>
      <c r="R77" t="s">
        <v>3204</v>
      </c>
      <c r="S77" t="s">
        <v>3205</v>
      </c>
      <c r="T77" t="s">
        <v>3206</v>
      </c>
      <c r="U77" t="s">
        <v>3207</v>
      </c>
      <c r="V77" t="s">
        <v>3208</v>
      </c>
      <c r="DY77" t="s">
        <v>767</v>
      </c>
      <c r="DZ77" t="s">
        <v>309</v>
      </c>
      <c r="EA77" t="s">
        <v>310</v>
      </c>
      <c r="EB77" t="s">
        <v>2033</v>
      </c>
      <c r="EC77" t="s">
        <v>2034</v>
      </c>
    </row>
    <row r="78" spans="1:133" x14ac:dyDescent="0.3">
      <c r="A78" t="s">
        <v>3209</v>
      </c>
      <c r="B78" t="s">
        <v>3210</v>
      </c>
      <c r="C78" t="s">
        <v>3211</v>
      </c>
      <c r="D78" t="s">
        <v>3212</v>
      </c>
      <c r="E78" t="s">
        <v>3213</v>
      </c>
      <c r="F78" t="s">
        <v>3214</v>
      </c>
      <c r="G78" t="s">
        <v>3215</v>
      </c>
      <c r="H78" t="s">
        <v>3216</v>
      </c>
      <c r="I78" t="s">
        <v>3217</v>
      </c>
      <c r="J78" t="s">
        <v>744</v>
      </c>
      <c r="K78" t="s">
        <v>263</v>
      </c>
      <c r="L78" t="s">
        <v>264</v>
      </c>
      <c r="M78" t="s">
        <v>1987</v>
      </c>
      <c r="N78" t="s">
        <v>1988</v>
      </c>
      <c r="O78" t="s">
        <v>3218</v>
      </c>
      <c r="P78" t="s">
        <v>3219</v>
      </c>
      <c r="Q78" t="s">
        <v>3220</v>
      </c>
      <c r="R78" t="s">
        <v>3221</v>
      </c>
      <c r="S78" t="s">
        <v>3222</v>
      </c>
      <c r="T78" t="s">
        <v>3223</v>
      </c>
      <c r="U78" t="s">
        <v>3224</v>
      </c>
      <c r="V78" t="s">
        <v>3225</v>
      </c>
      <c r="DY78" t="s">
        <v>768</v>
      </c>
      <c r="DZ78" t="s">
        <v>311</v>
      </c>
      <c r="EA78" t="s">
        <v>312</v>
      </c>
      <c r="EB78" t="s">
        <v>2035</v>
      </c>
      <c r="EC78" t="s">
        <v>2036</v>
      </c>
    </row>
    <row r="79" spans="1:133" x14ac:dyDescent="0.3">
      <c r="A79" t="s">
        <v>3226</v>
      </c>
      <c r="B79" t="s">
        <v>3227</v>
      </c>
      <c r="C79" t="s">
        <v>3228</v>
      </c>
      <c r="D79" t="s">
        <v>3229</v>
      </c>
      <c r="E79" t="s">
        <v>3230</v>
      </c>
      <c r="F79" t="s">
        <v>3231</v>
      </c>
      <c r="G79" t="s">
        <v>3232</v>
      </c>
      <c r="H79" t="s">
        <v>3233</v>
      </c>
      <c r="I79" t="s">
        <v>3234</v>
      </c>
      <c r="J79" t="s">
        <v>745</v>
      </c>
      <c r="K79" t="s">
        <v>265</v>
      </c>
      <c r="L79" t="s">
        <v>266</v>
      </c>
      <c r="M79" t="s">
        <v>1989</v>
      </c>
      <c r="N79" t="s">
        <v>1990</v>
      </c>
      <c r="O79" t="s">
        <v>3235</v>
      </c>
      <c r="P79" t="s">
        <v>3236</v>
      </c>
      <c r="Q79" t="s">
        <v>3237</v>
      </c>
      <c r="R79" t="s">
        <v>3238</v>
      </c>
      <c r="S79" t="s">
        <v>3239</v>
      </c>
      <c r="T79" t="s">
        <v>3240</v>
      </c>
      <c r="U79" t="s">
        <v>3241</v>
      </c>
      <c r="V79" t="s">
        <v>3242</v>
      </c>
      <c r="DY79" t="s">
        <v>769</v>
      </c>
      <c r="DZ79" t="s">
        <v>313</v>
      </c>
      <c r="EA79" t="s">
        <v>314</v>
      </c>
      <c r="EB79" t="s">
        <v>2037</v>
      </c>
      <c r="EC79" t="s">
        <v>2038</v>
      </c>
    </row>
    <row r="80" spans="1:133" x14ac:dyDescent="0.3">
      <c r="A80" t="s">
        <v>3243</v>
      </c>
      <c r="B80" t="s">
        <v>3244</v>
      </c>
      <c r="C80" t="s">
        <v>3245</v>
      </c>
      <c r="D80" t="s">
        <v>3246</v>
      </c>
      <c r="E80" t="s">
        <v>3247</v>
      </c>
      <c r="F80" t="s">
        <v>3248</v>
      </c>
      <c r="G80" t="s">
        <v>3249</v>
      </c>
      <c r="H80" t="s">
        <v>3250</v>
      </c>
      <c r="I80" t="s">
        <v>3251</v>
      </c>
      <c r="J80" t="s">
        <v>746</v>
      </c>
      <c r="K80" t="s">
        <v>267</v>
      </c>
      <c r="L80" t="s">
        <v>268</v>
      </c>
      <c r="M80" t="s">
        <v>1991</v>
      </c>
      <c r="N80" t="s">
        <v>1992</v>
      </c>
      <c r="O80" t="s">
        <v>3252</v>
      </c>
      <c r="P80" t="s">
        <v>3253</v>
      </c>
      <c r="Q80" t="s">
        <v>3254</v>
      </c>
      <c r="R80" t="s">
        <v>3255</v>
      </c>
      <c r="S80" t="s">
        <v>3256</v>
      </c>
      <c r="T80" t="s">
        <v>3257</v>
      </c>
      <c r="U80" t="s">
        <v>3258</v>
      </c>
      <c r="V80" t="s">
        <v>3259</v>
      </c>
      <c r="DY80" t="s">
        <v>770</v>
      </c>
      <c r="DZ80" t="s">
        <v>315</v>
      </c>
      <c r="EA80" t="s">
        <v>316</v>
      </c>
      <c r="EB80" t="s">
        <v>2039</v>
      </c>
      <c r="EC80" t="s">
        <v>2040</v>
      </c>
    </row>
    <row r="81" spans="1:133" x14ac:dyDescent="0.3">
      <c r="A81" t="s">
        <v>3260</v>
      </c>
      <c r="B81" t="s">
        <v>3261</v>
      </c>
      <c r="C81" t="s">
        <v>3262</v>
      </c>
      <c r="D81" t="s">
        <v>3263</v>
      </c>
      <c r="E81" t="s">
        <v>3264</v>
      </c>
      <c r="F81" t="s">
        <v>3265</v>
      </c>
      <c r="G81" t="s">
        <v>3266</v>
      </c>
      <c r="H81" t="s">
        <v>3267</v>
      </c>
      <c r="I81" t="s">
        <v>3268</v>
      </c>
      <c r="J81" t="s">
        <v>747</v>
      </c>
      <c r="K81" t="s">
        <v>269</v>
      </c>
      <c r="L81" t="s">
        <v>270</v>
      </c>
      <c r="M81" t="s">
        <v>1993</v>
      </c>
      <c r="N81" t="s">
        <v>1994</v>
      </c>
      <c r="O81" t="s">
        <v>3269</v>
      </c>
      <c r="P81" t="s">
        <v>3270</v>
      </c>
      <c r="Q81" t="s">
        <v>3271</v>
      </c>
      <c r="R81" t="s">
        <v>3272</v>
      </c>
      <c r="S81" t="s">
        <v>3273</v>
      </c>
      <c r="T81" t="s">
        <v>3274</v>
      </c>
      <c r="U81" t="s">
        <v>3275</v>
      </c>
      <c r="V81" t="s">
        <v>3276</v>
      </c>
      <c r="DY81" t="s">
        <v>771</v>
      </c>
      <c r="DZ81" t="s">
        <v>317</v>
      </c>
      <c r="EA81" t="s">
        <v>318</v>
      </c>
      <c r="EB81" t="s">
        <v>2041</v>
      </c>
      <c r="EC81" t="s">
        <v>2042</v>
      </c>
    </row>
    <row r="82" spans="1:133" x14ac:dyDescent="0.3">
      <c r="A82" t="s">
        <v>3277</v>
      </c>
      <c r="B82" t="s">
        <v>3278</v>
      </c>
      <c r="C82" t="s">
        <v>3279</v>
      </c>
      <c r="D82" t="s">
        <v>3280</v>
      </c>
      <c r="E82" t="s">
        <v>3281</v>
      </c>
      <c r="F82" t="s">
        <v>3282</v>
      </c>
      <c r="G82" t="s">
        <v>3283</v>
      </c>
      <c r="H82" t="s">
        <v>3284</v>
      </c>
      <c r="I82" t="s">
        <v>3285</v>
      </c>
      <c r="J82" t="s">
        <v>748</v>
      </c>
      <c r="K82" t="s">
        <v>271</v>
      </c>
      <c r="L82" t="s">
        <v>272</v>
      </c>
      <c r="M82" t="s">
        <v>1995</v>
      </c>
      <c r="N82" t="s">
        <v>1996</v>
      </c>
      <c r="O82" t="s">
        <v>3286</v>
      </c>
      <c r="P82" t="s">
        <v>3287</v>
      </c>
      <c r="Q82" t="s">
        <v>3288</v>
      </c>
      <c r="R82" t="s">
        <v>3289</v>
      </c>
      <c r="S82" t="s">
        <v>3290</v>
      </c>
      <c r="T82" t="s">
        <v>3291</v>
      </c>
      <c r="U82" t="s">
        <v>3292</v>
      </c>
      <c r="V82" t="s">
        <v>3293</v>
      </c>
      <c r="DY82" t="s">
        <v>772</v>
      </c>
      <c r="DZ82" t="s">
        <v>319</v>
      </c>
      <c r="EA82" t="s">
        <v>320</v>
      </c>
      <c r="EB82" t="s">
        <v>2043</v>
      </c>
      <c r="EC82" t="s">
        <v>2044</v>
      </c>
    </row>
    <row r="83" spans="1:133" x14ac:dyDescent="0.3">
      <c r="A83" t="s">
        <v>3294</v>
      </c>
      <c r="B83" t="s">
        <v>3295</v>
      </c>
      <c r="C83" t="s">
        <v>3296</v>
      </c>
      <c r="D83" t="s">
        <v>3297</v>
      </c>
      <c r="E83" t="s">
        <v>3298</v>
      </c>
      <c r="F83" t="s">
        <v>3299</v>
      </c>
      <c r="G83" t="s">
        <v>3300</v>
      </c>
      <c r="H83" t="s">
        <v>3301</v>
      </c>
      <c r="I83" t="s">
        <v>3302</v>
      </c>
      <c r="J83" t="s">
        <v>749</v>
      </c>
      <c r="K83" t="s">
        <v>273</v>
      </c>
      <c r="L83" t="s">
        <v>274</v>
      </c>
      <c r="M83" t="s">
        <v>1997</v>
      </c>
      <c r="N83" t="s">
        <v>1998</v>
      </c>
      <c r="O83" t="s">
        <v>3303</v>
      </c>
      <c r="P83" t="s">
        <v>3304</v>
      </c>
      <c r="Q83" t="s">
        <v>3305</v>
      </c>
      <c r="R83" t="s">
        <v>3306</v>
      </c>
      <c r="S83" t="s">
        <v>3307</v>
      </c>
      <c r="T83" t="s">
        <v>3308</v>
      </c>
      <c r="U83" t="s">
        <v>3309</v>
      </c>
      <c r="V83" t="s">
        <v>3310</v>
      </c>
      <c r="DY83" t="s">
        <v>773</v>
      </c>
      <c r="DZ83" t="s">
        <v>321</v>
      </c>
      <c r="EA83" t="s">
        <v>322</v>
      </c>
      <c r="EB83" t="s">
        <v>2045</v>
      </c>
      <c r="EC83" t="s">
        <v>2046</v>
      </c>
    </row>
    <row r="84" spans="1:133" x14ac:dyDescent="0.3">
      <c r="A84" t="s">
        <v>3311</v>
      </c>
      <c r="B84" t="s">
        <v>3312</v>
      </c>
      <c r="C84" t="s">
        <v>3313</v>
      </c>
      <c r="D84" t="s">
        <v>3314</v>
      </c>
      <c r="E84" t="s">
        <v>3315</v>
      </c>
      <c r="F84" t="s">
        <v>3316</v>
      </c>
      <c r="G84" t="s">
        <v>3317</v>
      </c>
      <c r="H84" t="s">
        <v>3318</v>
      </c>
      <c r="I84" t="s">
        <v>3319</v>
      </c>
      <c r="J84" t="s">
        <v>750</v>
      </c>
      <c r="K84" t="s">
        <v>275</v>
      </c>
      <c r="L84" t="s">
        <v>276</v>
      </c>
      <c r="M84" t="s">
        <v>1999</v>
      </c>
      <c r="N84" t="s">
        <v>2000</v>
      </c>
      <c r="O84" t="s">
        <v>3320</v>
      </c>
      <c r="P84" t="s">
        <v>3321</v>
      </c>
      <c r="Q84" t="s">
        <v>3322</v>
      </c>
      <c r="R84" t="s">
        <v>3323</v>
      </c>
      <c r="S84" t="s">
        <v>3324</v>
      </c>
      <c r="T84" t="s">
        <v>3325</v>
      </c>
      <c r="U84" t="s">
        <v>3326</v>
      </c>
      <c r="V84" t="s">
        <v>3327</v>
      </c>
      <c r="DY84" t="s">
        <v>774</v>
      </c>
      <c r="DZ84" t="s">
        <v>323</v>
      </c>
      <c r="EA84" t="s">
        <v>324</v>
      </c>
      <c r="EB84" t="s">
        <v>2047</v>
      </c>
      <c r="EC84" t="s">
        <v>2048</v>
      </c>
    </row>
    <row r="85" spans="1:133" x14ac:dyDescent="0.3">
      <c r="A85" t="s">
        <v>3328</v>
      </c>
      <c r="B85" t="s">
        <v>3329</v>
      </c>
      <c r="C85" t="s">
        <v>3330</v>
      </c>
      <c r="D85" t="s">
        <v>3331</v>
      </c>
      <c r="E85" t="s">
        <v>3332</v>
      </c>
      <c r="F85" t="s">
        <v>3333</v>
      </c>
      <c r="G85" t="s">
        <v>3334</v>
      </c>
      <c r="H85" t="s">
        <v>3335</v>
      </c>
      <c r="I85" t="s">
        <v>3336</v>
      </c>
      <c r="J85" t="s">
        <v>751</v>
      </c>
      <c r="K85" t="s">
        <v>277</v>
      </c>
      <c r="L85" t="s">
        <v>278</v>
      </c>
      <c r="M85" t="s">
        <v>2001</v>
      </c>
      <c r="N85" t="s">
        <v>2002</v>
      </c>
      <c r="O85" t="s">
        <v>3337</v>
      </c>
      <c r="P85" t="s">
        <v>3338</v>
      </c>
      <c r="Q85" t="s">
        <v>3339</v>
      </c>
      <c r="R85" t="s">
        <v>3340</v>
      </c>
      <c r="S85" t="s">
        <v>3341</v>
      </c>
      <c r="T85" t="s">
        <v>3342</v>
      </c>
      <c r="U85" t="s">
        <v>3343</v>
      </c>
      <c r="V85" t="s">
        <v>3344</v>
      </c>
      <c r="DY85" t="s">
        <v>775</v>
      </c>
      <c r="DZ85" t="s">
        <v>325</v>
      </c>
      <c r="EA85" t="s">
        <v>326</v>
      </c>
      <c r="EB85" t="s">
        <v>2049</v>
      </c>
      <c r="EC85" t="s">
        <v>2050</v>
      </c>
    </row>
    <row r="86" spans="1:133" x14ac:dyDescent="0.3">
      <c r="A86" t="s">
        <v>3345</v>
      </c>
      <c r="B86" t="s">
        <v>3346</v>
      </c>
      <c r="C86" t="s">
        <v>3347</v>
      </c>
      <c r="D86" t="s">
        <v>3348</v>
      </c>
      <c r="E86" t="s">
        <v>3349</v>
      </c>
      <c r="F86" t="s">
        <v>3350</v>
      </c>
      <c r="G86" t="s">
        <v>3351</v>
      </c>
      <c r="H86" t="s">
        <v>3352</v>
      </c>
      <c r="I86" t="s">
        <v>3353</v>
      </c>
      <c r="J86" t="s">
        <v>752</v>
      </c>
      <c r="K86" t="s">
        <v>279</v>
      </c>
      <c r="L86" t="s">
        <v>280</v>
      </c>
      <c r="M86" t="s">
        <v>2003</v>
      </c>
      <c r="N86" t="s">
        <v>2004</v>
      </c>
      <c r="O86" t="s">
        <v>3354</v>
      </c>
      <c r="P86" t="s">
        <v>3355</v>
      </c>
      <c r="Q86" t="s">
        <v>3356</v>
      </c>
      <c r="R86" t="s">
        <v>3357</v>
      </c>
      <c r="S86" t="s">
        <v>3358</v>
      </c>
      <c r="T86" t="s">
        <v>3359</v>
      </c>
      <c r="U86" t="s">
        <v>3360</v>
      </c>
      <c r="V86" t="s">
        <v>3361</v>
      </c>
      <c r="DY86" t="s">
        <v>776</v>
      </c>
      <c r="DZ86" t="s">
        <v>327</v>
      </c>
      <c r="EA86" t="s">
        <v>328</v>
      </c>
      <c r="EB86" t="s">
        <v>2051</v>
      </c>
      <c r="EC86" t="s">
        <v>2052</v>
      </c>
    </row>
    <row r="87" spans="1:133" x14ac:dyDescent="0.3">
      <c r="A87" t="s">
        <v>3362</v>
      </c>
      <c r="B87" t="s">
        <v>3363</v>
      </c>
      <c r="C87" t="s">
        <v>3364</v>
      </c>
      <c r="D87" t="s">
        <v>3365</v>
      </c>
      <c r="E87" t="s">
        <v>3366</v>
      </c>
      <c r="F87" t="s">
        <v>3367</v>
      </c>
      <c r="G87" t="s">
        <v>3368</v>
      </c>
      <c r="H87" t="s">
        <v>3369</v>
      </c>
      <c r="I87" t="s">
        <v>3370</v>
      </c>
      <c r="J87" t="s">
        <v>753</v>
      </c>
      <c r="K87" t="s">
        <v>281</v>
      </c>
      <c r="L87" t="s">
        <v>282</v>
      </c>
      <c r="M87" t="s">
        <v>2005</v>
      </c>
      <c r="N87" t="s">
        <v>2006</v>
      </c>
      <c r="O87" t="s">
        <v>3371</v>
      </c>
      <c r="P87" t="s">
        <v>3372</v>
      </c>
      <c r="Q87" t="s">
        <v>3373</v>
      </c>
      <c r="R87" t="s">
        <v>3374</v>
      </c>
      <c r="S87" t="s">
        <v>3375</v>
      </c>
      <c r="T87" t="s">
        <v>3376</v>
      </c>
      <c r="U87" t="s">
        <v>3377</v>
      </c>
      <c r="V87" t="s">
        <v>3378</v>
      </c>
      <c r="DY87" t="s">
        <v>777</v>
      </c>
      <c r="DZ87" t="s">
        <v>329</v>
      </c>
      <c r="EA87" t="s">
        <v>330</v>
      </c>
      <c r="EB87" t="s">
        <v>2053</v>
      </c>
      <c r="EC87" t="s">
        <v>2054</v>
      </c>
    </row>
    <row r="88" spans="1:133" x14ac:dyDescent="0.3">
      <c r="A88" t="s">
        <v>3379</v>
      </c>
      <c r="B88" t="s">
        <v>3380</v>
      </c>
      <c r="C88" t="s">
        <v>3381</v>
      </c>
      <c r="D88" t="s">
        <v>3382</v>
      </c>
      <c r="E88" t="s">
        <v>3383</v>
      </c>
      <c r="F88" t="s">
        <v>3384</v>
      </c>
      <c r="G88" t="s">
        <v>3385</v>
      </c>
      <c r="H88" t="s">
        <v>3386</v>
      </c>
      <c r="I88" t="s">
        <v>3387</v>
      </c>
      <c r="J88" t="s">
        <v>754</v>
      </c>
      <c r="K88" t="s">
        <v>283</v>
      </c>
      <c r="L88" t="s">
        <v>284</v>
      </c>
      <c r="M88" t="s">
        <v>2007</v>
      </c>
      <c r="N88" t="s">
        <v>2008</v>
      </c>
      <c r="O88" t="s">
        <v>3388</v>
      </c>
      <c r="P88" t="s">
        <v>3389</v>
      </c>
      <c r="Q88" t="s">
        <v>3390</v>
      </c>
      <c r="R88" t="s">
        <v>3391</v>
      </c>
      <c r="S88" t="s">
        <v>3392</v>
      </c>
      <c r="T88" t="s">
        <v>3393</v>
      </c>
      <c r="U88" t="s">
        <v>3394</v>
      </c>
      <c r="V88" t="s">
        <v>3395</v>
      </c>
      <c r="DY88" t="s">
        <v>778</v>
      </c>
      <c r="DZ88" t="s">
        <v>331</v>
      </c>
      <c r="EA88" t="s">
        <v>332</v>
      </c>
      <c r="EB88" t="s">
        <v>2055</v>
      </c>
      <c r="EC88" t="s">
        <v>2056</v>
      </c>
    </row>
    <row r="89" spans="1:133" x14ac:dyDescent="0.3">
      <c r="A89" t="s">
        <v>3396</v>
      </c>
      <c r="B89" t="s">
        <v>3397</v>
      </c>
      <c r="C89" t="s">
        <v>3398</v>
      </c>
      <c r="D89" t="s">
        <v>3399</v>
      </c>
      <c r="E89" t="s">
        <v>3400</v>
      </c>
      <c r="F89" t="s">
        <v>3401</v>
      </c>
      <c r="G89" t="s">
        <v>3402</v>
      </c>
      <c r="H89" t="s">
        <v>3403</v>
      </c>
      <c r="I89" t="s">
        <v>3404</v>
      </c>
      <c r="J89" t="s">
        <v>755</v>
      </c>
      <c r="K89" t="s">
        <v>285</v>
      </c>
      <c r="L89" t="s">
        <v>286</v>
      </c>
      <c r="M89" t="s">
        <v>2009</v>
      </c>
      <c r="N89" t="s">
        <v>2010</v>
      </c>
      <c r="O89" t="s">
        <v>3405</v>
      </c>
      <c r="P89" t="s">
        <v>3406</v>
      </c>
      <c r="Q89" t="s">
        <v>3407</v>
      </c>
      <c r="R89" t="s">
        <v>3408</v>
      </c>
      <c r="S89" t="s">
        <v>3409</v>
      </c>
      <c r="T89" t="s">
        <v>3410</v>
      </c>
      <c r="U89" t="s">
        <v>3411</v>
      </c>
      <c r="V89" t="s">
        <v>3412</v>
      </c>
      <c r="DY89" t="s">
        <v>779</v>
      </c>
      <c r="DZ89" t="s">
        <v>333</v>
      </c>
      <c r="EA89" t="s">
        <v>334</v>
      </c>
      <c r="EB89" t="s">
        <v>2057</v>
      </c>
      <c r="EC89" t="s">
        <v>2058</v>
      </c>
    </row>
    <row r="90" spans="1:133" x14ac:dyDescent="0.3">
      <c r="A90" t="s">
        <v>3413</v>
      </c>
      <c r="B90" t="s">
        <v>3414</v>
      </c>
      <c r="C90" t="s">
        <v>3415</v>
      </c>
      <c r="D90" t="s">
        <v>3416</v>
      </c>
      <c r="E90" t="s">
        <v>3417</v>
      </c>
      <c r="F90" t="s">
        <v>3418</v>
      </c>
      <c r="G90" t="s">
        <v>3419</v>
      </c>
      <c r="H90" t="s">
        <v>3420</v>
      </c>
      <c r="I90" t="s">
        <v>3421</v>
      </c>
      <c r="J90" t="s">
        <v>756</v>
      </c>
      <c r="K90" t="s">
        <v>287</v>
      </c>
      <c r="L90" t="s">
        <v>288</v>
      </c>
      <c r="M90" t="s">
        <v>2011</v>
      </c>
      <c r="N90" t="s">
        <v>2012</v>
      </c>
      <c r="O90" t="s">
        <v>3422</v>
      </c>
      <c r="P90" t="s">
        <v>3423</v>
      </c>
      <c r="Q90" t="s">
        <v>3424</v>
      </c>
      <c r="R90" t="s">
        <v>3425</v>
      </c>
      <c r="S90" t="s">
        <v>3426</v>
      </c>
      <c r="T90" t="s">
        <v>3427</v>
      </c>
      <c r="U90" t="s">
        <v>3428</v>
      </c>
      <c r="V90" t="s">
        <v>3429</v>
      </c>
      <c r="DY90" t="s">
        <v>780</v>
      </c>
      <c r="DZ90" t="s">
        <v>335</v>
      </c>
      <c r="EA90" t="s">
        <v>336</v>
      </c>
      <c r="EB90" t="s">
        <v>2059</v>
      </c>
      <c r="EC90" t="s">
        <v>2060</v>
      </c>
    </row>
    <row r="91" spans="1:133" x14ac:dyDescent="0.3">
      <c r="A91" t="s">
        <v>3430</v>
      </c>
      <c r="B91" t="s">
        <v>3431</v>
      </c>
      <c r="C91" t="s">
        <v>3432</v>
      </c>
      <c r="D91" t="s">
        <v>3433</v>
      </c>
      <c r="E91" t="s">
        <v>3434</v>
      </c>
      <c r="F91" t="s">
        <v>3435</v>
      </c>
      <c r="G91" t="s">
        <v>3436</v>
      </c>
      <c r="H91" t="s">
        <v>3437</v>
      </c>
      <c r="I91" t="s">
        <v>3438</v>
      </c>
      <c r="J91" t="s">
        <v>757</v>
      </c>
      <c r="K91" t="s">
        <v>289</v>
      </c>
      <c r="L91" t="s">
        <v>290</v>
      </c>
      <c r="M91" t="s">
        <v>2013</v>
      </c>
      <c r="N91" t="s">
        <v>2014</v>
      </c>
      <c r="O91" t="s">
        <v>3439</v>
      </c>
      <c r="P91" t="s">
        <v>3440</v>
      </c>
      <c r="Q91" t="s">
        <v>3441</v>
      </c>
      <c r="R91" t="s">
        <v>3442</v>
      </c>
      <c r="S91" t="s">
        <v>3443</v>
      </c>
      <c r="T91" t="s">
        <v>3444</v>
      </c>
      <c r="U91" t="s">
        <v>3445</v>
      </c>
      <c r="V91" t="s">
        <v>3446</v>
      </c>
      <c r="DY91" t="s">
        <v>781</v>
      </c>
      <c r="DZ91" t="s">
        <v>337</v>
      </c>
      <c r="EA91" t="s">
        <v>338</v>
      </c>
      <c r="EB91" t="s">
        <v>2061</v>
      </c>
      <c r="EC91" t="s">
        <v>2062</v>
      </c>
    </row>
    <row r="92" spans="1:133" x14ac:dyDescent="0.3">
      <c r="A92" t="s">
        <v>3447</v>
      </c>
      <c r="B92" t="s">
        <v>3448</v>
      </c>
      <c r="C92" t="s">
        <v>3449</v>
      </c>
      <c r="D92" t="s">
        <v>3450</v>
      </c>
      <c r="E92" t="s">
        <v>3451</v>
      </c>
      <c r="F92" t="s">
        <v>3452</v>
      </c>
      <c r="G92" t="s">
        <v>3453</v>
      </c>
      <c r="H92" t="s">
        <v>3454</v>
      </c>
      <c r="I92" t="s">
        <v>3455</v>
      </c>
      <c r="J92" t="s">
        <v>758</v>
      </c>
      <c r="K92" t="s">
        <v>291</v>
      </c>
      <c r="L92" t="s">
        <v>292</v>
      </c>
      <c r="M92" t="s">
        <v>2015</v>
      </c>
      <c r="N92" t="s">
        <v>2016</v>
      </c>
      <c r="O92" t="s">
        <v>3456</v>
      </c>
      <c r="P92" t="s">
        <v>3457</v>
      </c>
      <c r="Q92" t="s">
        <v>3458</v>
      </c>
      <c r="R92" t="s">
        <v>3459</v>
      </c>
      <c r="S92" t="s">
        <v>3460</v>
      </c>
      <c r="T92" t="s">
        <v>3461</v>
      </c>
      <c r="U92" t="s">
        <v>3462</v>
      </c>
      <c r="V92" t="s">
        <v>3463</v>
      </c>
      <c r="DY92" t="s">
        <v>782</v>
      </c>
      <c r="DZ92" t="s">
        <v>339</v>
      </c>
      <c r="EA92" t="s">
        <v>340</v>
      </c>
      <c r="EB92" t="s">
        <v>2063</v>
      </c>
      <c r="EC92" t="s">
        <v>2064</v>
      </c>
    </row>
    <row r="93" spans="1:133" x14ac:dyDescent="0.3">
      <c r="A93" t="s">
        <v>3464</v>
      </c>
      <c r="B93" t="s">
        <v>3465</v>
      </c>
      <c r="C93" t="s">
        <v>3466</v>
      </c>
      <c r="D93" t="s">
        <v>3467</v>
      </c>
      <c r="E93" t="s">
        <v>3468</v>
      </c>
      <c r="F93" t="s">
        <v>3469</v>
      </c>
      <c r="G93" t="s">
        <v>3470</v>
      </c>
      <c r="H93" t="s">
        <v>3471</v>
      </c>
      <c r="I93" t="s">
        <v>3472</v>
      </c>
      <c r="J93" t="s">
        <v>759</v>
      </c>
      <c r="K93" t="s">
        <v>293</v>
      </c>
      <c r="L93" t="s">
        <v>294</v>
      </c>
      <c r="M93" t="s">
        <v>2017</v>
      </c>
      <c r="N93" t="s">
        <v>2018</v>
      </c>
      <c r="O93" t="s">
        <v>3473</v>
      </c>
      <c r="P93" t="s">
        <v>3474</v>
      </c>
      <c r="Q93" t="s">
        <v>3475</v>
      </c>
      <c r="R93" t="s">
        <v>3476</v>
      </c>
      <c r="S93" t="s">
        <v>3477</v>
      </c>
      <c r="T93" t="s">
        <v>3478</v>
      </c>
      <c r="U93" t="s">
        <v>3479</v>
      </c>
      <c r="V93" t="s">
        <v>3480</v>
      </c>
      <c r="DY93" t="s">
        <v>783</v>
      </c>
      <c r="DZ93" t="s">
        <v>341</v>
      </c>
      <c r="EA93" t="s">
        <v>342</v>
      </c>
      <c r="EB93" t="s">
        <v>2065</v>
      </c>
      <c r="EC93" t="s">
        <v>2066</v>
      </c>
    </row>
    <row r="94" spans="1:133" x14ac:dyDescent="0.3">
      <c r="A94" t="s">
        <v>3481</v>
      </c>
      <c r="B94" t="s">
        <v>3482</v>
      </c>
      <c r="C94" t="s">
        <v>3483</v>
      </c>
      <c r="D94" t="s">
        <v>3484</v>
      </c>
      <c r="E94" t="s">
        <v>3485</v>
      </c>
      <c r="F94" t="s">
        <v>3486</v>
      </c>
      <c r="G94" t="s">
        <v>3487</v>
      </c>
      <c r="H94" t="s">
        <v>3488</v>
      </c>
      <c r="I94" t="s">
        <v>3489</v>
      </c>
      <c r="J94" t="s">
        <v>760</v>
      </c>
      <c r="K94" t="s">
        <v>295</v>
      </c>
      <c r="L94" t="s">
        <v>296</v>
      </c>
      <c r="M94" t="s">
        <v>2019</v>
      </c>
      <c r="N94" t="s">
        <v>2020</v>
      </c>
      <c r="O94" t="s">
        <v>3490</v>
      </c>
      <c r="P94" t="s">
        <v>3491</v>
      </c>
      <c r="Q94" t="s">
        <v>3492</v>
      </c>
      <c r="R94" t="s">
        <v>3493</v>
      </c>
      <c r="S94" t="s">
        <v>3494</v>
      </c>
      <c r="T94" t="s">
        <v>3495</v>
      </c>
      <c r="U94" t="s">
        <v>3496</v>
      </c>
      <c r="V94" t="s">
        <v>3497</v>
      </c>
      <c r="DY94" t="s">
        <v>784</v>
      </c>
      <c r="DZ94" t="s">
        <v>343</v>
      </c>
      <c r="EA94" t="s">
        <v>344</v>
      </c>
      <c r="EB94" t="s">
        <v>2067</v>
      </c>
      <c r="EC94" t="s">
        <v>2068</v>
      </c>
    </row>
    <row r="95" spans="1:133" x14ac:dyDescent="0.3">
      <c r="A95" t="s">
        <v>3498</v>
      </c>
      <c r="B95" t="s">
        <v>3499</v>
      </c>
      <c r="C95" t="s">
        <v>3500</v>
      </c>
      <c r="D95" t="s">
        <v>3501</v>
      </c>
      <c r="E95" t="s">
        <v>3502</v>
      </c>
      <c r="F95" t="s">
        <v>3503</v>
      </c>
      <c r="G95" t="s">
        <v>3504</v>
      </c>
      <c r="H95" t="s">
        <v>3505</v>
      </c>
      <c r="I95" t="s">
        <v>3506</v>
      </c>
      <c r="J95" t="s">
        <v>761</v>
      </c>
      <c r="K95" t="s">
        <v>297</v>
      </c>
      <c r="L95" t="s">
        <v>298</v>
      </c>
      <c r="M95" t="s">
        <v>2021</v>
      </c>
      <c r="N95" t="s">
        <v>2022</v>
      </c>
      <c r="O95" t="s">
        <v>3507</v>
      </c>
      <c r="P95" t="s">
        <v>3508</v>
      </c>
      <c r="Q95" t="s">
        <v>3509</v>
      </c>
      <c r="R95" t="s">
        <v>3510</v>
      </c>
      <c r="S95" t="s">
        <v>3511</v>
      </c>
      <c r="T95" t="s">
        <v>3512</v>
      </c>
      <c r="U95" t="s">
        <v>3513</v>
      </c>
      <c r="V95" t="s">
        <v>3514</v>
      </c>
      <c r="DY95" t="s">
        <v>785</v>
      </c>
      <c r="DZ95" t="s">
        <v>345</v>
      </c>
      <c r="EA95" t="s">
        <v>346</v>
      </c>
      <c r="EB95" t="s">
        <v>2069</v>
      </c>
      <c r="EC95" t="s">
        <v>2070</v>
      </c>
    </row>
    <row r="96" spans="1:133" x14ac:dyDescent="0.3">
      <c r="A96" t="s">
        <v>3515</v>
      </c>
      <c r="B96" t="s">
        <v>3516</v>
      </c>
      <c r="C96" t="s">
        <v>3517</v>
      </c>
      <c r="D96" t="s">
        <v>3518</v>
      </c>
      <c r="E96" t="s">
        <v>3519</v>
      </c>
      <c r="F96" t="s">
        <v>3520</v>
      </c>
      <c r="G96" t="s">
        <v>3521</v>
      </c>
      <c r="H96" t="s">
        <v>3522</v>
      </c>
      <c r="I96" t="s">
        <v>3523</v>
      </c>
      <c r="J96" t="s">
        <v>762</v>
      </c>
      <c r="K96" t="s">
        <v>299</v>
      </c>
      <c r="L96" t="s">
        <v>300</v>
      </c>
      <c r="M96" t="s">
        <v>2023</v>
      </c>
      <c r="N96" t="s">
        <v>2024</v>
      </c>
      <c r="O96" t="s">
        <v>3524</v>
      </c>
      <c r="P96" t="s">
        <v>3525</v>
      </c>
      <c r="Q96" t="s">
        <v>3526</v>
      </c>
      <c r="R96" t="s">
        <v>3527</v>
      </c>
      <c r="S96" t="s">
        <v>3528</v>
      </c>
      <c r="T96" t="s">
        <v>3529</v>
      </c>
      <c r="U96" t="s">
        <v>3530</v>
      </c>
      <c r="V96" t="s">
        <v>3531</v>
      </c>
      <c r="DY96" t="s">
        <v>786</v>
      </c>
      <c r="DZ96" t="s">
        <v>347</v>
      </c>
      <c r="EA96" t="s">
        <v>348</v>
      </c>
      <c r="EB96" t="s">
        <v>2071</v>
      </c>
      <c r="EC96" t="s">
        <v>2072</v>
      </c>
    </row>
    <row r="97" spans="1:133" x14ac:dyDescent="0.3">
      <c r="A97" t="s">
        <v>3532</v>
      </c>
      <c r="B97" t="s">
        <v>3533</v>
      </c>
      <c r="C97" t="s">
        <v>3534</v>
      </c>
      <c r="D97" t="s">
        <v>3535</v>
      </c>
      <c r="E97" t="s">
        <v>3536</v>
      </c>
      <c r="F97" t="s">
        <v>3537</v>
      </c>
      <c r="G97" t="s">
        <v>3538</v>
      </c>
      <c r="H97" t="s">
        <v>3539</v>
      </c>
      <c r="I97" t="s">
        <v>3540</v>
      </c>
      <c r="J97" t="s">
        <v>763</v>
      </c>
      <c r="K97" t="s">
        <v>301</v>
      </c>
      <c r="L97" t="s">
        <v>302</v>
      </c>
      <c r="M97" t="s">
        <v>2025</v>
      </c>
      <c r="N97" t="s">
        <v>2026</v>
      </c>
      <c r="O97" t="s">
        <v>3541</v>
      </c>
      <c r="P97" t="s">
        <v>3542</v>
      </c>
      <c r="Q97" t="s">
        <v>3543</v>
      </c>
      <c r="R97" t="s">
        <v>3544</v>
      </c>
      <c r="S97" t="s">
        <v>3545</v>
      </c>
      <c r="T97" t="s">
        <v>3546</v>
      </c>
      <c r="U97" t="s">
        <v>3547</v>
      </c>
      <c r="V97" t="s">
        <v>3548</v>
      </c>
      <c r="DY97" t="s">
        <v>787</v>
      </c>
      <c r="DZ97" t="s">
        <v>349</v>
      </c>
      <c r="EA97" t="s">
        <v>350</v>
      </c>
      <c r="EB97" t="s">
        <v>2073</v>
      </c>
      <c r="EC97" t="s">
        <v>2074</v>
      </c>
    </row>
    <row r="98" spans="1:133" x14ac:dyDescent="0.3">
      <c r="A98" t="s">
        <v>3549</v>
      </c>
      <c r="B98" t="s">
        <v>3550</v>
      </c>
      <c r="C98" t="s">
        <v>3551</v>
      </c>
      <c r="D98" t="s">
        <v>3552</v>
      </c>
      <c r="E98" t="s">
        <v>3553</v>
      </c>
      <c r="F98" t="s">
        <v>3554</v>
      </c>
      <c r="G98" t="s">
        <v>3555</v>
      </c>
      <c r="H98" t="s">
        <v>3556</v>
      </c>
      <c r="I98" t="s">
        <v>3557</v>
      </c>
      <c r="J98" t="s">
        <v>764</v>
      </c>
      <c r="K98" t="s">
        <v>303</v>
      </c>
      <c r="L98" t="s">
        <v>304</v>
      </c>
      <c r="M98" t="s">
        <v>2027</v>
      </c>
      <c r="N98" t="s">
        <v>2028</v>
      </c>
      <c r="O98" t="s">
        <v>3558</v>
      </c>
      <c r="P98" t="s">
        <v>3559</v>
      </c>
      <c r="Q98" t="s">
        <v>3560</v>
      </c>
      <c r="R98" t="s">
        <v>3561</v>
      </c>
      <c r="S98" t="s">
        <v>3562</v>
      </c>
      <c r="T98" t="s">
        <v>3563</v>
      </c>
      <c r="U98" t="s">
        <v>3564</v>
      </c>
      <c r="V98" t="s">
        <v>3565</v>
      </c>
      <c r="DY98" t="s">
        <v>788</v>
      </c>
      <c r="DZ98" t="s">
        <v>351</v>
      </c>
      <c r="EA98" t="s">
        <v>352</v>
      </c>
      <c r="EB98" t="s">
        <v>2075</v>
      </c>
      <c r="EC98" t="s">
        <v>2076</v>
      </c>
    </row>
    <row r="99" spans="1:133" x14ac:dyDescent="0.3">
      <c r="A99" t="s">
        <v>3566</v>
      </c>
      <c r="B99" t="s">
        <v>3567</v>
      </c>
      <c r="C99" t="s">
        <v>3568</v>
      </c>
      <c r="D99" t="s">
        <v>3569</v>
      </c>
      <c r="E99" t="s">
        <v>3570</v>
      </c>
      <c r="F99" t="s">
        <v>3571</v>
      </c>
      <c r="G99" t="s">
        <v>3572</v>
      </c>
      <c r="H99" t="s">
        <v>3573</v>
      </c>
      <c r="I99" t="s">
        <v>3574</v>
      </c>
      <c r="J99" t="s">
        <v>765</v>
      </c>
      <c r="K99" t="s">
        <v>305</v>
      </c>
      <c r="L99" t="s">
        <v>306</v>
      </c>
      <c r="M99" t="s">
        <v>2029</v>
      </c>
      <c r="N99" t="s">
        <v>2030</v>
      </c>
      <c r="O99" t="s">
        <v>3575</v>
      </c>
      <c r="P99" t="s">
        <v>3576</v>
      </c>
      <c r="Q99" t="s">
        <v>3577</v>
      </c>
      <c r="R99" t="s">
        <v>3578</v>
      </c>
      <c r="S99" t="s">
        <v>3579</v>
      </c>
      <c r="T99" t="s">
        <v>3580</v>
      </c>
      <c r="U99" t="s">
        <v>3581</v>
      </c>
      <c r="V99" t="s">
        <v>3582</v>
      </c>
      <c r="DY99" t="s">
        <v>789</v>
      </c>
      <c r="DZ99" t="s">
        <v>353</v>
      </c>
      <c r="EA99" t="s">
        <v>354</v>
      </c>
      <c r="EB99" t="s">
        <v>2077</v>
      </c>
      <c r="EC99" t="s">
        <v>2078</v>
      </c>
    </row>
    <row r="100" spans="1:133" x14ac:dyDescent="0.3">
      <c r="A100" t="s">
        <v>3583</v>
      </c>
      <c r="B100" t="s">
        <v>3584</v>
      </c>
      <c r="C100" t="s">
        <v>3585</v>
      </c>
      <c r="D100" t="s">
        <v>3586</v>
      </c>
      <c r="E100" t="s">
        <v>3587</v>
      </c>
      <c r="F100" t="s">
        <v>3588</v>
      </c>
      <c r="G100" t="s">
        <v>3589</v>
      </c>
      <c r="H100" t="s">
        <v>3590</v>
      </c>
      <c r="I100" t="s">
        <v>3591</v>
      </c>
      <c r="J100" t="s">
        <v>766</v>
      </c>
      <c r="K100" t="s">
        <v>307</v>
      </c>
      <c r="L100" t="s">
        <v>308</v>
      </c>
      <c r="M100" t="s">
        <v>2031</v>
      </c>
      <c r="N100" t="s">
        <v>2032</v>
      </c>
      <c r="O100" t="s">
        <v>3592</v>
      </c>
      <c r="P100" t="s">
        <v>3593</v>
      </c>
      <c r="Q100" t="s">
        <v>3594</v>
      </c>
      <c r="R100" t="s">
        <v>3595</v>
      </c>
      <c r="S100" t="s">
        <v>3596</v>
      </c>
      <c r="T100" t="s">
        <v>3597</v>
      </c>
      <c r="U100" t="s">
        <v>3598</v>
      </c>
      <c r="V100" t="s">
        <v>3599</v>
      </c>
      <c r="DY100" t="s">
        <v>790</v>
      </c>
      <c r="DZ100" t="s">
        <v>355</v>
      </c>
      <c r="EA100" t="s">
        <v>356</v>
      </c>
      <c r="EB100" t="s">
        <v>2079</v>
      </c>
      <c r="EC100" t="s">
        <v>2080</v>
      </c>
    </row>
    <row r="101" spans="1:133" x14ac:dyDescent="0.3">
      <c r="A101" t="s">
        <v>3600</v>
      </c>
      <c r="B101" t="s">
        <v>3601</v>
      </c>
      <c r="C101" t="s">
        <v>3602</v>
      </c>
      <c r="D101" t="s">
        <v>3603</v>
      </c>
      <c r="E101" t="s">
        <v>3604</v>
      </c>
      <c r="F101" t="s">
        <v>3605</v>
      </c>
      <c r="G101" t="s">
        <v>3606</v>
      </c>
      <c r="H101" t="s">
        <v>3607</v>
      </c>
      <c r="I101" t="s">
        <v>3608</v>
      </c>
      <c r="J101" t="s">
        <v>767</v>
      </c>
      <c r="K101" t="s">
        <v>309</v>
      </c>
      <c r="L101" t="s">
        <v>310</v>
      </c>
      <c r="M101" t="s">
        <v>2033</v>
      </c>
      <c r="N101" t="s">
        <v>2034</v>
      </c>
      <c r="O101" t="s">
        <v>3609</v>
      </c>
      <c r="P101" t="s">
        <v>3610</v>
      </c>
      <c r="Q101" t="s">
        <v>3611</v>
      </c>
      <c r="R101" t="s">
        <v>3612</v>
      </c>
      <c r="S101" t="s">
        <v>3613</v>
      </c>
      <c r="T101" t="s">
        <v>3614</v>
      </c>
      <c r="U101" t="s">
        <v>3615</v>
      </c>
      <c r="V101" t="s">
        <v>3616</v>
      </c>
      <c r="DY101" t="s">
        <v>791</v>
      </c>
      <c r="DZ101" t="s">
        <v>357</v>
      </c>
      <c r="EA101" t="s">
        <v>358</v>
      </c>
      <c r="EB101" t="s">
        <v>2081</v>
      </c>
      <c r="EC101" t="s">
        <v>2082</v>
      </c>
    </row>
    <row r="102" spans="1:133" x14ac:dyDescent="0.3">
      <c r="A102" t="s">
        <v>3617</v>
      </c>
      <c r="B102" t="s">
        <v>3618</v>
      </c>
      <c r="C102" t="s">
        <v>3619</v>
      </c>
      <c r="D102" t="s">
        <v>3620</v>
      </c>
      <c r="E102" t="s">
        <v>3621</v>
      </c>
      <c r="F102" t="s">
        <v>3622</v>
      </c>
      <c r="G102" t="s">
        <v>3623</v>
      </c>
      <c r="H102" t="s">
        <v>3624</v>
      </c>
      <c r="I102" t="s">
        <v>3625</v>
      </c>
      <c r="J102" t="s">
        <v>768</v>
      </c>
      <c r="K102" t="s">
        <v>311</v>
      </c>
      <c r="L102" t="s">
        <v>312</v>
      </c>
      <c r="M102" t="s">
        <v>2035</v>
      </c>
      <c r="N102" t="s">
        <v>2036</v>
      </c>
      <c r="O102" t="s">
        <v>3626</v>
      </c>
      <c r="P102" t="s">
        <v>3627</v>
      </c>
      <c r="Q102" t="s">
        <v>3628</v>
      </c>
      <c r="R102" t="s">
        <v>3629</v>
      </c>
      <c r="S102" t="s">
        <v>3630</v>
      </c>
      <c r="T102" t="s">
        <v>3631</v>
      </c>
      <c r="U102" t="s">
        <v>3632</v>
      </c>
      <c r="V102" t="s">
        <v>3633</v>
      </c>
      <c r="DY102" t="s">
        <v>792</v>
      </c>
      <c r="DZ102" t="s">
        <v>359</v>
      </c>
      <c r="EA102" t="s">
        <v>360</v>
      </c>
      <c r="EB102" t="s">
        <v>2083</v>
      </c>
      <c r="EC102" t="s">
        <v>2084</v>
      </c>
    </row>
    <row r="103" spans="1:133" x14ac:dyDescent="0.3">
      <c r="A103" t="s">
        <v>3634</v>
      </c>
      <c r="B103" t="s">
        <v>3635</v>
      </c>
      <c r="C103" t="s">
        <v>3636</v>
      </c>
      <c r="D103" t="s">
        <v>3637</v>
      </c>
      <c r="E103" t="s">
        <v>3638</v>
      </c>
      <c r="F103" t="s">
        <v>3639</v>
      </c>
      <c r="G103" t="s">
        <v>3640</v>
      </c>
      <c r="H103" t="s">
        <v>3641</v>
      </c>
      <c r="I103" t="s">
        <v>3642</v>
      </c>
      <c r="J103" t="s">
        <v>769</v>
      </c>
      <c r="K103" t="s">
        <v>313</v>
      </c>
      <c r="L103" t="s">
        <v>314</v>
      </c>
      <c r="M103" t="s">
        <v>2037</v>
      </c>
      <c r="N103" t="s">
        <v>2038</v>
      </c>
      <c r="O103" t="s">
        <v>3643</v>
      </c>
      <c r="P103" t="s">
        <v>3644</v>
      </c>
      <c r="Q103" t="s">
        <v>3645</v>
      </c>
      <c r="R103" t="s">
        <v>3646</v>
      </c>
      <c r="S103" t="s">
        <v>3647</v>
      </c>
      <c r="T103" t="s">
        <v>3648</v>
      </c>
      <c r="U103" t="s">
        <v>3649</v>
      </c>
      <c r="V103" t="s">
        <v>3650</v>
      </c>
      <c r="DY103" t="s">
        <v>793</v>
      </c>
      <c r="DZ103" t="s">
        <v>361</v>
      </c>
      <c r="EA103" t="s">
        <v>362</v>
      </c>
      <c r="EB103" t="s">
        <v>2085</v>
      </c>
      <c r="EC103" t="s">
        <v>2086</v>
      </c>
    </row>
    <row r="104" spans="1:133" x14ac:dyDescent="0.3">
      <c r="A104" t="s">
        <v>3651</v>
      </c>
      <c r="B104" t="s">
        <v>3652</v>
      </c>
      <c r="C104" t="s">
        <v>3653</v>
      </c>
      <c r="D104" t="s">
        <v>3654</v>
      </c>
      <c r="E104" t="s">
        <v>3655</v>
      </c>
      <c r="F104" t="s">
        <v>3656</v>
      </c>
      <c r="G104" t="s">
        <v>3657</v>
      </c>
      <c r="H104" t="s">
        <v>3658</v>
      </c>
      <c r="I104" t="s">
        <v>3659</v>
      </c>
      <c r="J104" t="s">
        <v>770</v>
      </c>
      <c r="K104" t="s">
        <v>315</v>
      </c>
      <c r="L104" t="s">
        <v>316</v>
      </c>
      <c r="M104" t="s">
        <v>2039</v>
      </c>
      <c r="N104" t="s">
        <v>2040</v>
      </c>
      <c r="O104" t="s">
        <v>3660</v>
      </c>
      <c r="P104" t="s">
        <v>3661</v>
      </c>
      <c r="Q104" t="s">
        <v>3662</v>
      </c>
      <c r="R104" t="s">
        <v>3663</v>
      </c>
      <c r="S104" t="s">
        <v>3664</v>
      </c>
      <c r="T104" t="s">
        <v>3665</v>
      </c>
      <c r="U104" t="s">
        <v>3666</v>
      </c>
      <c r="V104" t="s">
        <v>3667</v>
      </c>
      <c r="DY104" t="s">
        <v>794</v>
      </c>
      <c r="DZ104" t="s">
        <v>363</v>
      </c>
      <c r="EA104" t="s">
        <v>364</v>
      </c>
      <c r="EB104" t="s">
        <v>2087</v>
      </c>
      <c r="EC104" t="s">
        <v>2088</v>
      </c>
    </row>
    <row r="105" spans="1:133" x14ac:dyDescent="0.3">
      <c r="A105" t="s">
        <v>3668</v>
      </c>
      <c r="B105" t="s">
        <v>3669</v>
      </c>
      <c r="C105" t="s">
        <v>3670</v>
      </c>
      <c r="D105" t="s">
        <v>3671</v>
      </c>
      <c r="E105" t="s">
        <v>3672</v>
      </c>
      <c r="F105" t="s">
        <v>3673</v>
      </c>
      <c r="G105" t="s">
        <v>3674</v>
      </c>
      <c r="H105" t="s">
        <v>3675</v>
      </c>
      <c r="I105" t="s">
        <v>3676</v>
      </c>
      <c r="J105" t="s">
        <v>771</v>
      </c>
      <c r="K105" t="s">
        <v>317</v>
      </c>
      <c r="L105" t="s">
        <v>318</v>
      </c>
      <c r="M105" t="s">
        <v>2041</v>
      </c>
      <c r="N105" t="s">
        <v>2042</v>
      </c>
      <c r="O105" t="s">
        <v>3677</v>
      </c>
      <c r="P105" t="s">
        <v>3678</v>
      </c>
      <c r="Q105" t="s">
        <v>3679</v>
      </c>
      <c r="R105" t="s">
        <v>3680</v>
      </c>
      <c r="S105" t="s">
        <v>3681</v>
      </c>
      <c r="T105" t="s">
        <v>3682</v>
      </c>
      <c r="U105" t="s">
        <v>3683</v>
      </c>
      <c r="V105" t="s">
        <v>3684</v>
      </c>
      <c r="DY105" t="s">
        <v>795</v>
      </c>
      <c r="DZ105" t="s">
        <v>365</v>
      </c>
      <c r="EA105" t="s">
        <v>366</v>
      </c>
      <c r="EB105" t="s">
        <v>2089</v>
      </c>
      <c r="EC105" t="s">
        <v>2090</v>
      </c>
    </row>
    <row r="106" spans="1:133" x14ac:dyDescent="0.3">
      <c r="A106" t="s">
        <v>3685</v>
      </c>
      <c r="B106" t="s">
        <v>3686</v>
      </c>
      <c r="C106" t="s">
        <v>3687</v>
      </c>
      <c r="D106" t="s">
        <v>3688</v>
      </c>
      <c r="E106" t="s">
        <v>3689</v>
      </c>
      <c r="F106" t="s">
        <v>3690</v>
      </c>
      <c r="G106" t="s">
        <v>3691</v>
      </c>
      <c r="H106" t="s">
        <v>3692</v>
      </c>
      <c r="I106" t="s">
        <v>3693</v>
      </c>
      <c r="J106" t="s">
        <v>772</v>
      </c>
      <c r="K106" t="s">
        <v>319</v>
      </c>
      <c r="L106" t="s">
        <v>320</v>
      </c>
      <c r="M106" t="s">
        <v>2043</v>
      </c>
      <c r="N106" t="s">
        <v>2044</v>
      </c>
      <c r="O106" t="s">
        <v>3694</v>
      </c>
      <c r="P106" t="s">
        <v>3695</v>
      </c>
      <c r="Q106" t="s">
        <v>3696</v>
      </c>
      <c r="R106" t="s">
        <v>3697</v>
      </c>
      <c r="S106" t="s">
        <v>3698</v>
      </c>
      <c r="T106" t="s">
        <v>3699</v>
      </c>
      <c r="U106" t="s">
        <v>3700</v>
      </c>
      <c r="V106" t="s">
        <v>3701</v>
      </c>
      <c r="DY106" t="s">
        <v>796</v>
      </c>
      <c r="DZ106" t="s">
        <v>367</v>
      </c>
      <c r="EA106" t="s">
        <v>368</v>
      </c>
      <c r="EB106" t="s">
        <v>2091</v>
      </c>
      <c r="EC106" t="s">
        <v>2092</v>
      </c>
    </row>
    <row r="107" spans="1:133" x14ac:dyDescent="0.3">
      <c r="A107" t="s">
        <v>3702</v>
      </c>
      <c r="B107" t="s">
        <v>3703</v>
      </c>
      <c r="C107" t="s">
        <v>3704</v>
      </c>
      <c r="D107" t="s">
        <v>3705</v>
      </c>
      <c r="E107" t="s">
        <v>3706</v>
      </c>
      <c r="F107" t="s">
        <v>3707</v>
      </c>
      <c r="G107" t="s">
        <v>3708</v>
      </c>
      <c r="H107" t="s">
        <v>3709</v>
      </c>
      <c r="I107" t="s">
        <v>3710</v>
      </c>
      <c r="J107" t="s">
        <v>773</v>
      </c>
      <c r="K107" t="s">
        <v>321</v>
      </c>
      <c r="L107" t="s">
        <v>322</v>
      </c>
      <c r="M107" t="s">
        <v>2045</v>
      </c>
      <c r="N107" t="s">
        <v>2046</v>
      </c>
      <c r="O107" t="s">
        <v>3711</v>
      </c>
      <c r="P107" t="s">
        <v>3712</v>
      </c>
      <c r="Q107" t="s">
        <v>3713</v>
      </c>
      <c r="R107" t="s">
        <v>3714</v>
      </c>
      <c r="S107" t="s">
        <v>3715</v>
      </c>
      <c r="T107" t="s">
        <v>3716</v>
      </c>
      <c r="U107" t="s">
        <v>3717</v>
      </c>
      <c r="V107" t="s">
        <v>3718</v>
      </c>
      <c r="DY107" t="s">
        <v>797</v>
      </c>
      <c r="DZ107" t="s">
        <v>369</v>
      </c>
      <c r="EA107" t="s">
        <v>370</v>
      </c>
      <c r="EB107" t="s">
        <v>2093</v>
      </c>
      <c r="EC107" t="s">
        <v>2094</v>
      </c>
    </row>
    <row r="108" spans="1:133" x14ac:dyDescent="0.3">
      <c r="A108" t="s">
        <v>3719</v>
      </c>
      <c r="B108" t="s">
        <v>3720</v>
      </c>
      <c r="C108" t="s">
        <v>3721</v>
      </c>
      <c r="D108" t="s">
        <v>3722</v>
      </c>
      <c r="E108" t="s">
        <v>3723</v>
      </c>
      <c r="F108" t="s">
        <v>3724</v>
      </c>
      <c r="G108" t="s">
        <v>3725</v>
      </c>
      <c r="H108" t="s">
        <v>3726</v>
      </c>
      <c r="I108" t="s">
        <v>3727</v>
      </c>
      <c r="J108" t="s">
        <v>774</v>
      </c>
      <c r="K108" t="s">
        <v>323</v>
      </c>
      <c r="L108" t="s">
        <v>324</v>
      </c>
      <c r="M108" t="s">
        <v>2047</v>
      </c>
      <c r="N108" t="s">
        <v>2048</v>
      </c>
      <c r="O108" t="s">
        <v>3728</v>
      </c>
      <c r="P108" t="s">
        <v>3729</v>
      </c>
      <c r="Q108" t="s">
        <v>3730</v>
      </c>
      <c r="R108" t="s">
        <v>3731</v>
      </c>
      <c r="S108" t="s">
        <v>3732</v>
      </c>
      <c r="T108" t="s">
        <v>3733</v>
      </c>
      <c r="U108" t="s">
        <v>3734</v>
      </c>
      <c r="V108" t="s">
        <v>3735</v>
      </c>
      <c r="DY108" t="s">
        <v>798</v>
      </c>
      <c r="DZ108" t="s">
        <v>371</v>
      </c>
      <c r="EA108" t="s">
        <v>372</v>
      </c>
      <c r="EB108" t="s">
        <v>2095</v>
      </c>
      <c r="EC108" t="s">
        <v>2096</v>
      </c>
    </row>
    <row r="109" spans="1:133" x14ac:dyDescent="0.3">
      <c r="A109" t="s">
        <v>3736</v>
      </c>
      <c r="B109" t="s">
        <v>3737</v>
      </c>
      <c r="C109" t="s">
        <v>3738</v>
      </c>
      <c r="D109" t="s">
        <v>3739</v>
      </c>
      <c r="E109" t="s">
        <v>3740</v>
      </c>
      <c r="F109" t="s">
        <v>3741</v>
      </c>
      <c r="G109" t="s">
        <v>3742</v>
      </c>
      <c r="H109" t="s">
        <v>3743</v>
      </c>
      <c r="I109" t="s">
        <v>3744</v>
      </c>
      <c r="J109" t="s">
        <v>775</v>
      </c>
      <c r="K109" t="s">
        <v>325</v>
      </c>
      <c r="L109" t="s">
        <v>326</v>
      </c>
      <c r="M109" t="s">
        <v>2049</v>
      </c>
      <c r="N109" t="s">
        <v>2050</v>
      </c>
      <c r="O109" t="s">
        <v>3745</v>
      </c>
      <c r="P109" t="s">
        <v>3746</v>
      </c>
      <c r="Q109" t="s">
        <v>3747</v>
      </c>
      <c r="R109" t="s">
        <v>3748</v>
      </c>
      <c r="S109" t="s">
        <v>3749</v>
      </c>
      <c r="T109" t="s">
        <v>3750</v>
      </c>
      <c r="U109" t="s">
        <v>3751</v>
      </c>
      <c r="V109" t="s">
        <v>3752</v>
      </c>
      <c r="DY109" t="s">
        <v>799</v>
      </c>
      <c r="DZ109" t="s">
        <v>373</v>
      </c>
      <c r="EA109" t="s">
        <v>374</v>
      </c>
      <c r="EB109" t="s">
        <v>2097</v>
      </c>
      <c r="EC109" t="s">
        <v>2098</v>
      </c>
    </row>
    <row r="110" spans="1:133" x14ac:dyDescent="0.3">
      <c r="A110" t="s">
        <v>3753</v>
      </c>
      <c r="B110" t="s">
        <v>3754</v>
      </c>
      <c r="C110" t="s">
        <v>3755</v>
      </c>
      <c r="D110" t="s">
        <v>3756</v>
      </c>
      <c r="E110" t="s">
        <v>3757</v>
      </c>
      <c r="F110" t="s">
        <v>3758</v>
      </c>
      <c r="G110" t="s">
        <v>3759</v>
      </c>
      <c r="H110" t="s">
        <v>3760</v>
      </c>
      <c r="I110" t="s">
        <v>3761</v>
      </c>
      <c r="J110" t="s">
        <v>776</v>
      </c>
      <c r="K110" t="s">
        <v>327</v>
      </c>
      <c r="L110" t="s">
        <v>328</v>
      </c>
      <c r="M110" t="s">
        <v>2051</v>
      </c>
      <c r="N110" t="s">
        <v>2052</v>
      </c>
      <c r="O110" t="s">
        <v>3762</v>
      </c>
      <c r="P110" t="s">
        <v>3763</v>
      </c>
      <c r="Q110" t="s">
        <v>3764</v>
      </c>
      <c r="R110" t="s">
        <v>3765</v>
      </c>
      <c r="S110" t="s">
        <v>3766</v>
      </c>
      <c r="T110" t="s">
        <v>3767</v>
      </c>
      <c r="U110" t="s">
        <v>3768</v>
      </c>
      <c r="V110" t="s">
        <v>3769</v>
      </c>
      <c r="DY110" t="s">
        <v>800</v>
      </c>
      <c r="DZ110" t="s">
        <v>375</v>
      </c>
      <c r="EA110" t="s">
        <v>376</v>
      </c>
      <c r="EB110" t="s">
        <v>2099</v>
      </c>
      <c r="EC110" t="s">
        <v>2100</v>
      </c>
    </row>
    <row r="111" spans="1:133" x14ac:dyDescent="0.3">
      <c r="A111" t="s">
        <v>3770</v>
      </c>
      <c r="B111" t="s">
        <v>3771</v>
      </c>
      <c r="C111" t="s">
        <v>3772</v>
      </c>
      <c r="D111" t="s">
        <v>3773</v>
      </c>
      <c r="E111" t="s">
        <v>3774</v>
      </c>
      <c r="F111" t="s">
        <v>3775</v>
      </c>
      <c r="G111" t="s">
        <v>3776</v>
      </c>
      <c r="H111" t="s">
        <v>3777</v>
      </c>
      <c r="I111" t="s">
        <v>3778</v>
      </c>
      <c r="J111" t="s">
        <v>777</v>
      </c>
      <c r="K111" t="s">
        <v>329</v>
      </c>
      <c r="L111" t="s">
        <v>330</v>
      </c>
      <c r="M111" t="s">
        <v>2053</v>
      </c>
      <c r="N111" t="s">
        <v>2054</v>
      </c>
      <c r="O111" t="s">
        <v>3779</v>
      </c>
      <c r="P111" t="s">
        <v>3780</v>
      </c>
      <c r="Q111" t="s">
        <v>3781</v>
      </c>
      <c r="R111" t="s">
        <v>3782</v>
      </c>
      <c r="S111" t="s">
        <v>3783</v>
      </c>
      <c r="T111" t="s">
        <v>3784</v>
      </c>
      <c r="U111" t="s">
        <v>3785</v>
      </c>
      <c r="V111" t="s">
        <v>3786</v>
      </c>
      <c r="DY111" t="s">
        <v>801</v>
      </c>
      <c r="DZ111" t="s">
        <v>377</v>
      </c>
      <c r="EA111" t="s">
        <v>378</v>
      </c>
      <c r="EB111" t="s">
        <v>2101</v>
      </c>
      <c r="EC111" t="s">
        <v>2102</v>
      </c>
    </row>
    <row r="112" spans="1:133" x14ac:dyDescent="0.3">
      <c r="A112" t="s">
        <v>3787</v>
      </c>
      <c r="B112" t="s">
        <v>3788</v>
      </c>
      <c r="C112" t="s">
        <v>3789</v>
      </c>
      <c r="D112" t="s">
        <v>3790</v>
      </c>
      <c r="E112" t="s">
        <v>3791</v>
      </c>
      <c r="F112" t="s">
        <v>3792</v>
      </c>
      <c r="G112" t="s">
        <v>3793</v>
      </c>
      <c r="H112" t="s">
        <v>3794</v>
      </c>
      <c r="I112" t="s">
        <v>3795</v>
      </c>
      <c r="J112" t="s">
        <v>778</v>
      </c>
      <c r="K112" t="s">
        <v>331</v>
      </c>
      <c r="L112" t="s">
        <v>332</v>
      </c>
      <c r="M112" t="s">
        <v>2055</v>
      </c>
      <c r="N112" t="s">
        <v>2056</v>
      </c>
      <c r="O112" t="s">
        <v>3796</v>
      </c>
      <c r="P112" t="s">
        <v>3797</v>
      </c>
      <c r="Q112" t="s">
        <v>3798</v>
      </c>
      <c r="R112" t="s">
        <v>3799</v>
      </c>
      <c r="S112" t="s">
        <v>3800</v>
      </c>
      <c r="T112" t="s">
        <v>3801</v>
      </c>
      <c r="U112" t="s">
        <v>3802</v>
      </c>
      <c r="V112" t="s">
        <v>3803</v>
      </c>
      <c r="DY112" t="s">
        <v>802</v>
      </c>
      <c r="DZ112" t="s">
        <v>379</v>
      </c>
      <c r="EA112" t="s">
        <v>380</v>
      </c>
      <c r="EB112" t="s">
        <v>2103</v>
      </c>
      <c r="EC112" t="s">
        <v>2104</v>
      </c>
    </row>
    <row r="113" spans="1:133" x14ac:dyDescent="0.3">
      <c r="A113" t="s">
        <v>3804</v>
      </c>
      <c r="B113" t="s">
        <v>3805</v>
      </c>
      <c r="C113" t="s">
        <v>3806</v>
      </c>
      <c r="D113" t="s">
        <v>3807</v>
      </c>
      <c r="E113" t="s">
        <v>3808</v>
      </c>
      <c r="F113" t="s">
        <v>3809</v>
      </c>
      <c r="G113" t="s">
        <v>3810</v>
      </c>
      <c r="H113" t="s">
        <v>3811</v>
      </c>
      <c r="I113" t="s">
        <v>3812</v>
      </c>
      <c r="J113" t="s">
        <v>779</v>
      </c>
      <c r="K113" t="s">
        <v>333</v>
      </c>
      <c r="L113" t="s">
        <v>334</v>
      </c>
      <c r="M113" t="s">
        <v>2057</v>
      </c>
      <c r="N113" t="s">
        <v>2058</v>
      </c>
      <c r="O113" t="s">
        <v>3813</v>
      </c>
      <c r="P113" t="s">
        <v>3814</v>
      </c>
      <c r="Q113" t="s">
        <v>3815</v>
      </c>
      <c r="R113" t="s">
        <v>3816</v>
      </c>
      <c r="S113" t="s">
        <v>3817</v>
      </c>
      <c r="T113" t="s">
        <v>3818</v>
      </c>
      <c r="U113" t="s">
        <v>3819</v>
      </c>
      <c r="V113" t="s">
        <v>3820</v>
      </c>
      <c r="DY113" t="s">
        <v>803</v>
      </c>
      <c r="DZ113" t="s">
        <v>381</v>
      </c>
      <c r="EA113" t="s">
        <v>382</v>
      </c>
      <c r="EB113" t="s">
        <v>2105</v>
      </c>
      <c r="EC113" t="s">
        <v>2106</v>
      </c>
    </row>
    <row r="114" spans="1:133" x14ac:dyDescent="0.3">
      <c r="A114" t="s">
        <v>3821</v>
      </c>
      <c r="B114" t="s">
        <v>3822</v>
      </c>
      <c r="C114" t="s">
        <v>3823</v>
      </c>
      <c r="D114" t="s">
        <v>3824</v>
      </c>
      <c r="E114" t="s">
        <v>3825</v>
      </c>
      <c r="F114" t="s">
        <v>3826</v>
      </c>
      <c r="G114" t="s">
        <v>3827</v>
      </c>
      <c r="H114" t="s">
        <v>3828</v>
      </c>
      <c r="I114" t="s">
        <v>3829</v>
      </c>
      <c r="J114" t="s">
        <v>780</v>
      </c>
      <c r="K114" t="s">
        <v>335</v>
      </c>
      <c r="L114" t="s">
        <v>336</v>
      </c>
      <c r="M114" t="s">
        <v>2059</v>
      </c>
      <c r="N114" t="s">
        <v>2060</v>
      </c>
      <c r="O114" t="s">
        <v>3830</v>
      </c>
      <c r="P114" t="s">
        <v>3831</v>
      </c>
      <c r="Q114" t="s">
        <v>3832</v>
      </c>
      <c r="R114" t="s">
        <v>3833</v>
      </c>
      <c r="S114" t="s">
        <v>3834</v>
      </c>
      <c r="T114" t="s">
        <v>3835</v>
      </c>
      <c r="U114" t="s">
        <v>3836</v>
      </c>
      <c r="V114" t="s">
        <v>3837</v>
      </c>
      <c r="DY114" t="s">
        <v>804</v>
      </c>
      <c r="DZ114" t="s">
        <v>383</v>
      </c>
      <c r="EA114" t="s">
        <v>384</v>
      </c>
      <c r="EB114" t="s">
        <v>2107</v>
      </c>
      <c r="EC114" t="s">
        <v>2108</v>
      </c>
    </row>
    <row r="115" spans="1:133" x14ac:dyDescent="0.3">
      <c r="A115" t="s">
        <v>3838</v>
      </c>
      <c r="B115" t="s">
        <v>3839</v>
      </c>
      <c r="C115" t="s">
        <v>3840</v>
      </c>
      <c r="D115" t="s">
        <v>3841</v>
      </c>
      <c r="E115" t="s">
        <v>3842</v>
      </c>
      <c r="F115" t="s">
        <v>3843</v>
      </c>
      <c r="G115" t="s">
        <v>3844</v>
      </c>
      <c r="H115" t="s">
        <v>3845</v>
      </c>
      <c r="I115" t="s">
        <v>3846</v>
      </c>
      <c r="J115" t="s">
        <v>781</v>
      </c>
      <c r="K115" t="s">
        <v>337</v>
      </c>
      <c r="L115" t="s">
        <v>338</v>
      </c>
      <c r="M115" t="s">
        <v>2061</v>
      </c>
      <c r="N115" t="s">
        <v>2062</v>
      </c>
      <c r="O115" t="s">
        <v>3847</v>
      </c>
      <c r="P115" t="s">
        <v>3848</v>
      </c>
      <c r="Q115" t="s">
        <v>3849</v>
      </c>
      <c r="R115" t="s">
        <v>3850</v>
      </c>
      <c r="S115" t="s">
        <v>3851</v>
      </c>
      <c r="T115" t="s">
        <v>3852</v>
      </c>
      <c r="U115" t="s">
        <v>3853</v>
      </c>
      <c r="V115" t="s">
        <v>3854</v>
      </c>
      <c r="DY115" t="s">
        <v>805</v>
      </c>
      <c r="DZ115" t="s">
        <v>385</v>
      </c>
      <c r="EA115" t="s">
        <v>386</v>
      </c>
      <c r="EB115" t="s">
        <v>2109</v>
      </c>
      <c r="EC115" t="s">
        <v>2110</v>
      </c>
    </row>
    <row r="116" spans="1:133" x14ac:dyDescent="0.3">
      <c r="A116" t="s">
        <v>3855</v>
      </c>
      <c r="B116" t="s">
        <v>3856</v>
      </c>
      <c r="C116" t="s">
        <v>3857</v>
      </c>
      <c r="D116" t="s">
        <v>3858</v>
      </c>
      <c r="E116" t="s">
        <v>3859</v>
      </c>
      <c r="F116" t="s">
        <v>3860</v>
      </c>
      <c r="G116" t="s">
        <v>3861</v>
      </c>
      <c r="H116" t="s">
        <v>3862</v>
      </c>
      <c r="I116" t="s">
        <v>3863</v>
      </c>
      <c r="J116" t="s">
        <v>782</v>
      </c>
      <c r="K116" t="s">
        <v>339</v>
      </c>
      <c r="L116" t="s">
        <v>340</v>
      </c>
      <c r="M116" t="s">
        <v>2063</v>
      </c>
      <c r="N116" t="s">
        <v>2064</v>
      </c>
      <c r="O116" t="s">
        <v>3864</v>
      </c>
      <c r="P116" t="s">
        <v>3865</v>
      </c>
      <c r="Q116" t="s">
        <v>3866</v>
      </c>
      <c r="R116" t="s">
        <v>3867</v>
      </c>
      <c r="S116" t="s">
        <v>3868</v>
      </c>
      <c r="T116" t="s">
        <v>3869</v>
      </c>
      <c r="U116" t="s">
        <v>3870</v>
      </c>
      <c r="V116" t="s">
        <v>3871</v>
      </c>
      <c r="DY116" t="s">
        <v>806</v>
      </c>
      <c r="DZ116" t="s">
        <v>387</v>
      </c>
      <c r="EA116" t="s">
        <v>388</v>
      </c>
      <c r="EB116" t="s">
        <v>2111</v>
      </c>
      <c r="EC116" t="s">
        <v>2112</v>
      </c>
    </row>
    <row r="117" spans="1:133" x14ac:dyDescent="0.3">
      <c r="A117" t="s">
        <v>3872</v>
      </c>
      <c r="B117" t="s">
        <v>3873</v>
      </c>
      <c r="C117" t="s">
        <v>3874</v>
      </c>
      <c r="D117" t="s">
        <v>3875</v>
      </c>
      <c r="E117" t="s">
        <v>3876</v>
      </c>
      <c r="F117" t="s">
        <v>3877</v>
      </c>
      <c r="G117" t="s">
        <v>3878</v>
      </c>
      <c r="H117" t="s">
        <v>3879</v>
      </c>
      <c r="I117" t="s">
        <v>3880</v>
      </c>
      <c r="J117" t="s">
        <v>783</v>
      </c>
      <c r="K117" t="s">
        <v>341</v>
      </c>
      <c r="L117" t="s">
        <v>342</v>
      </c>
      <c r="M117" t="s">
        <v>2065</v>
      </c>
      <c r="N117" t="s">
        <v>2066</v>
      </c>
      <c r="O117" t="s">
        <v>3881</v>
      </c>
      <c r="P117" t="s">
        <v>3882</v>
      </c>
      <c r="Q117" t="s">
        <v>3883</v>
      </c>
      <c r="R117" t="s">
        <v>3884</v>
      </c>
      <c r="S117" t="s">
        <v>3885</v>
      </c>
      <c r="T117" t="s">
        <v>3886</v>
      </c>
      <c r="U117" t="s">
        <v>3887</v>
      </c>
      <c r="V117" t="s">
        <v>3888</v>
      </c>
      <c r="DY117" t="s">
        <v>807</v>
      </c>
      <c r="DZ117" t="s">
        <v>389</v>
      </c>
      <c r="EA117" t="s">
        <v>390</v>
      </c>
      <c r="EB117" t="s">
        <v>2113</v>
      </c>
      <c r="EC117" t="s">
        <v>2114</v>
      </c>
    </row>
    <row r="118" spans="1:133" x14ac:dyDescent="0.3">
      <c r="A118" t="s">
        <v>3889</v>
      </c>
      <c r="B118" t="s">
        <v>3890</v>
      </c>
      <c r="C118" t="s">
        <v>3891</v>
      </c>
      <c r="D118" t="s">
        <v>3892</v>
      </c>
      <c r="E118" t="s">
        <v>3893</v>
      </c>
      <c r="F118" t="s">
        <v>3894</v>
      </c>
      <c r="G118" t="s">
        <v>3895</v>
      </c>
      <c r="H118" t="s">
        <v>3896</v>
      </c>
      <c r="I118" t="s">
        <v>3897</v>
      </c>
      <c r="J118" t="s">
        <v>784</v>
      </c>
      <c r="K118" t="s">
        <v>343</v>
      </c>
      <c r="L118" t="s">
        <v>344</v>
      </c>
      <c r="M118" t="s">
        <v>2067</v>
      </c>
      <c r="N118" t="s">
        <v>2068</v>
      </c>
      <c r="O118" t="s">
        <v>3898</v>
      </c>
      <c r="P118" t="s">
        <v>3899</v>
      </c>
      <c r="Q118" t="s">
        <v>3900</v>
      </c>
      <c r="R118" t="s">
        <v>3901</v>
      </c>
      <c r="S118" t="s">
        <v>3902</v>
      </c>
      <c r="T118" t="s">
        <v>3903</v>
      </c>
      <c r="U118" t="s">
        <v>3904</v>
      </c>
      <c r="V118" t="s">
        <v>3905</v>
      </c>
      <c r="DY118" t="s">
        <v>808</v>
      </c>
      <c r="DZ118" t="s">
        <v>391</v>
      </c>
      <c r="EA118" t="s">
        <v>392</v>
      </c>
      <c r="EB118" t="s">
        <v>2115</v>
      </c>
      <c r="EC118" t="s">
        <v>2116</v>
      </c>
    </row>
    <row r="119" spans="1:133" x14ac:dyDescent="0.3">
      <c r="A119" t="s">
        <v>3906</v>
      </c>
      <c r="B119" t="s">
        <v>3907</v>
      </c>
      <c r="C119" t="s">
        <v>3908</v>
      </c>
      <c r="D119" t="s">
        <v>3909</v>
      </c>
      <c r="E119" t="s">
        <v>3910</v>
      </c>
      <c r="F119" t="s">
        <v>3911</v>
      </c>
      <c r="G119" t="s">
        <v>3912</v>
      </c>
      <c r="H119" t="s">
        <v>3913</v>
      </c>
      <c r="I119" t="s">
        <v>3914</v>
      </c>
      <c r="J119" t="s">
        <v>785</v>
      </c>
      <c r="K119" t="s">
        <v>345</v>
      </c>
      <c r="L119" t="s">
        <v>346</v>
      </c>
      <c r="M119" t="s">
        <v>2069</v>
      </c>
      <c r="N119" t="s">
        <v>2070</v>
      </c>
      <c r="O119" t="s">
        <v>3915</v>
      </c>
      <c r="P119" t="s">
        <v>3916</v>
      </c>
      <c r="Q119" t="s">
        <v>3917</v>
      </c>
      <c r="R119" t="s">
        <v>3918</v>
      </c>
      <c r="S119" t="s">
        <v>3919</v>
      </c>
      <c r="T119" t="s">
        <v>3920</v>
      </c>
      <c r="U119" t="s">
        <v>3921</v>
      </c>
      <c r="V119" t="s">
        <v>3922</v>
      </c>
      <c r="DY119" t="s">
        <v>809</v>
      </c>
      <c r="DZ119" t="s">
        <v>393</v>
      </c>
      <c r="EA119" t="s">
        <v>394</v>
      </c>
      <c r="EB119" t="s">
        <v>2117</v>
      </c>
      <c r="EC119" t="s">
        <v>2118</v>
      </c>
    </row>
    <row r="120" spans="1:133" x14ac:dyDescent="0.3">
      <c r="A120" t="s">
        <v>3923</v>
      </c>
      <c r="B120" t="s">
        <v>3924</v>
      </c>
      <c r="C120" t="s">
        <v>3925</v>
      </c>
      <c r="D120" t="s">
        <v>3926</v>
      </c>
      <c r="E120" t="s">
        <v>3927</v>
      </c>
      <c r="F120" t="s">
        <v>3928</v>
      </c>
      <c r="G120" t="s">
        <v>3929</v>
      </c>
      <c r="H120" t="s">
        <v>3930</v>
      </c>
      <c r="I120" t="s">
        <v>3931</v>
      </c>
      <c r="J120" t="s">
        <v>786</v>
      </c>
      <c r="K120" t="s">
        <v>347</v>
      </c>
      <c r="L120" t="s">
        <v>348</v>
      </c>
      <c r="M120" t="s">
        <v>2071</v>
      </c>
      <c r="N120" t="s">
        <v>2072</v>
      </c>
      <c r="O120" t="s">
        <v>3932</v>
      </c>
      <c r="P120" t="s">
        <v>3933</v>
      </c>
      <c r="Q120" t="s">
        <v>3934</v>
      </c>
      <c r="R120" t="s">
        <v>3935</v>
      </c>
      <c r="S120" t="s">
        <v>3936</v>
      </c>
      <c r="T120" t="s">
        <v>3937</v>
      </c>
      <c r="U120" t="s">
        <v>3938</v>
      </c>
      <c r="V120" t="s">
        <v>3939</v>
      </c>
      <c r="DY120" t="s">
        <v>810</v>
      </c>
      <c r="DZ120" t="s">
        <v>395</v>
      </c>
      <c r="EA120" t="s">
        <v>396</v>
      </c>
      <c r="EB120" t="s">
        <v>2119</v>
      </c>
      <c r="EC120" t="s">
        <v>2120</v>
      </c>
    </row>
    <row r="121" spans="1:133" x14ac:dyDescent="0.3">
      <c r="A121" t="s">
        <v>3940</v>
      </c>
      <c r="B121" t="s">
        <v>3941</v>
      </c>
      <c r="C121" t="s">
        <v>3942</v>
      </c>
      <c r="D121" t="s">
        <v>3943</v>
      </c>
      <c r="E121" t="s">
        <v>3944</v>
      </c>
      <c r="F121" t="s">
        <v>3945</v>
      </c>
      <c r="G121" t="s">
        <v>3946</v>
      </c>
      <c r="H121" t="s">
        <v>3947</v>
      </c>
      <c r="I121" t="s">
        <v>3948</v>
      </c>
      <c r="J121" t="s">
        <v>787</v>
      </c>
      <c r="K121" t="s">
        <v>349</v>
      </c>
      <c r="L121" t="s">
        <v>350</v>
      </c>
      <c r="M121" t="s">
        <v>2073</v>
      </c>
      <c r="N121" t="s">
        <v>2074</v>
      </c>
      <c r="O121" t="s">
        <v>3949</v>
      </c>
      <c r="P121" t="s">
        <v>3950</v>
      </c>
      <c r="Q121" t="s">
        <v>3951</v>
      </c>
      <c r="R121" t="s">
        <v>3952</v>
      </c>
      <c r="S121" t="s">
        <v>3953</v>
      </c>
      <c r="T121" t="s">
        <v>3954</v>
      </c>
      <c r="U121" t="s">
        <v>3955</v>
      </c>
      <c r="V121" t="s">
        <v>3956</v>
      </c>
      <c r="DY121" t="s">
        <v>811</v>
      </c>
      <c r="DZ121" t="s">
        <v>397</v>
      </c>
      <c r="EA121" t="s">
        <v>398</v>
      </c>
      <c r="EB121" t="s">
        <v>2121</v>
      </c>
      <c r="EC121" t="s">
        <v>2122</v>
      </c>
    </row>
    <row r="122" spans="1:133" x14ac:dyDescent="0.3">
      <c r="A122" t="s">
        <v>3957</v>
      </c>
      <c r="B122" t="s">
        <v>3958</v>
      </c>
      <c r="C122" t="s">
        <v>3959</v>
      </c>
      <c r="D122" t="s">
        <v>3960</v>
      </c>
      <c r="E122" t="s">
        <v>3961</v>
      </c>
      <c r="F122" t="s">
        <v>3962</v>
      </c>
      <c r="G122" t="s">
        <v>3963</v>
      </c>
      <c r="H122" t="s">
        <v>3964</v>
      </c>
      <c r="I122" t="s">
        <v>3965</v>
      </c>
      <c r="J122" t="s">
        <v>788</v>
      </c>
      <c r="K122" t="s">
        <v>351</v>
      </c>
      <c r="L122" t="s">
        <v>352</v>
      </c>
      <c r="M122" t="s">
        <v>2075</v>
      </c>
      <c r="N122" t="s">
        <v>2076</v>
      </c>
      <c r="O122" t="s">
        <v>3966</v>
      </c>
      <c r="P122" t="s">
        <v>3967</v>
      </c>
      <c r="Q122" t="s">
        <v>3968</v>
      </c>
      <c r="R122" t="s">
        <v>3969</v>
      </c>
      <c r="S122" t="s">
        <v>3970</v>
      </c>
      <c r="T122" t="s">
        <v>3971</v>
      </c>
      <c r="U122" t="s">
        <v>3972</v>
      </c>
      <c r="V122" t="s">
        <v>3973</v>
      </c>
      <c r="DY122" t="s">
        <v>812</v>
      </c>
      <c r="DZ122" t="s">
        <v>399</v>
      </c>
      <c r="EA122" t="s">
        <v>400</v>
      </c>
      <c r="EB122" t="s">
        <v>2123</v>
      </c>
      <c r="EC122" t="s">
        <v>2124</v>
      </c>
    </row>
    <row r="123" spans="1:133" x14ac:dyDescent="0.3">
      <c r="A123" t="s">
        <v>3974</v>
      </c>
      <c r="B123" t="s">
        <v>3975</v>
      </c>
      <c r="C123" t="s">
        <v>3976</v>
      </c>
      <c r="D123" t="s">
        <v>3977</v>
      </c>
      <c r="E123" t="s">
        <v>3978</v>
      </c>
      <c r="F123" t="s">
        <v>3979</v>
      </c>
      <c r="G123" t="s">
        <v>3980</v>
      </c>
      <c r="H123" t="s">
        <v>3981</v>
      </c>
      <c r="I123" t="s">
        <v>3982</v>
      </c>
      <c r="J123" t="s">
        <v>789</v>
      </c>
      <c r="K123" t="s">
        <v>353</v>
      </c>
      <c r="L123" t="s">
        <v>354</v>
      </c>
      <c r="M123" t="s">
        <v>2077</v>
      </c>
      <c r="N123" t="s">
        <v>2078</v>
      </c>
      <c r="O123" t="s">
        <v>3983</v>
      </c>
      <c r="P123" t="s">
        <v>3984</v>
      </c>
      <c r="Q123" t="s">
        <v>3985</v>
      </c>
      <c r="R123" t="s">
        <v>3986</v>
      </c>
      <c r="S123" t="s">
        <v>3987</v>
      </c>
      <c r="T123" t="s">
        <v>3988</v>
      </c>
      <c r="U123" t="s">
        <v>3989</v>
      </c>
      <c r="V123" t="s">
        <v>3990</v>
      </c>
      <c r="DY123" t="s">
        <v>813</v>
      </c>
      <c r="DZ123" t="s">
        <v>401</v>
      </c>
      <c r="EA123" t="s">
        <v>402</v>
      </c>
      <c r="EB123" t="s">
        <v>2125</v>
      </c>
      <c r="EC123" t="s">
        <v>2126</v>
      </c>
    </row>
    <row r="124" spans="1:133" x14ac:dyDescent="0.3">
      <c r="A124" t="s">
        <v>3991</v>
      </c>
      <c r="B124" t="s">
        <v>3992</v>
      </c>
      <c r="C124" t="s">
        <v>3993</v>
      </c>
      <c r="D124" t="s">
        <v>3994</v>
      </c>
      <c r="E124" t="s">
        <v>3995</v>
      </c>
      <c r="F124" t="s">
        <v>3996</v>
      </c>
      <c r="G124" t="s">
        <v>3997</v>
      </c>
      <c r="H124" t="s">
        <v>3998</v>
      </c>
      <c r="I124" t="s">
        <v>3999</v>
      </c>
      <c r="J124" t="s">
        <v>790</v>
      </c>
      <c r="K124" t="s">
        <v>355</v>
      </c>
      <c r="L124" t="s">
        <v>356</v>
      </c>
      <c r="M124" t="s">
        <v>2079</v>
      </c>
      <c r="N124" t="s">
        <v>2080</v>
      </c>
      <c r="O124" t="s">
        <v>4000</v>
      </c>
      <c r="P124" t="s">
        <v>4001</v>
      </c>
      <c r="Q124" t="s">
        <v>4002</v>
      </c>
      <c r="R124" t="s">
        <v>4003</v>
      </c>
      <c r="S124" t="s">
        <v>4004</v>
      </c>
      <c r="T124" t="s">
        <v>4005</v>
      </c>
      <c r="U124" t="s">
        <v>4006</v>
      </c>
      <c r="V124" t="s">
        <v>4007</v>
      </c>
      <c r="DY124" t="s">
        <v>814</v>
      </c>
      <c r="DZ124" t="s">
        <v>403</v>
      </c>
      <c r="EA124" t="s">
        <v>404</v>
      </c>
      <c r="EB124" t="s">
        <v>2127</v>
      </c>
      <c r="EC124" t="s">
        <v>2128</v>
      </c>
    </row>
    <row r="125" spans="1:133" x14ac:dyDescent="0.3">
      <c r="A125" t="s">
        <v>4008</v>
      </c>
      <c r="B125" t="s">
        <v>4009</v>
      </c>
      <c r="C125" t="s">
        <v>4010</v>
      </c>
      <c r="D125" t="s">
        <v>4011</v>
      </c>
      <c r="E125" t="s">
        <v>4012</v>
      </c>
      <c r="F125" t="s">
        <v>4013</v>
      </c>
      <c r="G125" t="s">
        <v>4014</v>
      </c>
      <c r="H125" t="s">
        <v>4015</v>
      </c>
      <c r="I125" t="s">
        <v>4016</v>
      </c>
      <c r="J125" t="s">
        <v>791</v>
      </c>
      <c r="K125" t="s">
        <v>357</v>
      </c>
      <c r="L125" t="s">
        <v>358</v>
      </c>
      <c r="M125" t="s">
        <v>2081</v>
      </c>
      <c r="N125" t="s">
        <v>2082</v>
      </c>
      <c r="O125" t="s">
        <v>4017</v>
      </c>
      <c r="P125" t="s">
        <v>4018</v>
      </c>
      <c r="Q125" t="s">
        <v>4019</v>
      </c>
      <c r="R125" t="s">
        <v>4020</v>
      </c>
      <c r="S125" t="s">
        <v>4021</v>
      </c>
      <c r="T125" t="s">
        <v>4022</v>
      </c>
      <c r="U125" t="s">
        <v>4023</v>
      </c>
      <c r="V125" t="s">
        <v>4024</v>
      </c>
      <c r="DY125" t="s">
        <v>815</v>
      </c>
      <c r="DZ125" t="s">
        <v>405</v>
      </c>
      <c r="EA125" t="s">
        <v>406</v>
      </c>
      <c r="EB125" t="s">
        <v>2129</v>
      </c>
      <c r="EC125" t="s">
        <v>2130</v>
      </c>
    </row>
    <row r="126" spans="1:133" x14ac:dyDescent="0.3">
      <c r="A126" t="s">
        <v>4025</v>
      </c>
      <c r="B126" t="s">
        <v>4026</v>
      </c>
      <c r="C126" t="s">
        <v>4027</v>
      </c>
      <c r="D126" t="s">
        <v>4028</v>
      </c>
      <c r="E126" t="s">
        <v>4029</v>
      </c>
      <c r="F126" t="s">
        <v>4030</v>
      </c>
      <c r="G126" t="s">
        <v>4031</v>
      </c>
      <c r="H126" t="s">
        <v>4032</v>
      </c>
      <c r="I126" t="s">
        <v>4033</v>
      </c>
      <c r="J126" t="s">
        <v>792</v>
      </c>
      <c r="K126" t="s">
        <v>359</v>
      </c>
      <c r="L126" t="s">
        <v>360</v>
      </c>
      <c r="M126" t="s">
        <v>2083</v>
      </c>
      <c r="N126" t="s">
        <v>2084</v>
      </c>
      <c r="O126" t="s">
        <v>4034</v>
      </c>
      <c r="P126" t="s">
        <v>4035</v>
      </c>
      <c r="Q126" t="s">
        <v>4036</v>
      </c>
      <c r="R126" t="s">
        <v>4037</v>
      </c>
      <c r="S126" t="s">
        <v>4038</v>
      </c>
      <c r="T126" t="s">
        <v>4039</v>
      </c>
      <c r="U126" t="s">
        <v>4040</v>
      </c>
      <c r="V126" t="s">
        <v>4041</v>
      </c>
      <c r="DY126" t="s">
        <v>816</v>
      </c>
      <c r="DZ126" t="s">
        <v>407</v>
      </c>
      <c r="EA126" t="s">
        <v>408</v>
      </c>
      <c r="EB126" t="s">
        <v>2131</v>
      </c>
      <c r="EC126" t="s">
        <v>2132</v>
      </c>
    </row>
    <row r="127" spans="1:133" x14ac:dyDescent="0.3">
      <c r="A127" t="s">
        <v>4042</v>
      </c>
      <c r="B127" t="s">
        <v>4043</v>
      </c>
      <c r="C127" t="s">
        <v>4044</v>
      </c>
      <c r="D127" t="s">
        <v>4045</v>
      </c>
      <c r="E127" t="s">
        <v>4046</v>
      </c>
      <c r="F127" t="s">
        <v>4047</v>
      </c>
      <c r="G127" t="s">
        <v>4048</v>
      </c>
      <c r="H127" t="s">
        <v>4049</v>
      </c>
      <c r="I127" t="s">
        <v>4050</v>
      </c>
      <c r="J127" t="s">
        <v>793</v>
      </c>
      <c r="K127" t="s">
        <v>361</v>
      </c>
      <c r="L127" t="s">
        <v>362</v>
      </c>
      <c r="M127" t="s">
        <v>2085</v>
      </c>
      <c r="N127" t="s">
        <v>2086</v>
      </c>
      <c r="O127" t="s">
        <v>4051</v>
      </c>
      <c r="P127" t="s">
        <v>4052</v>
      </c>
      <c r="Q127" t="s">
        <v>4053</v>
      </c>
      <c r="R127" t="s">
        <v>4054</v>
      </c>
      <c r="S127" t="s">
        <v>4055</v>
      </c>
      <c r="T127" t="s">
        <v>4056</v>
      </c>
      <c r="U127" t="s">
        <v>4057</v>
      </c>
      <c r="V127" t="s">
        <v>4058</v>
      </c>
      <c r="DY127" t="s">
        <v>817</v>
      </c>
      <c r="DZ127" t="s">
        <v>409</v>
      </c>
      <c r="EA127" t="s">
        <v>410</v>
      </c>
      <c r="EB127" t="s">
        <v>2133</v>
      </c>
      <c r="EC127" t="s">
        <v>2134</v>
      </c>
    </row>
    <row r="128" spans="1:133" x14ac:dyDescent="0.3">
      <c r="A128" t="s">
        <v>4059</v>
      </c>
      <c r="B128" t="s">
        <v>4060</v>
      </c>
      <c r="C128" t="s">
        <v>4061</v>
      </c>
      <c r="D128" t="s">
        <v>4062</v>
      </c>
      <c r="E128" t="s">
        <v>4063</v>
      </c>
      <c r="F128" t="s">
        <v>4064</v>
      </c>
      <c r="G128" t="s">
        <v>4065</v>
      </c>
      <c r="H128" t="s">
        <v>4066</v>
      </c>
      <c r="I128" t="s">
        <v>4067</v>
      </c>
      <c r="J128" t="s">
        <v>794</v>
      </c>
      <c r="K128" t="s">
        <v>363</v>
      </c>
      <c r="L128" t="s">
        <v>364</v>
      </c>
      <c r="M128" t="s">
        <v>2087</v>
      </c>
      <c r="N128" t="s">
        <v>2088</v>
      </c>
      <c r="O128" t="s">
        <v>4068</v>
      </c>
      <c r="P128" t="s">
        <v>4069</v>
      </c>
      <c r="Q128" t="s">
        <v>4070</v>
      </c>
      <c r="R128" t="s">
        <v>4071</v>
      </c>
      <c r="S128" t="s">
        <v>4072</v>
      </c>
      <c r="T128" t="s">
        <v>4073</v>
      </c>
      <c r="U128" t="s">
        <v>4074</v>
      </c>
      <c r="V128" t="s">
        <v>4075</v>
      </c>
      <c r="DY128" t="s">
        <v>818</v>
      </c>
      <c r="DZ128" t="s">
        <v>411</v>
      </c>
      <c r="EA128" t="s">
        <v>412</v>
      </c>
      <c r="EB128" t="s">
        <v>2135</v>
      </c>
      <c r="EC128" t="s">
        <v>2136</v>
      </c>
    </row>
    <row r="129" spans="1:133" x14ac:dyDescent="0.3">
      <c r="A129" t="s">
        <v>4076</v>
      </c>
      <c r="B129" t="s">
        <v>4077</v>
      </c>
      <c r="C129" t="s">
        <v>4078</v>
      </c>
      <c r="D129" t="s">
        <v>4079</v>
      </c>
      <c r="E129" t="s">
        <v>4080</v>
      </c>
      <c r="F129" t="s">
        <v>4081</v>
      </c>
      <c r="G129" t="s">
        <v>4082</v>
      </c>
      <c r="H129" t="s">
        <v>4083</v>
      </c>
      <c r="I129" t="s">
        <v>4084</v>
      </c>
      <c r="J129" t="s">
        <v>795</v>
      </c>
      <c r="K129" t="s">
        <v>365</v>
      </c>
      <c r="L129" t="s">
        <v>366</v>
      </c>
      <c r="M129" t="s">
        <v>2089</v>
      </c>
      <c r="N129" t="s">
        <v>2090</v>
      </c>
      <c r="O129" t="s">
        <v>4085</v>
      </c>
      <c r="P129" t="s">
        <v>4086</v>
      </c>
      <c r="Q129" t="s">
        <v>4087</v>
      </c>
      <c r="R129" t="s">
        <v>4088</v>
      </c>
      <c r="S129" t="s">
        <v>4089</v>
      </c>
      <c r="T129" t="s">
        <v>4090</v>
      </c>
      <c r="U129" t="s">
        <v>4091</v>
      </c>
      <c r="V129" t="s">
        <v>4092</v>
      </c>
      <c r="DY129" t="s">
        <v>819</v>
      </c>
      <c r="DZ129" t="s">
        <v>413</v>
      </c>
      <c r="EA129" t="s">
        <v>414</v>
      </c>
      <c r="EB129" t="s">
        <v>2137</v>
      </c>
      <c r="EC129" t="s">
        <v>2138</v>
      </c>
    </row>
    <row r="130" spans="1:133" x14ac:dyDescent="0.3">
      <c r="A130" t="s">
        <v>4093</v>
      </c>
      <c r="B130" t="s">
        <v>4094</v>
      </c>
      <c r="C130" t="s">
        <v>4095</v>
      </c>
      <c r="D130" t="s">
        <v>4096</v>
      </c>
      <c r="E130" t="s">
        <v>4097</v>
      </c>
      <c r="F130" t="s">
        <v>4098</v>
      </c>
      <c r="G130" t="s">
        <v>4099</v>
      </c>
      <c r="H130" t="s">
        <v>4100</v>
      </c>
      <c r="I130" t="s">
        <v>4101</v>
      </c>
      <c r="J130" t="s">
        <v>796</v>
      </c>
      <c r="K130" t="s">
        <v>367</v>
      </c>
      <c r="L130" t="s">
        <v>368</v>
      </c>
      <c r="M130" t="s">
        <v>2091</v>
      </c>
      <c r="N130" t="s">
        <v>2092</v>
      </c>
      <c r="O130" t="s">
        <v>4102</v>
      </c>
      <c r="P130" t="s">
        <v>4103</v>
      </c>
      <c r="Q130" t="s">
        <v>4104</v>
      </c>
      <c r="R130" t="s">
        <v>4105</v>
      </c>
      <c r="S130" t="s">
        <v>4106</v>
      </c>
      <c r="T130" t="s">
        <v>4107</v>
      </c>
      <c r="U130" t="s">
        <v>4108</v>
      </c>
      <c r="V130" t="s">
        <v>4109</v>
      </c>
      <c r="DY130" t="s">
        <v>820</v>
      </c>
      <c r="DZ130" t="s">
        <v>415</v>
      </c>
      <c r="EA130" t="s">
        <v>416</v>
      </c>
      <c r="EB130" t="s">
        <v>2139</v>
      </c>
      <c r="EC130" t="s">
        <v>2140</v>
      </c>
    </row>
    <row r="131" spans="1:133" x14ac:dyDescent="0.3">
      <c r="A131" t="s">
        <v>4110</v>
      </c>
      <c r="B131" t="s">
        <v>4111</v>
      </c>
      <c r="C131" t="s">
        <v>4112</v>
      </c>
      <c r="D131" t="s">
        <v>4113</v>
      </c>
      <c r="E131" t="s">
        <v>4114</v>
      </c>
      <c r="F131" t="s">
        <v>4115</v>
      </c>
      <c r="G131" t="s">
        <v>4116</v>
      </c>
      <c r="H131" t="s">
        <v>4117</v>
      </c>
      <c r="I131" t="s">
        <v>4118</v>
      </c>
      <c r="J131" t="s">
        <v>797</v>
      </c>
      <c r="K131" t="s">
        <v>369</v>
      </c>
      <c r="L131" t="s">
        <v>370</v>
      </c>
      <c r="M131" t="s">
        <v>2093</v>
      </c>
      <c r="N131" t="s">
        <v>2094</v>
      </c>
      <c r="O131" t="s">
        <v>4119</v>
      </c>
      <c r="P131" t="s">
        <v>4120</v>
      </c>
      <c r="Q131" t="s">
        <v>4121</v>
      </c>
      <c r="R131" t="s">
        <v>4122</v>
      </c>
      <c r="S131" t="s">
        <v>4123</v>
      </c>
      <c r="T131" t="s">
        <v>4124</v>
      </c>
      <c r="U131" t="s">
        <v>4125</v>
      </c>
      <c r="V131" t="s">
        <v>4126</v>
      </c>
      <c r="DY131" t="s">
        <v>821</v>
      </c>
      <c r="DZ131" t="s">
        <v>417</v>
      </c>
      <c r="EA131" t="s">
        <v>418</v>
      </c>
      <c r="EB131" t="s">
        <v>2141</v>
      </c>
      <c r="EC131" t="s">
        <v>2142</v>
      </c>
    </row>
    <row r="132" spans="1:133" x14ac:dyDescent="0.3">
      <c r="A132" t="s">
        <v>4127</v>
      </c>
      <c r="B132" t="s">
        <v>4128</v>
      </c>
      <c r="C132" t="s">
        <v>4129</v>
      </c>
      <c r="D132" t="s">
        <v>4130</v>
      </c>
      <c r="E132" t="s">
        <v>4131</v>
      </c>
      <c r="F132" t="s">
        <v>4132</v>
      </c>
      <c r="G132" t="s">
        <v>4133</v>
      </c>
      <c r="H132" t="s">
        <v>4134</v>
      </c>
      <c r="I132" t="s">
        <v>4135</v>
      </c>
      <c r="J132" t="s">
        <v>798</v>
      </c>
      <c r="K132" t="s">
        <v>371</v>
      </c>
      <c r="L132" t="s">
        <v>372</v>
      </c>
      <c r="M132" t="s">
        <v>2095</v>
      </c>
      <c r="N132" t="s">
        <v>2096</v>
      </c>
      <c r="O132" t="s">
        <v>4136</v>
      </c>
      <c r="P132" t="s">
        <v>4137</v>
      </c>
      <c r="Q132" t="s">
        <v>4138</v>
      </c>
      <c r="R132" t="s">
        <v>4139</v>
      </c>
      <c r="S132" t="s">
        <v>4140</v>
      </c>
      <c r="T132" t="s">
        <v>4141</v>
      </c>
      <c r="U132" t="s">
        <v>4142</v>
      </c>
      <c r="V132" t="s">
        <v>4143</v>
      </c>
      <c r="DY132" t="s">
        <v>822</v>
      </c>
      <c r="DZ132" t="s">
        <v>419</v>
      </c>
      <c r="EA132" t="s">
        <v>420</v>
      </c>
      <c r="EB132" t="s">
        <v>2143</v>
      </c>
      <c r="EC132" t="s">
        <v>2144</v>
      </c>
    </row>
    <row r="133" spans="1:133" x14ac:dyDescent="0.3">
      <c r="A133" t="s">
        <v>4144</v>
      </c>
      <c r="B133" t="s">
        <v>4145</v>
      </c>
      <c r="C133" t="s">
        <v>4146</v>
      </c>
      <c r="D133" t="s">
        <v>4147</v>
      </c>
      <c r="E133" t="s">
        <v>4148</v>
      </c>
      <c r="F133" t="s">
        <v>4149</v>
      </c>
      <c r="G133" t="s">
        <v>4150</v>
      </c>
      <c r="H133" t="s">
        <v>4151</v>
      </c>
      <c r="I133" t="s">
        <v>4152</v>
      </c>
      <c r="J133" t="s">
        <v>799</v>
      </c>
      <c r="K133" t="s">
        <v>373</v>
      </c>
      <c r="L133" t="s">
        <v>374</v>
      </c>
      <c r="M133" t="s">
        <v>2097</v>
      </c>
      <c r="N133" t="s">
        <v>2098</v>
      </c>
      <c r="O133" t="s">
        <v>4153</v>
      </c>
      <c r="P133" t="s">
        <v>4154</v>
      </c>
      <c r="Q133" t="s">
        <v>4155</v>
      </c>
      <c r="R133" t="s">
        <v>4156</v>
      </c>
      <c r="S133" t="s">
        <v>4157</v>
      </c>
      <c r="T133" t="s">
        <v>4158</v>
      </c>
      <c r="U133" t="s">
        <v>4159</v>
      </c>
      <c r="V133" t="s">
        <v>4160</v>
      </c>
      <c r="DY133" t="s">
        <v>823</v>
      </c>
      <c r="DZ133" t="s">
        <v>421</v>
      </c>
      <c r="EA133" t="s">
        <v>422</v>
      </c>
      <c r="EB133" t="s">
        <v>2145</v>
      </c>
      <c r="EC133" t="s">
        <v>2146</v>
      </c>
    </row>
    <row r="134" spans="1:133" x14ac:dyDescent="0.3">
      <c r="A134" t="s">
        <v>4161</v>
      </c>
      <c r="B134" t="s">
        <v>4162</v>
      </c>
      <c r="C134" t="s">
        <v>4163</v>
      </c>
      <c r="D134" t="s">
        <v>4164</v>
      </c>
      <c r="E134" t="s">
        <v>4165</v>
      </c>
      <c r="F134" t="s">
        <v>4166</v>
      </c>
      <c r="G134" t="s">
        <v>4167</v>
      </c>
      <c r="H134" t="s">
        <v>4168</v>
      </c>
      <c r="I134" t="s">
        <v>4169</v>
      </c>
      <c r="J134" t="s">
        <v>800</v>
      </c>
      <c r="K134" t="s">
        <v>375</v>
      </c>
      <c r="L134" t="s">
        <v>376</v>
      </c>
      <c r="M134" t="s">
        <v>2099</v>
      </c>
      <c r="N134" t="s">
        <v>2100</v>
      </c>
      <c r="O134" t="s">
        <v>4170</v>
      </c>
      <c r="P134" t="s">
        <v>4171</v>
      </c>
      <c r="Q134" t="s">
        <v>4172</v>
      </c>
      <c r="R134" t="s">
        <v>4173</v>
      </c>
      <c r="S134" t="s">
        <v>4174</v>
      </c>
      <c r="T134" t="s">
        <v>4175</v>
      </c>
      <c r="U134" t="s">
        <v>4176</v>
      </c>
      <c r="V134" t="s">
        <v>4177</v>
      </c>
      <c r="DY134" t="s">
        <v>824</v>
      </c>
      <c r="DZ134" t="s">
        <v>423</v>
      </c>
      <c r="EA134" t="s">
        <v>424</v>
      </c>
      <c r="EB134" t="s">
        <v>2147</v>
      </c>
      <c r="EC134" t="s">
        <v>2148</v>
      </c>
    </row>
    <row r="135" spans="1:133" x14ac:dyDescent="0.3">
      <c r="A135" t="s">
        <v>4178</v>
      </c>
      <c r="B135" t="s">
        <v>4179</v>
      </c>
      <c r="C135" t="s">
        <v>4180</v>
      </c>
      <c r="D135" t="s">
        <v>4181</v>
      </c>
      <c r="E135" t="s">
        <v>4182</v>
      </c>
      <c r="F135" t="s">
        <v>4183</v>
      </c>
      <c r="G135" t="s">
        <v>4184</v>
      </c>
      <c r="H135" t="s">
        <v>4185</v>
      </c>
      <c r="I135" t="s">
        <v>4186</v>
      </c>
      <c r="J135" t="s">
        <v>801</v>
      </c>
      <c r="K135" t="s">
        <v>377</v>
      </c>
      <c r="L135" t="s">
        <v>378</v>
      </c>
      <c r="M135" t="s">
        <v>2101</v>
      </c>
      <c r="N135" t="s">
        <v>2102</v>
      </c>
      <c r="O135" t="s">
        <v>4187</v>
      </c>
      <c r="P135" t="s">
        <v>4188</v>
      </c>
      <c r="Q135" t="s">
        <v>4189</v>
      </c>
      <c r="R135" t="s">
        <v>4190</v>
      </c>
      <c r="S135" t="s">
        <v>4191</v>
      </c>
      <c r="T135" t="s">
        <v>4192</v>
      </c>
      <c r="U135" t="s">
        <v>4193</v>
      </c>
      <c r="V135" t="s">
        <v>4194</v>
      </c>
      <c r="DY135" t="s">
        <v>825</v>
      </c>
      <c r="DZ135" t="s">
        <v>425</v>
      </c>
      <c r="EA135" t="s">
        <v>426</v>
      </c>
      <c r="EB135" t="s">
        <v>2149</v>
      </c>
      <c r="EC135" t="s">
        <v>2150</v>
      </c>
    </row>
    <row r="136" spans="1:133" x14ac:dyDescent="0.3">
      <c r="A136" t="s">
        <v>4195</v>
      </c>
      <c r="B136" t="s">
        <v>4196</v>
      </c>
      <c r="C136" t="s">
        <v>4197</v>
      </c>
      <c r="D136" t="s">
        <v>4198</v>
      </c>
      <c r="E136" t="s">
        <v>4199</v>
      </c>
      <c r="F136" t="s">
        <v>4200</v>
      </c>
      <c r="G136" t="s">
        <v>4201</v>
      </c>
      <c r="H136" t="s">
        <v>4202</v>
      </c>
      <c r="I136" t="s">
        <v>4203</v>
      </c>
      <c r="J136" t="s">
        <v>802</v>
      </c>
      <c r="K136" t="s">
        <v>379</v>
      </c>
      <c r="L136" t="s">
        <v>380</v>
      </c>
      <c r="M136" t="s">
        <v>2103</v>
      </c>
      <c r="N136" t="s">
        <v>2104</v>
      </c>
      <c r="O136" t="s">
        <v>4204</v>
      </c>
      <c r="P136" t="s">
        <v>4205</v>
      </c>
      <c r="Q136" t="s">
        <v>4206</v>
      </c>
      <c r="R136" t="s">
        <v>4207</v>
      </c>
      <c r="S136" t="s">
        <v>4208</v>
      </c>
      <c r="T136" t="s">
        <v>4209</v>
      </c>
      <c r="U136" t="s">
        <v>4210</v>
      </c>
      <c r="V136" t="s">
        <v>4211</v>
      </c>
      <c r="DY136" t="s">
        <v>826</v>
      </c>
      <c r="DZ136" t="s">
        <v>427</v>
      </c>
      <c r="EA136" t="s">
        <v>428</v>
      </c>
      <c r="EB136" t="s">
        <v>2151</v>
      </c>
      <c r="EC136" t="s">
        <v>2152</v>
      </c>
    </row>
    <row r="137" spans="1:133" x14ac:dyDescent="0.3">
      <c r="A137" t="s">
        <v>4212</v>
      </c>
      <c r="B137" t="s">
        <v>4213</v>
      </c>
      <c r="C137" t="s">
        <v>4214</v>
      </c>
      <c r="D137" t="s">
        <v>4215</v>
      </c>
      <c r="E137" t="s">
        <v>4216</v>
      </c>
      <c r="F137" t="s">
        <v>4217</v>
      </c>
      <c r="G137" t="s">
        <v>4218</v>
      </c>
      <c r="H137" t="s">
        <v>4219</v>
      </c>
      <c r="I137" t="s">
        <v>4220</v>
      </c>
      <c r="J137" t="s">
        <v>803</v>
      </c>
      <c r="K137" t="s">
        <v>381</v>
      </c>
      <c r="L137" t="s">
        <v>382</v>
      </c>
      <c r="M137" t="s">
        <v>2105</v>
      </c>
      <c r="N137" t="s">
        <v>2106</v>
      </c>
      <c r="O137" t="s">
        <v>4221</v>
      </c>
      <c r="P137" t="s">
        <v>4222</v>
      </c>
      <c r="Q137" t="s">
        <v>4223</v>
      </c>
      <c r="R137" t="s">
        <v>4224</v>
      </c>
      <c r="S137" t="s">
        <v>4225</v>
      </c>
      <c r="T137" t="s">
        <v>4226</v>
      </c>
      <c r="U137" t="s">
        <v>4227</v>
      </c>
      <c r="V137" t="s">
        <v>4228</v>
      </c>
      <c r="DY137" t="s">
        <v>827</v>
      </c>
      <c r="DZ137" t="s">
        <v>429</v>
      </c>
      <c r="EA137" t="s">
        <v>430</v>
      </c>
      <c r="EB137" t="s">
        <v>2153</v>
      </c>
      <c r="EC137" t="s">
        <v>2154</v>
      </c>
    </row>
    <row r="138" spans="1:133" x14ac:dyDescent="0.3">
      <c r="A138" t="s">
        <v>4229</v>
      </c>
      <c r="B138" t="s">
        <v>4230</v>
      </c>
      <c r="C138" t="s">
        <v>4231</v>
      </c>
      <c r="D138" t="s">
        <v>4232</v>
      </c>
      <c r="E138" t="s">
        <v>4233</v>
      </c>
      <c r="F138" t="s">
        <v>4234</v>
      </c>
      <c r="G138" t="s">
        <v>4235</v>
      </c>
      <c r="H138" t="s">
        <v>4236</v>
      </c>
      <c r="I138" t="s">
        <v>4237</v>
      </c>
      <c r="J138" t="s">
        <v>804</v>
      </c>
      <c r="K138" t="s">
        <v>383</v>
      </c>
      <c r="L138" t="s">
        <v>384</v>
      </c>
      <c r="M138" t="s">
        <v>2107</v>
      </c>
      <c r="N138" t="s">
        <v>2108</v>
      </c>
      <c r="O138" t="s">
        <v>4238</v>
      </c>
      <c r="P138" t="s">
        <v>4239</v>
      </c>
      <c r="Q138" t="s">
        <v>4240</v>
      </c>
      <c r="R138" t="s">
        <v>4241</v>
      </c>
      <c r="S138" t="s">
        <v>4242</v>
      </c>
      <c r="T138" t="s">
        <v>4243</v>
      </c>
      <c r="U138" t="s">
        <v>4244</v>
      </c>
      <c r="V138" t="s">
        <v>4245</v>
      </c>
      <c r="DY138" t="s">
        <v>828</v>
      </c>
      <c r="DZ138" t="s">
        <v>431</v>
      </c>
      <c r="EA138" t="s">
        <v>432</v>
      </c>
      <c r="EB138" t="s">
        <v>2155</v>
      </c>
      <c r="EC138" t="s">
        <v>2156</v>
      </c>
    </row>
    <row r="139" spans="1:133" x14ac:dyDescent="0.3">
      <c r="A139" t="s">
        <v>4246</v>
      </c>
      <c r="B139" t="s">
        <v>4247</v>
      </c>
      <c r="C139" t="s">
        <v>4248</v>
      </c>
      <c r="D139" t="s">
        <v>4249</v>
      </c>
      <c r="E139" t="s">
        <v>4250</v>
      </c>
      <c r="F139" t="s">
        <v>4251</v>
      </c>
      <c r="G139" t="s">
        <v>4252</v>
      </c>
      <c r="H139" t="s">
        <v>4253</v>
      </c>
      <c r="I139" t="s">
        <v>4254</v>
      </c>
      <c r="J139" t="s">
        <v>805</v>
      </c>
      <c r="K139" t="s">
        <v>385</v>
      </c>
      <c r="L139" t="s">
        <v>386</v>
      </c>
      <c r="M139" t="s">
        <v>2109</v>
      </c>
      <c r="N139" t="s">
        <v>2110</v>
      </c>
      <c r="O139" t="s">
        <v>4255</v>
      </c>
      <c r="P139" t="s">
        <v>4256</v>
      </c>
      <c r="Q139" t="s">
        <v>4257</v>
      </c>
      <c r="R139" t="s">
        <v>4258</v>
      </c>
      <c r="S139" t="s">
        <v>4259</v>
      </c>
      <c r="T139" t="s">
        <v>4260</v>
      </c>
      <c r="U139" t="s">
        <v>4261</v>
      </c>
      <c r="V139" t="s">
        <v>4262</v>
      </c>
      <c r="DY139" t="s">
        <v>829</v>
      </c>
      <c r="DZ139" t="s">
        <v>433</v>
      </c>
      <c r="EA139" t="s">
        <v>434</v>
      </c>
      <c r="EB139" t="s">
        <v>2157</v>
      </c>
      <c r="EC139" t="s">
        <v>2158</v>
      </c>
    </row>
    <row r="140" spans="1:133" x14ac:dyDescent="0.3">
      <c r="A140" t="s">
        <v>4263</v>
      </c>
      <c r="B140" t="s">
        <v>4264</v>
      </c>
      <c r="C140" t="s">
        <v>4265</v>
      </c>
      <c r="D140" t="s">
        <v>4266</v>
      </c>
      <c r="E140" t="s">
        <v>4267</v>
      </c>
      <c r="F140" t="s">
        <v>4268</v>
      </c>
      <c r="G140" t="s">
        <v>4269</v>
      </c>
      <c r="H140" t="s">
        <v>4270</v>
      </c>
      <c r="I140" t="s">
        <v>4271</v>
      </c>
      <c r="J140" t="s">
        <v>806</v>
      </c>
      <c r="K140" t="s">
        <v>387</v>
      </c>
      <c r="L140" t="s">
        <v>388</v>
      </c>
      <c r="M140" t="s">
        <v>2111</v>
      </c>
      <c r="N140" t="s">
        <v>2112</v>
      </c>
      <c r="O140" t="s">
        <v>4272</v>
      </c>
      <c r="P140" t="s">
        <v>4273</v>
      </c>
      <c r="Q140" t="s">
        <v>4274</v>
      </c>
      <c r="R140" t="s">
        <v>4275</v>
      </c>
      <c r="S140" t="s">
        <v>4276</v>
      </c>
      <c r="T140" t="s">
        <v>4277</v>
      </c>
      <c r="U140" t="s">
        <v>4278</v>
      </c>
      <c r="V140" t="s">
        <v>4279</v>
      </c>
      <c r="DY140" t="s">
        <v>830</v>
      </c>
      <c r="DZ140" t="s">
        <v>435</v>
      </c>
      <c r="EA140" t="s">
        <v>436</v>
      </c>
      <c r="EB140" t="s">
        <v>2159</v>
      </c>
      <c r="EC140" t="s">
        <v>2160</v>
      </c>
    </row>
    <row r="141" spans="1:133" x14ac:dyDescent="0.3">
      <c r="A141" t="s">
        <v>4280</v>
      </c>
      <c r="B141" t="s">
        <v>4281</v>
      </c>
      <c r="C141" t="s">
        <v>4282</v>
      </c>
      <c r="D141" t="s">
        <v>4283</v>
      </c>
      <c r="E141" t="s">
        <v>4284</v>
      </c>
      <c r="F141" t="s">
        <v>4285</v>
      </c>
      <c r="G141" t="s">
        <v>4286</v>
      </c>
      <c r="H141" t="s">
        <v>4287</v>
      </c>
      <c r="I141" t="s">
        <v>4288</v>
      </c>
      <c r="J141" t="s">
        <v>807</v>
      </c>
      <c r="K141" t="s">
        <v>389</v>
      </c>
      <c r="L141" t="s">
        <v>390</v>
      </c>
      <c r="M141" t="s">
        <v>2113</v>
      </c>
      <c r="N141" t="s">
        <v>2114</v>
      </c>
      <c r="O141" t="s">
        <v>4289</v>
      </c>
      <c r="P141" t="s">
        <v>4290</v>
      </c>
      <c r="Q141" t="s">
        <v>4291</v>
      </c>
      <c r="R141" t="s">
        <v>4292</v>
      </c>
      <c r="S141" t="s">
        <v>4293</v>
      </c>
      <c r="T141" t="s">
        <v>4294</v>
      </c>
      <c r="U141" t="s">
        <v>4295</v>
      </c>
      <c r="V141" t="s">
        <v>4296</v>
      </c>
      <c r="DY141" t="s">
        <v>831</v>
      </c>
      <c r="DZ141" t="s">
        <v>437</v>
      </c>
      <c r="EA141" t="s">
        <v>438</v>
      </c>
      <c r="EB141" t="s">
        <v>2161</v>
      </c>
      <c r="EC141" t="s">
        <v>2162</v>
      </c>
    </row>
    <row r="142" spans="1:133" x14ac:dyDescent="0.3">
      <c r="A142" t="s">
        <v>4297</v>
      </c>
      <c r="B142" t="s">
        <v>4298</v>
      </c>
      <c r="C142" t="s">
        <v>4299</v>
      </c>
      <c r="D142" t="s">
        <v>4300</v>
      </c>
      <c r="E142" t="s">
        <v>4301</v>
      </c>
      <c r="F142" t="s">
        <v>4302</v>
      </c>
      <c r="G142" t="s">
        <v>4303</v>
      </c>
      <c r="H142" t="s">
        <v>4304</v>
      </c>
      <c r="I142" t="s">
        <v>4305</v>
      </c>
      <c r="J142" t="s">
        <v>808</v>
      </c>
      <c r="K142" t="s">
        <v>391</v>
      </c>
      <c r="L142" t="s">
        <v>392</v>
      </c>
      <c r="M142" t="s">
        <v>2115</v>
      </c>
      <c r="N142" t="s">
        <v>2116</v>
      </c>
      <c r="O142" t="s">
        <v>4306</v>
      </c>
      <c r="P142" t="s">
        <v>4307</v>
      </c>
      <c r="Q142" t="s">
        <v>4308</v>
      </c>
      <c r="R142" t="s">
        <v>4309</v>
      </c>
      <c r="S142" t="s">
        <v>4310</v>
      </c>
      <c r="T142" t="s">
        <v>4311</v>
      </c>
      <c r="U142" t="s">
        <v>4312</v>
      </c>
      <c r="V142" t="s">
        <v>4313</v>
      </c>
      <c r="DY142" t="s">
        <v>832</v>
      </c>
      <c r="DZ142" t="s">
        <v>439</v>
      </c>
      <c r="EA142" t="s">
        <v>440</v>
      </c>
      <c r="EB142" t="s">
        <v>2163</v>
      </c>
      <c r="EC142" t="s">
        <v>2164</v>
      </c>
    </row>
    <row r="143" spans="1:133" x14ac:dyDescent="0.3">
      <c r="A143" t="s">
        <v>4314</v>
      </c>
      <c r="B143" t="s">
        <v>4315</v>
      </c>
      <c r="C143" t="s">
        <v>4316</v>
      </c>
      <c r="D143" t="s">
        <v>4317</v>
      </c>
      <c r="E143" t="s">
        <v>4318</v>
      </c>
      <c r="F143" t="s">
        <v>4319</v>
      </c>
      <c r="G143" t="s">
        <v>4320</v>
      </c>
      <c r="H143" t="s">
        <v>4321</v>
      </c>
      <c r="I143" t="s">
        <v>4322</v>
      </c>
      <c r="J143" t="s">
        <v>809</v>
      </c>
      <c r="K143" t="s">
        <v>393</v>
      </c>
      <c r="L143" t="s">
        <v>394</v>
      </c>
      <c r="M143" t="s">
        <v>2117</v>
      </c>
      <c r="N143" t="s">
        <v>2118</v>
      </c>
      <c r="O143" t="s">
        <v>4323</v>
      </c>
      <c r="P143" t="s">
        <v>4324</v>
      </c>
      <c r="Q143" t="s">
        <v>4325</v>
      </c>
      <c r="R143" t="s">
        <v>4326</v>
      </c>
      <c r="S143" t="s">
        <v>4327</v>
      </c>
      <c r="T143" t="s">
        <v>4328</v>
      </c>
      <c r="U143" t="s">
        <v>4329</v>
      </c>
      <c r="V143" t="s">
        <v>4330</v>
      </c>
      <c r="DY143" t="s">
        <v>833</v>
      </c>
      <c r="DZ143" t="s">
        <v>441</v>
      </c>
      <c r="EA143" t="s">
        <v>442</v>
      </c>
      <c r="EB143" t="s">
        <v>2165</v>
      </c>
      <c r="EC143" t="s">
        <v>2166</v>
      </c>
    </row>
    <row r="144" spans="1:133" x14ac:dyDescent="0.3">
      <c r="A144" t="s">
        <v>4331</v>
      </c>
      <c r="B144" t="s">
        <v>4332</v>
      </c>
      <c r="C144" t="s">
        <v>4333</v>
      </c>
      <c r="D144" t="s">
        <v>4334</v>
      </c>
      <c r="E144" t="s">
        <v>4335</v>
      </c>
      <c r="F144" t="s">
        <v>4336</v>
      </c>
      <c r="G144" t="s">
        <v>4337</v>
      </c>
      <c r="H144" t="s">
        <v>4338</v>
      </c>
      <c r="I144" t="s">
        <v>4339</v>
      </c>
      <c r="J144" t="s">
        <v>810</v>
      </c>
      <c r="K144" t="s">
        <v>395</v>
      </c>
      <c r="L144" t="s">
        <v>396</v>
      </c>
      <c r="M144" t="s">
        <v>2119</v>
      </c>
      <c r="N144" t="s">
        <v>2120</v>
      </c>
      <c r="O144" t="s">
        <v>4340</v>
      </c>
      <c r="P144" t="s">
        <v>4341</v>
      </c>
      <c r="Q144" t="s">
        <v>4342</v>
      </c>
      <c r="R144" t="s">
        <v>4343</v>
      </c>
      <c r="S144" t="s">
        <v>4344</v>
      </c>
      <c r="T144" t="s">
        <v>4345</v>
      </c>
      <c r="U144" t="s">
        <v>4346</v>
      </c>
      <c r="V144" t="s">
        <v>4347</v>
      </c>
      <c r="DY144" t="s">
        <v>834</v>
      </c>
      <c r="DZ144" t="s">
        <v>443</v>
      </c>
      <c r="EA144" t="s">
        <v>444</v>
      </c>
      <c r="EB144" t="s">
        <v>2167</v>
      </c>
      <c r="EC144" t="s">
        <v>2168</v>
      </c>
    </row>
    <row r="145" spans="1:133" x14ac:dyDescent="0.3">
      <c r="A145" t="s">
        <v>4348</v>
      </c>
      <c r="B145" t="s">
        <v>4349</v>
      </c>
      <c r="C145" t="s">
        <v>4350</v>
      </c>
      <c r="D145" t="s">
        <v>4351</v>
      </c>
      <c r="E145" t="s">
        <v>4352</v>
      </c>
      <c r="F145" t="s">
        <v>4353</v>
      </c>
      <c r="G145" t="s">
        <v>4354</v>
      </c>
      <c r="H145" t="s">
        <v>4355</v>
      </c>
      <c r="I145" t="s">
        <v>4356</v>
      </c>
      <c r="J145" t="s">
        <v>811</v>
      </c>
      <c r="K145" t="s">
        <v>397</v>
      </c>
      <c r="L145" t="s">
        <v>398</v>
      </c>
      <c r="M145" t="s">
        <v>2121</v>
      </c>
      <c r="N145" t="s">
        <v>2122</v>
      </c>
      <c r="O145" t="s">
        <v>4357</v>
      </c>
      <c r="P145" t="s">
        <v>4358</v>
      </c>
      <c r="Q145" t="s">
        <v>4359</v>
      </c>
      <c r="R145" t="s">
        <v>4360</v>
      </c>
      <c r="S145" t="s">
        <v>4361</v>
      </c>
      <c r="T145" t="s">
        <v>4362</v>
      </c>
      <c r="U145" t="s">
        <v>4363</v>
      </c>
      <c r="V145" t="s">
        <v>4364</v>
      </c>
      <c r="DY145" t="s">
        <v>835</v>
      </c>
      <c r="DZ145" t="s">
        <v>445</v>
      </c>
      <c r="EA145" t="s">
        <v>446</v>
      </c>
      <c r="EB145" t="s">
        <v>2169</v>
      </c>
      <c r="EC145" t="s">
        <v>2170</v>
      </c>
    </row>
    <row r="146" spans="1:133" x14ac:dyDescent="0.3">
      <c r="A146" t="s">
        <v>4365</v>
      </c>
      <c r="B146" t="s">
        <v>4366</v>
      </c>
      <c r="C146" t="s">
        <v>4367</v>
      </c>
      <c r="D146" t="s">
        <v>4368</v>
      </c>
      <c r="E146" t="s">
        <v>4369</v>
      </c>
      <c r="F146" t="s">
        <v>4370</v>
      </c>
      <c r="G146" t="s">
        <v>4371</v>
      </c>
      <c r="H146" t="s">
        <v>4372</v>
      </c>
      <c r="I146" t="s">
        <v>4373</v>
      </c>
      <c r="J146" t="s">
        <v>812</v>
      </c>
      <c r="K146" t="s">
        <v>399</v>
      </c>
      <c r="L146" t="s">
        <v>400</v>
      </c>
      <c r="M146" t="s">
        <v>2123</v>
      </c>
      <c r="N146" t="s">
        <v>2124</v>
      </c>
      <c r="O146" t="s">
        <v>4374</v>
      </c>
      <c r="P146" t="s">
        <v>4375</v>
      </c>
      <c r="Q146" t="s">
        <v>4376</v>
      </c>
      <c r="R146" t="s">
        <v>4377</v>
      </c>
      <c r="S146" t="s">
        <v>4378</v>
      </c>
      <c r="T146" t="s">
        <v>4379</v>
      </c>
      <c r="U146" t="s">
        <v>4380</v>
      </c>
      <c r="V146" t="s">
        <v>4381</v>
      </c>
      <c r="DY146" t="s">
        <v>836</v>
      </c>
      <c r="DZ146" t="s">
        <v>447</v>
      </c>
      <c r="EA146" t="s">
        <v>448</v>
      </c>
      <c r="EB146" t="s">
        <v>2171</v>
      </c>
      <c r="EC146" t="s">
        <v>2172</v>
      </c>
    </row>
    <row r="147" spans="1:133" x14ac:dyDescent="0.3">
      <c r="A147" t="s">
        <v>4382</v>
      </c>
      <c r="B147" t="s">
        <v>4383</v>
      </c>
      <c r="C147" t="s">
        <v>4384</v>
      </c>
      <c r="D147" t="s">
        <v>4385</v>
      </c>
      <c r="E147" t="s">
        <v>4386</v>
      </c>
      <c r="F147" t="s">
        <v>4387</v>
      </c>
      <c r="G147" t="s">
        <v>4388</v>
      </c>
      <c r="H147" t="s">
        <v>4389</v>
      </c>
      <c r="I147" t="s">
        <v>4390</v>
      </c>
      <c r="J147" t="s">
        <v>813</v>
      </c>
      <c r="K147" t="s">
        <v>401</v>
      </c>
      <c r="L147" t="s">
        <v>402</v>
      </c>
      <c r="M147" t="s">
        <v>2125</v>
      </c>
      <c r="N147" t="s">
        <v>2126</v>
      </c>
      <c r="O147" t="s">
        <v>4391</v>
      </c>
      <c r="P147" t="s">
        <v>4392</v>
      </c>
      <c r="Q147" t="s">
        <v>4393</v>
      </c>
      <c r="R147" t="s">
        <v>4394</v>
      </c>
      <c r="S147" t="s">
        <v>4395</v>
      </c>
      <c r="T147" t="s">
        <v>4396</v>
      </c>
      <c r="U147" t="s">
        <v>4397</v>
      </c>
      <c r="V147" t="s">
        <v>4398</v>
      </c>
      <c r="DY147" t="s">
        <v>837</v>
      </c>
      <c r="DZ147" t="s">
        <v>449</v>
      </c>
      <c r="EA147" t="s">
        <v>450</v>
      </c>
      <c r="EB147" t="s">
        <v>2173</v>
      </c>
      <c r="EC147" t="s">
        <v>2174</v>
      </c>
    </row>
    <row r="148" spans="1:133" x14ac:dyDescent="0.3">
      <c r="A148" t="s">
        <v>4399</v>
      </c>
      <c r="B148" t="s">
        <v>4400</v>
      </c>
      <c r="C148" t="s">
        <v>4401</v>
      </c>
      <c r="D148" t="s">
        <v>4402</v>
      </c>
      <c r="E148" t="s">
        <v>4403</v>
      </c>
      <c r="F148" t="s">
        <v>4404</v>
      </c>
      <c r="G148" t="s">
        <v>4405</v>
      </c>
      <c r="H148" t="s">
        <v>4406</v>
      </c>
      <c r="I148" t="s">
        <v>4407</v>
      </c>
      <c r="J148" t="s">
        <v>814</v>
      </c>
      <c r="K148" t="s">
        <v>403</v>
      </c>
      <c r="L148" t="s">
        <v>404</v>
      </c>
      <c r="M148" t="s">
        <v>2127</v>
      </c>
      <c r="N148" t="s">
        <v>2128</v>
      </c>
      <c r="O148" t="s">
        <v>4408</v>
      </c>
      <c r="P148" t="s">
        <v>4409</v>
      </c>
      <c r="Q148" t="s">
        <v>4410</v>
      </c>
      <c r="R148" t="s">
        <v>4411</v>
      </c>
      <c r="S148" t="s">
        <v>4412</v>
      </c>
      <c r="T148" t="s">
        <v>4413</v>
      </c>
      <c r="U148" t="s">
        <v>4414</v>
      </c>
      <c r="V148" t="s">
        <v>4415</v>
      </c>
      <c r="DY148" t="s">
        <v>838</v>
      </c>
      <c r="DZ148" t="s">
        <v>451</v>
      </c>
      <c r="EA148" t="s">
        <v>452</v>
      </c>
      <c r="EB148" t="s">
        <v>2175</v>
      </c>
      <c r="EC148" t="s">
        <v>2176</v>
      </c>
    </row>
    <row r="149" spans="1:133" x14ac:dyDescent="0.3">
      <c r="A149" t="s">
        <v>4416</v>
      </c>
      <c r="B149" t="s">
        <v>4417</v>
      </c>
      <c r="C149" t="s">
        <v>4418</v>
      </c>
      <c r="D149" t="s">
        <v>4419</v>
      </c>
      <c r="E149" t="s">
        <v>4420</v>
      </c>
      <c r="F149" t="s">
        <v>4421</v>
      </c>
      <c r="G149" t="s">
        <v>4422</v>
      </c>
      <c r="H149" t="s">
        <v>4423</v>
      </c>
      <c r="I149" t="s">
        <v>4424</v>
      </c>
      <c r="J149" t="s">
        <v>815</v>
      </c>
      <c r="K149" t="s">
        <v>405</v>
      </c>
      <c r="L149" t="s">
        <v>406</v>
      </c>
      <c r="M149" t="s">
        <v>2129</v>
      </c>
      <c r="N149" t="s">
        <v>2130</v>
      </c>
      <c r="O149" t="s">
        <v>4425</v>
      </c>
      <c r="P149" t="s">
        <v>4426</v>
      </c>
      <c r="Q149" t="s">
        <v>4427</v>
      </c>
      <c r="R149" t="s">
        <v>4428</v>
      </c>
      <c r="S149" t="s">
        <v>4429</v>
      </c>
      <c r="T149" t="s">
        <v>4430</v>
      </c>
      <c r="U149" t="s">
        <v>4431</v>
      </c>
      <c r="V149" t="s">
        <v>4432</v>
      </c>
      <c r="DY149" t="s">
        <v>839</v>
      </c>
      <c r="DZ149" t="s">
        <v>453</v>
      </c>
      <c r="EA149" t="s">
        <v>454</v>
      </c>
      <c r="EB149" t="s">
        <v>2177</v>
      </c>
      <c r="EC149" t="s">
        <v>2178</v>
      </c>
    </row>
    <row r="150" spans="1:133" x14ac:dyDescent="0.3">
      <c r="A150" t="s">
        <v>4433</v>
      </c>
      <c r="B150" t="s">
        <v>4434</v>
      </c>
      <c r="C150" t="s">
        <v>4435</v>
      </c>
      <c r="D150" t="s">
        <v>4436</v>
      </c>
      <c r="E150" t="s">
        <v>4437</v>
      </c>
      <c r="F150" t="s">
        <v>4438</v>
      </c>
      <c r="G150" t="s">
        <v>4439</v>
      </c>
      <c r="H150" t="s">
        <v>4440</v>
      </c>
      <c r="I150" t="s">
        <v>4441</v>
      </c>
      <c r="J150" t="s">
        <v>816</v>
      </c>
      <c r="K150" t="s">
        <v>407</v>
      </c>
      <c r="L150" t="s">
        <v>408</v>
      </c>
      <c r="M150" t="s">
        <v>2131</v>
      </c>
      <c r="N150" t="s">
        <v>2132</v>
      </c>
      <c r="O150" t="s">
        <v>4442</v>
      </c>
      <c r="P150" t="s">
        <v>4443</v>
      </c>
      <c r="Q150" t="s">
        <v>4444</v>
      </c>
      <c r="R150" t="s">
        <v>4445</v>
      </c>
      <c r="S150" t="s">
        <v>4446</v>
      </c>
      <c r="T150" t="s">
        <v>4447</v>
      </c>
      <c r="U150" t="s">
        <v>4448</v>
      </c>
      <c r="V150" t="s">
        <v>4449</v>
      </c>
      <c r="DY150" t="s">
        <v>840</v>
      </c>
      <c r="DZ150" t="s">
        <v>455</v>
      </c>
      <c r="EA150" t="s">
        <v>456</v>
      </c>
      <c r="EB150" t="s">
        <v>2179</v>
      </c>
      <c r="EC150" t="s">
        <v>2180</v>
      </c>
    </row>
    <row r="151" spans="1:133" x14ac:dyDescent="0.3">
      <c r="A151" t="s">
        <v>4450</v>
      </c>
      <c r="B151" t="s">
        <v>4451</v>
      </c>
      <c r="C151" t="s">
        <v>4452</v>
      </c>
      <c r="D151" t="s">
        <v>4453</v>
      </c>
      <c r="E151" t="s">
        <v>4454</v>
      </c>
      <c r="F151" t="s">
        <v>4455</v>
      </c>
      <c r="G151" t="s">
        <v>4456</v>
      </c>
      <c r="H151" t="s">
        <v>4457</v>
      </c>
      <c r="I151" t="s">
        <v>4458</v>
      </c>
      <c r="J151" t="s">
        <v>817</v>
      </c>
      <c r="K151" t="s">
        <v>409</v>
      </c>
      <c r="L151" t="s">
        <v>410</v>
      </c>
      <c r="M151" t="s">
        <v>2133</v>
      </c>
      <c r="N151" t="s">
        <v>2134</v>
      </c>
      <c r="O151" t="s">
        <v>4459</v>
      </c>
      <c r="P151" t="s">
        <v>4460</v>
      </c>
      <c r="Q151" t="s">
        <v>4461</v>
      </c>
      <c r="R151" t="s">
        <v>4462</v>
      </c>
      <c r="S151" t="s">
        <v>4463</v>
      </c>
      <c r="T151" t="s">
        <v>4464</v>
      </c>
      <c r="U151" t="s">
        <v>4465</v>
      </c>
      <c r="V151" t="s">
        <v>4466</v>
      </c>
      <c r="DY151" t="s">
        <v>841</v>
      </c>
      <c r="DZ151" t="s">
        <v>457</v>
      </c>
      <c r="EA151" t="s">
        <v>458</v>
      </c>
      <c r="EB151" t="s">
        <v>2181</v>
      </c>
      <c r="EC151" t="s">
        <v>2182</v>
      </c>
    </row>
    <row r="152" spans="1:133" x14ac:dyDescent="0.3">
      <c r="A152" t="s">
        <v>4467</v>
      </c>
      <c r="B152" t="s">
        <v>4468</v>
      </c>
      <c r="C152" t="s">
        <v>4469</v>
      </c>
      <c r="D152" t="s">
        <v>4470</v>
      </c>
      <c r="E152" t="s">
        <v>4471</v>
      </c>
      <c r="F152" t="s">
        <v>4472</v>
      </c>
      <c r="G152" t="s">
        <v>4473</v>
      </c>
      <c r="H152" t="s">
        <v>4474</v>
      </c>
      <c r="I152" t="s">
        <v>4475</v>
      </c>
      <c r="J152" t="s">
        <v>818</v>
      </c>
      <c r="K152" t="s">
        <v>411</v>
      </c>
      <c r="L152" t="s">
        <v>412</v>
      </c>
      <c r="M152" t="s">
        <v>2135</v>
      </c>
      <c r="N152" t="s">
        <v>2136</v>
      </c>
      <c r="O152" t="s">
        <v>4476</v>
      </c>
      <c r="P152" t="s">
        <v>4477</v>
      </c>
      <c r="Q152" t="s">
        <v>4478</v>
      </c>
      <c r="R152" t="s">
        <v>4479</v>
      </c>
      <c r="S152" t="s">
        <v>4480</v>
      </c>
      <c r="T152" t="s">
        <v>4481</v>
      </c>
      <c r="U152" t="s">
        <v>4482</v>
      </c>
      <c r="V152" t="s">
        <v>4483</v>
      </c>
      <c r="DY152" t="s">
        <v>842</v>
      </c>
      <c r="DZ152" t="s">
        <v>459</v>
      </c>
      <c r="EA152" t="s">
        <v>460</v>
      </c>
      <c r="EB152" t="s">
        <v>2183</v>
      </c>
      <c r="EC152" t="s">
        <v>2184</v>
      </c>
    </row>
    <row r="153" spans="1:133" x14ac:dyDescent="0.3">
      <c r="A153" t="s">
        <v>4484</v>
      </c>
      <c r="B153" t="s">
        <v>4485</v>
      </c>
      <c r="C153" t="s">
        <v>4486</v>
      </c>
      <c r="D153" t="s">
        <v>4487</v>
      </c>
      <c r="E153" t="s">
        <v>4488</v>
      </c>
      <c r="F153" t="s">
        <v>4489</v>
      </c>
      <c r="G153" t="s">
        <v>4490</v>
      </c>
      <c r="H153" t="s">
        <v>4491</v>
      </c>
      <c r="I153" t="s">
        <v>4492</v>
      </c>
      <c r="J153" t="s">
        <v>819</v>
      </c>
      <c r="K153" t="s">
        <v>413</v>
      </c>
      <c r="L153" t="s">
        <v>414</v>
      </c>
      <c r="M153" t="s">
        <v>2137</v>
      </c>
      <c r="N153" t="s">
        <v>2138</v>
      </c>
      <c r="O153" t="s">
        <v>4493</v>
      </c>
      <c r="P153" t="s">
        <v>4494</v>
      </c>
      <c r="Q153" t="s">
        <v>4495</v>
      </c>
      <c r="R153" t="s">
        <v>4496</v>
      </c>
      <c r="S153" t="s">
        <v>4497</v>
      </c>
      <c r="T153" t="s">
        <v>4498</v>
      </c>
      <c r="U153" t="s">
        <v>4499</v>
      </c>
      <c r="V153" t="s">
        <v>4500</v>
      </c>
      <c r="DY153" t="s">
        <v>843</v>
      </c>
      <c r="DZ153" t="s">
        <v>461</v>
      </c>
      <c r="EA153" t="s">
        <v>462</v>
      </c>
      <c r="EB153" t="s">
        <v>2185</v>
      </c>
      <c r="EC153" t="s">
        <v>2186</v>
      </c>
    </row>
    <row r="154" spans="1:133" x14ac:dyDescent="0.3">
      <c r="A154" t="s">
        <v>4501</v>
      </c>
      <c r="B154" t="s">
        <v>4502</v>
      </c>
      <c r="C154" t="s">
        <v>4503</v>
      </c>
      <c r="D154" t="s">
        <v>4504</v>
      </c>
      <c r="E154" t="s">
        <v>4505</v>
      </c>
      <c r="F154" t="s">
        <v>4506</v>
      </c>
      <c r="G154" t="s">
        <v>4507</v>
      </c>
      <c r="H154" t="s">
        <v>4508</v>
      </c>
      <c r="I154" t="s">
        <v>4509</v>
      </c>
      <c r="J154" t="s">
        <v>820</v>
      </c>
      <c r="K154" t="s">
        <v>415</v>
      </c>
      <c r="L154" t="s">
        <v>416</v>
      </c>
      <c r="M154" t="s">
        <v>2139</v>
      </c>
      <c r="N154" t="s">
        <v>2140</v>
      </c>
      <c r="O154" t="s">
        <v>4510</v>
      </c>
      <c r="P154" t="s">
        <v>4511</v>
      </c>
      <c r="Q154" t="s">
        <v>4512</v>
      </c>
      <c r="R154" t="s">
        <v>4513</v>
      </c>
      <c r="S154" t="s">
        <v>4514</v>
      </c>
      <c r="T154" t="s">
        <v>4515</v>
      </c>
      <c r="U154" t="s">
        <v>4516</v>
      </c>
      <c r="V154" t="s">
        <v>4517</v>
      </c>
      <c r="DY154" t="s">
        <v>844</v>
      </c>
      <c r="DZ154" t="s">
        <v>463</v>
      </c>
      <c r="EA154" t="s">
        <v>464</v>
      </c>
      <c r="EB154" t="s">
        <v>2187</v>
      </c>
      <c r="EC154" t="s">
        <v>2188</v>
      </c>
    </row>
    <row r="155" spans="1:133" x14ac:dyDescent="0.3">
      <c r="A155" t="s">
        <v>4518</v>
      </c>
      <c r="B155" t="s">
        <v>4519</v>
      </c>
      <c r="C155" t="s">
        <v>4520</v>
      </c>
      <c r="D155" t="s">
        <v>4521</v>
      </c>
      <c r="E155" t="s">
        <v>4522</v>
      </c>
      <c r="F155" t="s">
        <v>4523</v>
      </c>
      <c r="G155" t="s">
        <v>4524</v>
      </c>
      <c r="H155" t="s">
        <v>4525</v>
      </c>
      <c r="I155" t="s">
        <v>4526</v>
      </c>
      <c r="J155" t="s">
        <v>821</v>
      </c>
      <c r="K155" t="s">
        <v>417</v>
      </c>
      <c r="L155" t="s">
        <v>418</v>
      </c>
      <c r="M155" t="s">
        <v>2141</v>
      </c>
      <c r="N155" t="s">
        <v>2142</v>
      </c>
      <c r="O155" t="s">
        <v>4527</v>
      </c>
      <c r="P155" t="s">
        <v>4528</v>
      </c>
      <c r="Q155" t="s">
        <v>4529</v>
      </c>
      <c r="R155" t="s">
        <v>4530</v>
      </c>
      <c r="S155" t="s">
        <v>4531</v>
      </c>
      <c r="T155" t="s">
        <v>4532</v>
      </c>
      <c r="U155" t="s">
        <v>4533</v>
      </c>
      <c r="V155" t="s">
        <v>4534</v>
      </c>
      <c r="DY155" t="s">
        <v>845</v>
      </c>
      <c r="DZ155" t="s">
        <v>465</v>
      </c>
      <c r="EA155" t="s">
        <v>466</v>
      </c>
      <c r="EB155" t="s">
        <v>2189</v>
      </c>
      <c r="EC155" t="s">
        <v>2190</v>
      </c>
    </row>
    <row r="156" spans="1:133" x14ac:dyDescent="0.3">
      <c r="A156" t="s">
        <v>4535</v>
      </c>
      <c r="B156" t="s">
        <v>4536</v>
      </c>
      <c r="C156" t="s">
        <v>4537</v>
      </c>
      <c r="D156" t="s">
        <v>4538</v>
      </c>
      <c r="E156" t="s">
        <v>4539</v>
      </c>
      <c r="F156" t="s">
        <v>4540</v>
      </c>
      <c r="G156" t="s">
        <v>4541</v>
      </c>
      <c r="H156" t="s">
        <v>4542</v>
      </c>
      <c r="I156" t="s">
        <v>4543</v>
      </c>
      <c r="J156" t="s">
        <v>822</v>
      </c>
      <c r="K156" t="s">
        <v>419</v>
      </c>
      <c r="L156" t="s">
        <v>420</v>
      </c>
      <c r="M156" t="s">
        <v>2143</v>
      </c>
      <c r="N156" t="s">
        <v>2144</v>
      </c>
      <c r="O156" t="s">
        <v>4544</v>
      </c>
      <c r="P156" t="s">
        <v>4545</v>
      </c>
      <c r="Q156" t="s">
        <v>4546</v>
      </c>
      <c r="R156" t="s">
        <v>4547</v>
      </c>
      <c r="S156" t="s">
        <v>4548</v>
      </c>
      <c r="T156" t="s">
        <v>4549</v>
      </c>
      <c r="U156" t="s">
        <v>4550</v>
      </c>
      <c r="V156" t="s">
        <v>4551</v>
      </c>
      <c r="DY156" t="s">
        <v>846</v>
      </c>
      <c r="DZ156" t="s">
        <v>467</v>
      </c>
      <c r="EA156" t="s">
        <v>468</v>
      </c>
      <c r="EB156" t="s">
        <v>2191</v>
      </c>
      <c r="EC156" t="s">
        <v>2192</v>
      </c>
    </row>
    <row r="157" spans="1:133" x14ac:dyDescent="0.3">
      <c r="A157" t="s">
        <v>4552</v>
      </c>
      <c r="B157" t="s">
        <v>4553</v>
      </c>
      <c r="C157" t="s">
        <v>4554</v>
      </c>
      <c r="D157" t="s">
        <v>4555</v>
      </c>
      <c r="E157" t="s">
        <v>4556</v>
      </c>
      <c r="F157" t="s">
        <v>4557</v>
      </c>
      <c r="G157" t="s">
        <v>4558</v>
      </c>
      <c r="H157" t="s">
        <v>4559</v>
      </c>
      <c r="I157" t="s">
        <v>4560</v>
      </c>
      <c r="J157" t="s">
        <v>823</v>
      </c>
      <c r="K157" t="s">
        <v>421</v>
      </c>
      <c r="L157" t="s">
        <v>422</v>
      </c>
      <c r="M157" t="s">
        <v>2145</v>
      </c>
      <c r="N157" t="s">
        <v>2146</v>
      </c>
      <c r="O157" t="s">
        <v>4561</v>
      </c>
      <c r="P157" t="s">
        <v>4562</v>
      </c>
      <c r="Q157" t="s">
        <v>4563</v>
      </c>
      <c r="R157" t="s">
        <v>4564</v>
      </c>
      <c r="S157" t="s">
        <v>4565</v>
      </c>
      <c r="T157" t="s">
        <v>4566</v>
      </c>
      <c r="U157" t="s">
        <v>4567</v>
      </c>
      <c r="V157" t="s">
        <v>4568</v>
      </c>
      <c r="DY157" t="s">
        <v>847</v>
      </c>
      <c r="DZ157" t="s">
        <v>469</v>
      </c>
      <c r="EA157" t="s">
        <v>470</v>
      </c>
      <c r="EB157" t="s">
        <v>2193</v>
      </c>
      <c r="EC157" t="s">
        <v>2194</v>
      </c>
    </row>
    <row r="158" spans="1:133" x14ac:dyDescent="0.3">
      <c r="A158" t="s">
        <v>4569</v>
      </c>
      <c r="B158" t="s">
        <v>4570</v>
      </c>
      <c r="C158" t="s">
        <v>4571</v>
      </c>
      <c r="D158" t="s">
        <v>4572</v>
      </c>
      <c r="E158" t="s">
        <v>4573</v>
      </c>
      <c r="F158" t="s">
        <v>4574</v>
      </c>
      <c r="G158" t="s">
        <v>4575</v>
      </c>
      <c r="H158" t="s">
        <v>4576</v>
      </c>
      <c r="I158" t="s">
        <v>4577</v>
      </c>
      <c r="J158" t="s">
        <v>824</v>
      </c>
      <c r="K158" t="s">
        <v>423</v>
      </c>
      <c r="L158" t="s">
        <v>424</v>
      </c>
      <c r="M158" t="s">
        <v>2147</v>
      </c>
      <c r="N158" t="s">
        <v>2148</v>
      </c>
      <c r="O158" t="s">
        <v>4578</v>
      </c>
      <c r="P158" t="s">
        <v>4579</v>
      </c>
      <c r="Q158" t="s">
        <v>4580</v>
      </c>
      <c r="R158" t="s">
        <v>4581</v>
      </c>
      <c r="S158" t="s">
        <v>4582</v>
      </c>
      <c r="T158" t="s">
        <v>4583</v>
      </c>
      <c r="U158" t="s">
        <v>4584</v>
      </c>
      <c r="V158" t="s">
        <v>4585</v>
      </c>
      <c r="DY158" t="s">
        <v>848</v>
      </c>
      <c r="DZ158" t="s">
        <v>471</v>
      </c>
      <c r="EA158" t="s">
        <v>472</v>
      </c>
      <c r="EB158" t="s">
        <v>2195</v>
      </c>
      <c r="EC158" t="s">
        <v>2196</v>
      </c>
    </row>
    <row r="159" spans="1:133" x14ac:dyDescent="0.3">
      <c r="A159" t="s">
        <v>4586</v>
      </c>
      <c r="B159" t="s">
        <v>4587</v>
      </c>
      <c r="C159" t="s">
        <v>4588</v>
      </c>
      <c r="D159" t="s">
        <v>4589</v>
      </c>
      <c r="E159" t="s">
        <v>4590</v>
      </c>
      <c r="F159" t="s">
        <v>4591</v>
      </c>
      <c r="G159" t="s">
        <v>4592</v>
      </c>
      <c r="H159" t="s">
        <v>4593</v>
      </c>
      <c r="I159" t="s">
        <v>4594</v>
      </c>
      <c r="J159" t="s">
        <v>825</v>
      </c>
      <c r="K159" t="s">
        <v>425</v>
      </c>
      <c r="L159" t="s">
        <v>426</v>
      </c>
      <c r="M159" t="s">
        <v>2149</v>
      </c>
      <c r="N159" t="s">
        <v>2150</v>
      </c>
      <c r="O159" t="s">
        <v>4595</v>
      </c>
      <c r="P159" t="s">
        <v>4596</v>
      </c>
      <c r="Q159" t="s">
        <v>4597</v>
      </c>
      <c r="R159" t="s">
        <v>4598</v>
      </c>
      <c r="S159" t="s">
        <v>4599</v>
      </c>
      <c r="T159" t="s">
        <v>4600</v>
      </c>
      <c r="U159" t="s">
        <v>4601</v>
      </c>
      <c r="V159" t="s">
        <v>4602</v>
      </c>
      <c r="DY159" t="s">
        <v>849</v>
      </c>
      <c r="DZ159" t="s">
        <v>473</v>
      </c>
      <c r="EA159" t="s">
        <v>474</v>
      </c>
      <c r="EB159" t="s">
        <v>2197</v>
      </c>
      <c r="EC159" t="s">
        <v>2198</v>
      </c>
    </row>
    <row r="160" spans="1:133" x14ac:dyDescent="0.3">
      <c r="A160" t="s">
        <v>4603</v>
      </c>
      <c r="B160" t="s">
        <v>4604</v>
      </c>
      <c r="C160" t="s">
        <v>4605</v>
      </c>
      <c r="D160" t="s">
        <v>4606</v>
      </c>
      <c r="E160" t="s">
        <v>4607</v>
      </c>
      <c r="F160" t="s">
        <v>4608</v>
      </c>
      <c r="G160" t="s">
        <v>4609</v>
      </c>
      <c r="H160" t="s">
        <v>4610</v>
      </c>
      <c r="I160" t="s">
        <v>4611</v>
      </c>
      <c r="J160" t="s">
        <v>826</v>
      </c>
      <c r="K160" t="s">
        <v>427</v>
      </c>
      <c r="L160" t="s">
        <v>428</v>
      </c>
      <c r="M160" t="s">
        <v>2151</v>
      </c>
      <c r="N160" t="s">
        <v>2152</v>
      </c>
      <c r="O160" t="s">
        <v>4612</v>
      </c>
      <c r="P160" t="s">
        <v>4613</v>
      </c>
      <c r="Q160" t="s">
        <v>4614</v>
      </c>
      <c r="R160" t="s">
        <v>4615</v>
      </c>
      <c r="S160" t="s">
        <v>4616</v>
      </c>
      <c r="T160" t="s">
        <v>4617</v>
      </c>
      <c r="U160" t="s">
        <v>4618</v>
      </c>
      <c r="V160" t="s">
        <v>4619</v>
      </c>
      <c r="DY160" t="s">
        <v>850</v>
      </c>
      <c r="DZ160" t="s">
        <v>475</v>
      </c>
      <c r="EA160" t="s">
        <v>476</v>
      </c>
      <c r="EB160" t="s">
        <v>2199</v>
      </c>
      <c r="EC160" t="s">
        <v>2200</v>
      </c>
    </row>
    <row r="161" spans="1:133" x14ac:dyDescent="0.3">
      <c r="A161" t="s">
        <v>4620</v>
      </c>
      <c r="B161" t="s">
        <v>4621</v>
      </c>
      <c r="C161" t="s">
        <v>4622</v>
      </c>
      <c r="D161" t="s">
        <v>4623</v>
      </c>
      <c r="E161" t="s">
        <v>4624</v>
      </c>
      <c r="F161" t="s">
        <v>4625</v>
      </c>
      <c r="G161" t="s">
        <v>4626</v>
      </c>
      <c r="H161" t="s">
        <v>4627</v>
      </c>
      <c r="I161" t="s">
        <v>4628</v>
      </c>
      <c r="J161" t="s">
        <v>827</v>
      </c>
      <c r="K161" t="s">
        <v>429</v>
      </c>
      <c r="L161" t="s">
        <v>430</v>
      </c>
      <c r="M161" t="s">
        <v>2153</v>
      </c>
      <c r="N161" t="s">
        <v>2154</v>
      </c>
      <c r="O161" t="s">
        <v>4629</v>
      </c>
      <c r="P161" t="s">
        <v>4630</v>
      </c>
      <c r="Q161" t="s">
        <v>4631</v>
      </c>
      <c r="R161" t="s">
        <v>4632</v>
      </c>
      <c r="S161" t="s">
        <v>4633</v>
      </c>
      <c r="T161" t="s">
        <v>4634</v>
      </c>
      <c r="U161" t="s">
        <v>4635</v>
      </c>
      <c r="V161" t="s">
        <v>4636</v>
      </c>
      <c r="DY161" t="s">
        <v>851</v>
      </c>
      <c r="DZ161" t="s">
        <v>477</v>
      </c>
      <c r="EA161" t="s">
        <v>478</v>
      </c>
      <c r="EB161" t="s">
        <v>2201</v>
      </c>
      <c r="EC161" t="s">
        <v>2202</v>
      </c>
    </row>
    <row r="162" spans="1:133" x14ac:dyDescent="0.3">
      <c r="A162" t="s">
        <v>4637</v>
      </c>
      <c r="B162" t="s">
        <v>4638</v>
      </c>
      <c r="C162" t="s">
        <v>4639</v>
      </c>
      <c r="D162" t="s">
        <v>4640</v>
      </c>
      <c r="E162" t="s">
        <v>4641</v>
      </c>
      <c r="F162" t="s">
        <v>4642</v>
      </c>
      <c r="G162" t="s">
        <v>4643</v>
      </c>
      <c r="H162" t="s">
        <v>4644</v>
      </c>
      <c r="I162" t="s">
        <v>4645</v>
      </c>
      <c r="J162" t="s">
        <v>828</v>
      </c>
      <c r="K162" t="s">
        <v>431</v>
      </c>
      <c r="L162" t="s">
        <v>432</v>
      </c>
      <c r="M162" t="s">
        <v>2155</v>
      </c>
      <c r="N162" t="s">
        <v>2156</v>
      </c>
      <c r="O162" t="s">
        <v>4646</v>
      </c>
      <c r="P162" t="s">
        <v>4647</v>
      </c>
      <c r="Q162" t="s">
        <v>4648</v>
      </c>
      <c r="R162" t="s">
        <v>4649</v>
      </c>
      <c r="S162" t="s">
        <v>4650</v>
      </c>
      <c r="T162" t="s">
        <v>4651</v>
      </c>
      <c r="U162" t="s">
        <v>4652</v>
      </c>
      <c r="V162" t="s">
        <v>4653</v>
      </c>
      <c r="DY162" t="s">
        <v>852</v>
      </c>
      <c r="DZ162" t="s">
        <v>479</v>
      </c>
      <c r="EA162" t="s">
        <v>480</v>
      </c>
      <c r="EB162" t="s">
        <v>2203</v>
      </c>
      <c r="EC162" t="s">
        <v>2204</v>
      </c>
    </row>
    <row r="163" spans="1:133" x14ac:dyDescent="0.3">
      <c r="A163" t="s">
        <v>4654</v>
      </c>
      <c r="B163" t="s">
        <v>4655</v>
      </c>
      <c r="C163" t="s">
        <v>4656</v>
      </c>
      <c r="D163" t="s">
        <v>4657</v>
      </c>
      <c r="E163" t="s">
        <v>4658</v>
      </c>
      <c r="F163" t="s">
        <v>4659</v>
      </c>
      <c r="G163" t="s">
        <v>4660</v>
      </c>
      <c r="H163" t="s">
        <v>4661</v>
      </c>
      <c r="I163" t="s">
        <v>4662</v>
      </c>
      <c r="J163" t="s">
        <v>829</v>
      </c>
      <c r="K163" t="s">
        <v>433</v>
      </c>
      <c r="L163" t="s">
        <v>434</v>
      </c>
      <c r="M163" t="s">
        <v>2157</v>
      </c>
      <c r="N163" t="s">
        <v>2158</v>
      </c>
      <c r="O163" t="s">
        <v>4663</v>
      </c>
      <c r="P163" t="s">
        <v>4664</v>
      </c>
      <c r="Q163" t="s">
        <v>4665</v>
      </c>
      <c r="R163" t="s">
        <v>4666</v>
      </c>
      <c r="S163" t="s">
        <v>4667</v>
      </c>
      <c r="T163" t="s">
        <v>4668</v>
      </c>
      <c r="U163" t="s">
        <v>4669</v>
      </c>
      <c r="V163" t="s">
        <v>4670</v>
      </c>
      <c r="DY163" t="s">
        <v>853</v>
      </c>
      <c r="DZ163" t="s">
        <v>481</v>
      </c>
      <c r="EA163" t="s">
        <v>482</v>
      </c>
      <c r="EB163" t="s">
        <v>2205</v>
      </c>
      <c r="EC163" t="s">
        <v>2206</v>
      </c>
    </row>
    <row r="164" spans="1:133" x14ac:dyDescent="0.3">
      <c r="A164" t="s">
        <v>4671</v>
      </c>
      <c r="B164" t="s">
        <v>4672</v>
      </c>
      <c r="C164" t="s">
        <v>4673</v>
      </c>
      <c r="D164" t="s">
        <v>4674</v>
      </c>
      <c r="E164" t="s">
        <v>4675</v>
      </c>
      <c r="F164" t="s">
        <v>4676</v>
      </c>
      <c r="G164" t="s">
        <v>4677</v>
      </c>
      <c r="H164" t="s">
        <v>4678</v>
      </c>
      <c r="I164" t="s">
        <v>4679</v>
      </c>
      <c r="J164" t="s">
        <v>830</v>
      </c>
      <c r="K164" t="s">
        <v>435</v>
      </c>
      <c r="L164" t="s">
        <v>436</v>
      </c>
      <c r="M164" t="s">
        <v>2159</v>
      </c>
      <c r="N164" t="s">
        <v>2160</v>
      </c>
      <c r="O164" t="s">
        <v>4680</v>
      </c>
      <c r="P164" t="s">
        <v>4681</v>
      </c>
      <c r="Q164" t="s">
        <v>4682</v>
      </c>
      <c r="R164" t="s">
        <v>4683</v>
      </c>
      <c r="S164" t="s">
        <v>4684</v>
      </c>
      <c r="T164" t="s">
        <v>4685</v>
      </c>
      <c r="U164" t="s">
        <v>4686</v>
      </c>
      <c r="V164" t="s">
        <v>4687</v>
      </c>
      <c r="DY164" t="s">
        <v>854</v>
      </c>
      <c r="DZ164" t="s">
        <v>483</v>
      </c>
      <c r="EA164" t="s">
        <v>484</v>
      </c>
      <c r="EB164" t="s">
        <v>2207</v>
      </c>
      <c r="EC164" t="s">
        <v>2208</v>
      </c>
    </row>
    <row r="165" spans="1:133" x14ac:dyDescent="0.3">
      <c r="A165" t="s">
        <v>4688</v>
      </c>
      <c r="B165" t="s">
        <v>4689</v>
      </c>
      <c r="C165" t="s">
        <v>4690</v>
      </c>
      <c r="D165" t="s">
        <v>4691</v>
      </c>
      <c r="E165" t="s">
        <v>4692</v>
      </c>
      <c r="F165" t="s">
        <v>4693</v>
      </c>
      <c r="G165" t="s">
        <v>4694</v>
      </c>
      <c r="H165" t="s">
        <v>4695</v>
      </c>
      <c r="I165" t="s">
        <v>4696</v>
      </c>
      <c r="J165" t="s">
        <v>831</v>
      </c>
      <c r="K165" t="s">
        <v>437</v>
      </c>
      <c r="L165" t="s">
        <v>438</v>
      </c>
      <c r="M165" t="s">
        <v>2161</v>
      </c>
      <c r="N165" t="s">
        <v>2162</v>
      </c>
      <c r="O165" t="s">
        <v>4697</v>
      </c>
      <c r="P165" t="s">
        <v>4698</v>
      </c>
      <c r="Q165" t="s">
        <v>4699</v>
      </c>
      <c r="R165" t="s">
        <v>4700</v>
      </c>
      <c r="S165" t="s">
        <v>4701</v>
      </c>
      <c r="T165" t="s">
        <v>4702</v>
      </c>
      <c r="U165" t="s">
        <v>4703</v>
      </c>
      <c r="V165" t="s">
        <v>4704</v>
      </c>
      <c r="DY165" t="s">
        <v>855</v>
      </c>
      <c r="DZ165" t="s">
        <v>485</v>
      </c>
      <c r="EA165" t="s">
        <v>486</v>
      </c>
      <c r="EB165" t="s">
        <v>2209</v>
      </c>
      <c r="EC165" t="s">
        <v>2210</v>
      </c>
    </row>
    <row r="166" spans="1:133" x14ac:dyDescent="0.3">
      <c r="A166" t="s">
        <v>4705</v>
      </c>
      <c r="B166" t="s">
        <v>4706</v>
      </c>
      <c r="C166" t="s">
        <v>4707</v>
      </c>
      <c r="D166" t="s">
        <v>4708</v>
      </c>
      <c r="E166" t="s">
        <v>4709</v>
      </c>
      <c r="F166" t="s">
        <v>4710</v>
      </c>
      <c r="G166" t="s">
        <v>4711</v>
      </c>
      <c r="H166" t="s">
        <v>4712</v>
      </c>
      <c r="I166" t="s">
        <v>4713</v>
      </c>
      <c r="J166" t="s">
        <v>832</v>
      </c>
      <c r="K166" t="s">
        <v>439</v>
      </c>
      <c r="L166" t="s">
        <v>440</v>
      </c>
      <c r="M166" t="s">
        <v>2163</v>
      </c>
      <c r="N166" t="s">
        <v>2164</v>
      </c>
      <c r="O166" t="s">
        <v>4714</v>
      </c>
      <c r="P166" t="s">
        <v>4715</v>
      </c>
      <c r="Q166" t="s">
        <v>4716</v>
      </c>
      <c r="R166" t="s">
        <v>4717</v>
      </c>
      <c r="S166" t="s">
        <v>4718</v>
      </c>
      <c r="T166" t="s">
        <v>4719</v>
      </c>
      <c r="U166" t="s">
        <v>4720</v>
      </c>
      <c r="V166" t="s">
        <v>4721</v>
      </c>
      <c r="DY166" t="s">
        <v>856</v>
      </c>
      <c r="DZ166" t="s">
        <v>487</v>
      </c>
      <c r="EA166" t="s">
        <v>488</v>
      </c>
      <c r="EB166" t="s">
        <v>2211</v>
      </c>
      <c r="EC166" t="s">
        <v>2212</v>
      </c>
    </row>
    <row r="167" spans="1:133" x14ac:dyDescent="0.3">
      <c r="A167" t="s">
        <v>4722</v>
      </c>
      <c r="B167" t="s">
        <v>4723</v>
      </c>
      <c r="C167" t="s">
        <v>4724</v>
      </c>
      <c r="D167" t="s">
        <v>4725</v>
      </c>
      <c r="E167" t="s">
        <v>4726</v>
      </c>
      <c r="F167" t="s">
        <v>4727</v>
      </c>
      <c r="G167" t="s">
        <v>4728</v>
      </c>
      <c r="H167" t="s">
        <v>4729</v>
      </c>
      <c r="I167" t="s">
        <v>4730</v>
      </c>
      <c r="J167" t="s">
        <v>833</v>
      </c>
      <c r="K167" t="s">
        <v>441</v>
      </c>
      <c r="L167" t="s">
        <v>442</v>
      </c>
      <c r="M167" t="s">
        <v>2165</v>
      </c>
      <c r="N167" t="s">
        <v>2166</v>
      </c>
      <c r="O167" t="s">
        <v>4731</v>
      </c>
      <c r="P167" t="s">
        <v>4732</v>
      </c>
      <c r="Q167" t="s">
        <v>4733</v>
      </c>
      <c r="R167" t="s">
        <v>4734</v>
      </c>
      <c r="S167" t="s">
        <v>4735</v>
      </c>
      <c r="T167" t="s">
        <v>4736</v>
      </c>
      <c r="U167" t="s">
        <v>4737</v>
      </c>
      <c r="V167" t="s">
        <v>4738</v>
      </c>
      <c r="DY167" t="s">
        <v>857</v>
      </c>
      <c r="DZ167" t="s">
        <v>489</v>
      </c>
      <c r="EA167" t="s">
        <v>490</v>
      </c>
      <c r="EB167" t="s">
        <v>2213</v>
      </c>
      <c r="EC167" t="s">
        <v>2214</v>
      </c>
    </row>
    <row r="168" spans="1:133" x14ac:dyDescent="0.3">
      <c r="A168" t="s">
        <v>4739</v>
      </c>
      <c r="B168" t="s">
        <v>4740</v>
      </c>
      <c r="C168" t="s">
        <v>4741</v>
      </c>
      <c r="D168" t="s">
        <v>4742</v>
      </c>
      <c r="E168" t="s">
        <v>4743</v>
      </c>
      <c r="F168" t="s">
        <v>4744</v>
      </c>
      <c r="G168" t="s">
        <v>4745</v>
      </c>
      <c r="H168" t="s">
        <v>4746</v>
      </c>
      <c r="I168" t="s">
        <v>4747</v>
      </c>
      <c r="J168" t="s">
        <v>834</v>
      </c>
      <c r="K168" t="s">
        <v>443</v>
      </c>
      <c r="L168" t="s">
        <v>444</v>
      </c>
      <c r="M168" t="s">
        <v>2167</v>
      </c>
      <c r="N168" t="s">
        <v>2168</v>
      </c>
      <c r="O168" t="s">
        <v>4748</v>
      </c>
      <c r="P168" t="s">
        <v>4749</v>
      </c>
      <c r="Q168" t="s">
        <v>4750</v>
      </c>
      <c r="R168" t="s">
        <v>4751</v>
      </c>
      <c r="S168" t="s">
        <v>4752</v>
      </c>
      <c r="T168" t="s">
        <v>4753</v>
      </c>
      <c r="U168" t="s">
        <v>4754</v>
      </c>
      <c r="V168" t="s">
        <v>4755</v>
      </c>
      <c r="DY168" t="s">
        <v>858</v>
      </c>
      <c r="DZ168" t="s">
        <v>491</v>
      </c>
      <c r="EA168" t="s">
        <v>492</v>
      </c>
      <c r="EB168" t="s">
        <v>2215</v>
      </c>
      <c r="EC168" t="s">
        <v>2216</v>
      </c>
    </row>
    <row r="169" spans="1:133" x14ac:dyDescent="0.3">
      <c r="A169" t="s">
        <v>4756</v>
      </c>
      <c r="B169" t="s">
        <v>4757</v>
      </c>
      <c r="C169" t="s">
        <v>4758</v>
      </c>
      <c r="D169" t="s">
        <v>4759</v>
      </c>
      <c r="E169" t="s">
        <v>4760</v>
      </c>
      <c r="F169" t="s">
        <v>4761</v>
      </c>
      <c r="G169" t="s">
        <v>4762</v>
      </c>
      <c r="H169" t="s">
        <v>4763</v>
      </c>
      <c r="I169" t="s">
        <v>4764</v>
      </c>
      <c r="J169" t="s">
        <v>835</v>
      </c>
      <c r="K169" t="s">
        <v>445</v>
      </c>
      <c r="L169" t="s">
        <v>446</v>
      </c>
      <c r="M169" t="s">
        <v>2169</v>
      </c>
      <c r="N169" t="s">
        <v>2170</v>
      </c>
      <c r="O169" t="s">
        <v>4765</v>
      </c>
      <c r="P169" t="s">
        <v>4766</v>
      </c>
      <c r="Q169" t="s">
        <v>4767</v>
      </c>
      <c r="R169" t="s">
        <v>4768</v>
      </c>
      <c r="S169" t="s">
        <v>4769</v>
      </c>
      <c r="T169" t="s">
        <v>4770</v>
      </c>
      <c r="U169" t="s">
        <v>4771</v>
      </c>
      <c r="V169" t="s">
        <v>4772</v>
      </c>
      <c r="DY169" t="s">
        <v>859</v>
      </c>
      <c r="DZ169" t="s">
        <v>493</v>
      </c>
      <c r="EA169" t="s">
        <v>494</v>
      </c>
      <c r="EB169" t="s">
        <v>2217</v>
      </c>
      <c r="EC169" t="s">
        <v>2218</v>
      </c>
    </row>
    <row r="170" spans="1:133" x14ac:dyDescent="0.3">
      <c r="A170" t="s">
        <v>4773</v>
      </c>
      <c r="B170" t="s">
        <v>4774</v>
      </c>
      <c r="C170" t="s">
        <v>4775</v>
      </c>
      <c r="D170" t="s">
        <v>4776</v>
      </c>
      <c r="E170" t="s">
        <v>4777</v>
      </c>
      <c r="F170" t="s">
        <v>4778</v>
      </c>
      <c r="G170" t="s">
        <v>4779</v>
      </c>
      <c r="H170" t="s">
        <v>4780</v>
      </c>
      <c r="I170" t="s">
        <v>4781</v>
      </c>
      <c r="J170" t="s">
        <v>836</v>
      </c>
      <c r="K170" t="s">
        <v>447</v>
      </c>
      <c r="L170" t="s">
        <v>448</v>
      </c>
      <c r="M170" t="s">
        <v>2171</v>
      </c>
      <c r="N170" t="s">
        <v>2172</v>
      </c>
      <c r="O170" t="s">
        <v>4782</v>
      </c>
      <c r="P170" t="s">
        <v>4783</v>
      </c>
      <c r="Q170" t="s">
        <v>4784</v>
      </c>
      <c r="R170" t="s">
        <v>4785</v>
      </c>
      <c r="S170" t="s">
        <v>4786</v>
      </c>
      <c r="T170" t="s">
        <v>4787</v>
      </c>
      <c r="U170" t="s">
        <v>4788</v>
      </c>
      <c r="V170" t="s">
        <v>4789</v>
      </c>
      <c r="DY170" t="s">
        <v>860</v>
      </c>
      <c r="DZ170" t="s">
        <v>495</v>
      </c>
      <c r="EA170" t="s">
        <v>496</v>
      </c>
      <c r="EB170" t="s">
        <v>2219</v>
      </c>
      <c r="EC170" t="s">
        <v>2220</v>
      </c>
    </row>
    <row r="171" spans="1:133" x14ac:dyDescent="0.3">
      <c r="A171" t="s">
        <v>4790</v>
      </c>
      <c r="B171" t="s">
        <v>4791</v>
      </c>
      <c r="C171" t="s">
        <v>4792</v>
      </c>
      <c r="D171" t="s">
        <v>4793</v>
      </c>
      <c r="E171" t="s">
        <v>4794</v>
      </c>
      <c r="F171" t="s">
        <v>4795</v>
      </c>
      <c r="G171" t="s">
        <v>4796</v>
      </c>
      <c r="H171" t="s">
        <v>4797</v>
      </c>
      <c r="I171" t="s">
        <v>4798</v>
      </c>
      <c r="J171" t="s">
        <v>837</v>
      </c>
      <c r="K171" t="s">
        <v>449</v>
      </c>
      <c r="L171" t="s">
        <v>450</v>
      </c>
      <c r="M171" t="s">
        <v>2173</v>
      </c>
      <c r="N171" t="s">
        <v>2174</v>
      </c>
      <c r="O171" t="s">
        <v>4799</v>
      </c>
      <c r="P171" t="s">
        <v>4800</v>
      </c>
      <c r="Q171" t="s">
        <v>4801</v>
      </c>
      <c r="R171" t="s">
        <v>4802</v>
      </c>
      <c r="S171" t="s">
        <v>4803</v>
      </c>
      <c r="T171" t="s">
        <v>4804</v>
      </c>
      <c r="U171" t="s">
        <v>4805</v>
      </c>
      <c r="V171" t="s">
        <v>4806</v>
      </c>
      <c r="DY171" t="s">
        <v>861</v>
      </c>
      <c r="DZ171" t="s">
        <v>497</v>
      </c>
      <c r="EA171" t="s">
        <v>498</v>
      </c>
      <c r="EB171" t="s">
        <v>2221</v>
      </c>
      <c r="EC171" t="s">
        <v>2222</v>
      </c>
    </row>
    <row r="172" spans="1:133" x14ac:dyDescent="0.3">
      <c r="A172" t="s">
        <v>4807</v>
      </c>
      <c r="B172" t="s">
        <v>4808</v>
      </c>
      <c r="C172" t="s">
        <v>4809</v>
      </c>
      <c r="D172" t="s">
        <v>4810</v>
      </c>
      <c r="E172" t="s">
        <v>4811</v>
      </c>
      <c r="F172" t="s">
        <v>4812</v>
      </c>
      <c r="G172" t="s">
        <v>4813</v>
      </c>
      <c r="H172" t="s">
        <v>4814</v>
      </c>
      <c r="I172" t="s">
        <v>4815</v>
      </c>
      <c r="J172" t="s">
        <v>838</v>
      </c>
      <c r="K172" t="s">
        <v>451</v>
      </c>
      <c r="L172" t="s">
        <v>452</v>
      </c>
      <c r="M172" t="s">
        <v>2175</v>
      </c>
      <c r="N172" t="s">
        <v>2176</v>
      </c>
      <c r="O172" t="s">
        <v>4816</v>
      </c>
      <c r="P172" t="s">
        <v>4817</v>
      </c>
      <c r="Q172" t="s">
        <v>4818</v>
      </c>
      <c r="R172" t="s">
        <v>4819</v>
      </c>
      <c r="S172" t="s">
        <v>4820</v>
      </c>
      <c r="T172" t="s">
        <v>4821</v>
      </c>
      <c r="U172" t="s">
        <v>4822</v>
      </c>
      <c r="V172" t="s">
        <v>4823</v>
      </c>
      <c r="DY172" t="s">
        <v>862</v>
      </c>
      <c r="DZ172" t="s">
        <v>499</v>
      </c>
      <c r="EA172" t="s">
        <v>500</v>
      </c>
      <c r="EB172" t="s">
        <v>2223</v>
      </c>
      <c r="EC172" t="s">
        <v>2224</v>
      </c>
    </row>
    <row r="173" spans="1:133" x14ac:dyDescent="0.3">
      <c r="A173" t="s">
        <v>4824</v>
      </c>
      <c r="B173" t="s">
        <v>4825</v>
      </c>
      <c r="C173" t="s">
        <v>4826</v>
      </c>
      <c r="D173" t="s">
        <v>4827</v>
      </c>
      <c r="E173" t="s">
        <v>4828</v>
      </c>
      <c r="F173" t="s">
        <v>4829</v>
      </c>
      <c r="G173" t="s">
        <v>4830</v>
      </c>
      <c r="H173" t="s">
        <v>4831</v>
      </c>
      <c r="I173" t="s">
        <v>4832</v>
      </c>
      <c r="J173" t="s">
        <v>839</v>
      </c>
      <c r="K173" t="s">
        <v>453</v>
      </c>
      <c r="L173" t="s">
        <v>454</v>
      </c>
      <c r="M173" t="s">
        <v>2177</v>
      </c>
      <c r="N173" t="s">
        <v>2178</v>
      </c>
      <c r="O173" t="s">
        <v>4833</v>
      </c>
      <c r="P173" t="s">
        <v>4834</v>
      </c>
      <c r="Q173" t="s">
        <v>4835</v>
      </c>
      <c r="R173" t="s">
        <v>4836</v>
      </c>
      <c r="S173" t="s">
        <v>4837</v>
      </c>
      <c r="T173" t="s">
        <v>4838</v>
      </c>
      <c r="U173" t="s">
        <v>4839</v>
      </c>
      <c r="V173" t="s">
        <v>4840</v>
      </c>
      <c r="DY173" t="s">
        <v>863</v>
      </c>
      <c r="DZ173" t="s">
        <v>501</v>
      </c>
      <c r="EA173" t="s">
        <v>502</v>
      </c>
      <c r="EB173" t="s">
        <v>2225</v>
      </c>
      <c r="EC173" t="s">
        <v>2226</v>
      </c>
    </row>
    <row r="174" spans="1:133" x14ac:dyDescent="0.3">
      <c r="A174" t="s">
        <v>4841</v>
      </c>
      <c r="B174" t="s">
        <v>4842</v>
      </c>
      <c r="C174" t="s">
        <v>4843</v>
      </c>
      <c r="D174" t="s">
        <v>4844</v>
      </c>
      <c r="E174" t="s">
        <v>4845</v>
      </c>
      <c r="F174" t="s">
        <v>4846</v>
      </c>
      <c r="G174" t="s">
        <v>4847</v>
      </c>
      <c r="H174" t="s">
        <v>4848</v>
      </c>
      <c r="I174" t="s">
        <v>4849</v>
      </c>
      <c r="J174" t="s">
        <v>840</v>
      </c>
      <c r="K174" t="s">
        <v>455</v>
      </c>
      <c r="L174" t="s">
        <v>456</v>
      </c>
      <c r="M174" t="s">
        <v>2179</v>
      </c>
      <c r="N174" t="s">
        <v>2180</v>
      </c>
      <c r="O174" t="s">
        <v>4850</v>
      </c>
      <c r="P174" t="s">
        <v>4851</v>
      </c>
      <c r="Q174" t="s">
        <v>4852</v>
      </c>
      <c r="R174" t="s">
        <v>4853</v>
      </c>
      <c r="S174" t="s">
        <v>4854</v>
      </c>
      <c r="T174" t="s">
        <v>4855</v>
      </c>
      <c r="U174" t="s">
        <v>4856</v>
      </c>
      <c r="V174" t="s">
        <v>4857</v>
      </c>
      <c r="DY174" t="s">
        <v>864</v>
      </c>
      <c r="DZ174" t="s">
        <v>503</v>
      </c>
      <c r="EA174" t="s">
        <v>504</v>
      </c>
      <c r="EB174" t="s">
        <v>2227</v>
      </c>
      <c r="EC174" t="s">
        <v>2228</v>
      </c>
    </row>
    <row r="175" spans="1:133" x14ac:dyDescent="0.3">
      <c r="A175" t="s">
        <v>4858</v>
      </c>
      <c r="B175" t="s">
        <v>4859</v>
      </c>
      <c r="C175" t="s">
        <v>4860</v>
      </c>
      <c r="D175" t="s">
        <v>4861</v>
      </c>
      <c r="E175" t="s">
        <v>4862</v>
      </c>
      <c r="F175" t="s">
        <v>4863</v>
      </c>
      <c r="G175" t="s">
        <v>4864</v>
      </c>
      <c r="H175" t="s">
        <v>4865</v>
      </c>
      <c r="I175" t="s">
        <v>4866</v>
      </c>
      <c r="J175" t="s">
        <v>841</v>
      </c>
      <c r="K175" t="s">
        <v>457</v>
      </c>
      <c r="L175" t="s">
        <v>458</v>
      </c>
      <c r="M175" t="s">
        <v>2181</v>
      </c>
      <c r="N175" t="s">
        <v>2182</v>
      </c>
      <c r="O175" t="s">
        <v>4867</v>
      </c>
      <c r="P175" t="s">
        <v>4868</v>
      </c>
      <c r="Q175" t="s">
        <v>4869</v>
      </c>
      <c r="R175" t="s">
        <v>4870</v>
      </c>
      <c r="S175" t="s">
        <v>4871</v>
      </c>
      <c r="T175" t="s">
        <v>4872</v>
      </c>
      <c r="U175" t="s">
        <v>4873</v>
      </c>
      <c r="V175" t="s">
        <v>4874</v>
      </c>
      <c r="DY175" t="s">
        <v>865</v>
      </c>
      <c r="DZ175" t="s">
        <v>505</v>
      </c>
      <c r="EA175" t="s">
        <v>506</v>
      </c>
      <c r="EB175" t="s">
        <v>2229</v>
      </c>
      <c r="EC175" t="s">
        <v>2230</v>
      </c>
    </row>
    <row r="176" spans="1:133" x14ac:dyDescent="0.3">
      <c r="A176" t="s">
        <v>4875</v>
      </c>
      <c r="B176" t="s">
        <v>4876</v>
      </c>
      <c r="C176" t="s">
        <v>4877</v>
      </c>
      <c r="D176" t="s">
        <v>4878</v>
      </c>
      <c r="E176" t="s">
        <v>4879</v>
      </c>
      <c r="F176" t="s">
        <v>4880</v>
      </c>
      <c r="G176" t="s">
        <v>4881</v>
      </c>
      <c r="H176" t="s">
        <v>4882</v>
      </c>
      <c r="I176" t="s">
        <v>4883</v>
      </c>
      <c r="J176" t="s">
        <v>842</v>
      </c>
      <c r="K176" t="s">
        <v>459</v>
      </c>
      <c r="L176" t="s">
        <v>460</v>
      </c>
      <c r="M176" t="s">
        <v>2183</v>
      </c>
      <c r="N176" t="s">
        <v>2184</v>
      </c>
      <c r="O176" t="s">
        <v>4884</v>
      </c>
      <c r="P176" t="s">
        <v>4885</v>
      </c>
      <c r="Q176" t="s">
        <v>4886</v>
      </c>
      <c r="R176" t="s">
        <v>4887</v>
      </c>
      <c r="S176" t="s">
        <v>4888</v>
      </c>
      <c r="T176" t="s">
        <v>4889</v>
      </c>
      <c r="U176" t="s">
        <v>4890</v>
      </c>
      <c r="V176" t="s">
        <v>4891</v>
      </c>
      <c r="DY176" t="s">
        <v>866</v>
      </c>
      <c r="DZ176" t="s">
        <v>507</v>
      </c>
      <c r="EA176" t="s">
        <v>508</v>
      </c>
      <c r="EB176" t="s">
        <v>2231</v>
      </c>
      <c r="EC176" t="s">
        <v>2232</v>
      </c>
    </row>
    <row r="177" spans="1:133" x14ac:dyDescent="0.3">
      <c r="A177" t="s">
        <v>4892</v>
      </c>
      <c r="B177" t="s">
        <v>4893</v>
      </c>
      <c r="C177" t="s">
        <v>4894</v>
      </c>
      <c r="D177" t="s">
        <v>4895</v>
      </c>
      <c r="E177" t="s">
        <v>4896</v>
      </c>
      <c r="F177" t="s">
        <v>4897</v>
      </c>
      <c r="G177" t="s">
        <v>4898</v>
      </c>
      <c r="H177" t="s">
        <v>4899</v>
      </c>
      <c r="I177" t="s">
        <v>4900</v>
      </c>
      <c r="J177" t="s">
        <v>843</v>
      </c>
      <c r="K177" t="s">
        <v>461</v>
      </c>
      <c r="L177" t="s">
        <v>462</v>
      </c>
      <c r="M177" t="s">
        <v>2185</v>
      </c>
      <c r="N177" t="s">
        <v>2186</v>
      </c>
      <c r="O177" t="s">
        <v>4901</v>
      </c>
      <c r="P177" t="s">
        <v>4902</v>
      </c>
      <c r="Q177" t="s">
        <v>4903</v>
      </c>
      <c r="R177" t="s">
        <v>4904</v>
      </c>
      <c r="S177" t="s">
        <v>4905</v>
      </c>
      <c r="T177" t="s">
        <v>4906</v>
      </c>
      <c r="U177" t="s">
        <v>4907</v>
      </c>
      <c r="V177" t="s">
        <v>4908</v>
      </c>
      <c r="DY177" t="s">
        <v>867</v>
      </c>
      <c r="DZ177" t="s">
        <v>509</v>
      </c>
      <c r="EA177" t="s">
        <v>510</v>
      </c>
      <c r="EB177" t="s">
        <v>2233</v>
      </c>
      <c r="EC177" t="s">
        <v>2234</v>
      </c>
    </row>
    <row r="178" spans="1:133" x14ac:dyDescent="0.3">
      <c r="A178" t="s">
        <v>4909</v>
      </c>
      <c r="B178" t="s">
        <v>4910</v>
      </c>
      <c r="C178" t="s">
        <v>4911</v>
      </c>
      <c r="D178" t="s">
        <v>4912</v>
      </c>
      <c r="E178" t="s">
        <v>4913</v>
      </c>
      <c r="F178" t="s">
        <v>4914</v>
      </c>
      <c r="G178" t="s">
        <v>4915</v>
      </c>
      <c r="H178" t="s">
        <v>4916</v>
      </c>
      <c r="I178" t="s">
        <v>4917</v>
      </c>
      <c r="J178" t="s">
        <v>844</v>
      </c>
      <c r="K178" t="s">
        <v>463</v>
      </c>
      <c r="L178" t="s">
        <v>464</v>
      </c>
      <c r="M178" t="s">
        <v>2187</v>
      </c>
      <c r="N178" t="s">
        <v>2188</v>
      </c>
      <c r="O178" t="s">
        <v>4918</v>
      </c>
      <c r="P178" t="s">
        <v>4919</v>
      </c>
      <c r="Q178" t="s">
        <v>4920</v>
      </c>
      <c r="R178" t="s">
        <v>4921</v>
      </c>
      <c r="S178" t="s">
        <v>4922</v>
      </c>
      <c r="T178" t="s">
        <v>4923</v>
      </c>
      <c r="U178" t="s">
        <v>4924</v>
      </c>
      <c r="V178" t="s">
        <v>4925</v>
      </c>
      <c r="DY178" t="s">
        <v>868</v>
      </c>
      <c r="DZ178" t="s">
        <v>511</v>
      </c>
      <c r="EA178" t="s">
        <v>512</v>
      </c>
      <c r="EB178" t="s">
        <v>2235</v>
      </c>
      <c r="EC178" t="s">
        <v>2236</v>
      </c>
    </row>
    <row r="179" spans="1:133" x14ac:dyDescent="0.3">
      <c r="A179" t="s">
        <v>4926</v>
      </c>
      <c r="B179" t="s">
        <v>4927</v>
      </c>
      <c r="C179" t="s">
        <v>4928</v>
      </c>
      <c r="D179" t="s">
        <v>4929</v>
      </c>
      <c r="E179" t="s">
        <v>4930</v>
      </c>
      <c r="F179" t="s">
        <v>4931</v>
      </c>
      <c r="G179" t="s">
        <v>4932</v>
      </c>
      <c r="H179" t="s">
        <v>4933</v>
      </c>
      <c r="I179" t="s">
        <v>4934</v>
      </c>
      <c r="J179" t="s">
        <v>845</v>
      </c>
      <c r="K179" t="s">
        <v>465</v>
      </c>
      <c r="L179" t="s">
        <v>466</v>
      </c>
      <c r="M179" t="s">
        <v>2189</v>
      </c>
      <c r="N179" t="s">
        <v>2190</v>
      </c>
      <c r="O179" t="s">
        <v>4935</v>
      </c>
      <c r="P179" t="s">
        <v>4936</v>
      </c>
      <c r="Q179" t="s">
        <v>4937</v>
      </c>
      <c r="R179" t="s">
        <v>4938</v>
      </c>
      <c r="S179" t="s">
        <v>4939</v>
      </c>
      <c r="T179" t="s">
        <v>4940</v>
      </c>
      <c r="U179" t="s">
        <v>4941</v>
      </c>
      <c r="V179" t="s">
        <v>4942</v>
      </c>
      <c r="DY179" t="s">
        <v>869</v>
      </c>
      <c r="DZ179" t="s">
        <v>513</v>
      </c>
      <c r="EA179" t="s">
        <v>514</v>
      </c>
      <c r="EB179" t="s">
        <v>2237</v>
      </c>
      <c r="EC179" t="s">
        <v>2238</v>
      </c>
    </row>
    <row r="180" spans="1:133" x14ac:dyDescent="0.3">
      <c r="A180" t="s">
        <v>4943</v>
      </c>
      <c r="B180" t="s">
        <v>4944</v>
      </c>
      <c r="C180" t="s">
        <v>4945</v>
      </c>
      <c r="D180" t="s">
        <v>4946</v>
      </c>
      <c r="E180" t="s">
        <v>4947</v>
      </c>
      <c r="F180" t="s">
        <v>4948</v>
      </c>
      <c r="G180" t="s">
        <v>4949</v>
      </c>
      <c r="H180" t="s">
        <v>4950</v>
      </c>
      <c r="I180" t="s">
        <v>4951</v>
      </c>
      <c r="J180" t="s">
        <v>846</v>
      </c>
      <c r="K180" t="s">
        <v>467</v>
      </c>
      <c r="L180" t="s">
        <v>468</v>
      </c>
      <c r="M180" t="s">
        <v>2191</v>
      </c>
      <c r="N180" t="s">
        <v>2192</v>
      </c>
      <c r="O180" t="s">
        <v>4952</v>
      </c>
      <c r="P180" t="s">
        <v>4953</v>
      </c>
      <c r="Q180" t="s">
        <v>4954</v>
      </c>
      <c r="R180" t="s">
        <v>4955</v>
      </c>
      <c r="S180" t="s">
        <v>4956</v>
      </c>
      <c r="T180" t="s">
        <v>4957</v>
      </c>
      <c r="U180" t="s">
        <v>4958</v>
      </c>
      <c r="V180" t="s">
        <v>4959</v>
      </c>
      <c r="DY180" t="s">
        <v>870</v>
      </c>
      <c r="DZ180" t="s">
        <v>515</v>
      </c>
      <c r="EA180" t="s">
        <v>516</v>
      </c>
      <c r="EB180" t="s">
        <v>2239</v>
      </c>
      <c r="EC180" t="s">
        <v>2240</v>
      </c>
    </row>
    <row r="181" spans="1:133" x14ac:dyDescent="0.3">
      <c r="A181" t="s">
        <v>4960</v>
      </c>
      <c r="B181" t="s">
        <v>4961</v>
      </c>
      <c r="C181" t="s">
        <v>4962</v>
      </c>
      <c r="D181" t="s">
        <v>4963</v>
      </c>
      <c r="E181" t="s">
        <v>4964</v>
      </c>
      <c r="F181" t="s">
        <v>4965</v>
      </c>
      <c r="G181" t="s">
        <v>4966</v>
      </c>
      <c r="H181" t="s">
        <v>4967</v>
      </c>
      <c r="I181" t="s">
        <v>4968</v>
      </c>
      <c r="J181" t="s">
        <v>847</v>
      </c>
      <c r="K181" t="s">
        <v>469</v>
      </c>
      <c r="L181" t="s">
        <v>470</v>
      </c>
      <c r="M181" t="s">
        <v>2193</v>
      </c>
      <c r="N181" t="s">
        <v>2194</v>
      </c>
      <c r="O181" t="s">
        <v>4969</v>
      </c>
      <c r="P181" t="s">
        <v>4970</v>
      </c>
      <c r="Q181" t="s">
        <v>4971</v>
      </c>
      <c r="R181" t="s">
        <v>4972</v>
      </c>
      <c r="S181" t="s">
        <v>4973</v>
      </c>
      <c r="T181" t="s">
        <v>4974</v>
      </c>
      <c r="U181" t="s">
        <v>4975</v>
      </c>
      <c r="V181" t="s">
        <v>4976</v>
      </c>
      <c r="DY181" t="s">
        <v>871</v>
      </c>
      <c r="DZ181" t="s">
        <v>517</v>
      </c>
      <c r="EA181" t="s">
        <v>518</v>
      </c>
      <c r="EB181" t="s">
        <v>2241</v>
      </c>
      <c r="EC181" t="s">
        <v>2242</v>
      </c>
    </row>
    <row r="182" spans="1:133" x14ac:dyDescent="0.3">
      <c r="A182" t="s">
        <v>4977</v>
      </c>
      <c r="B182" t="s">
        <v>4978</v>
      </c>
      <c r="C182" t="s">
        <v>4979</v>
      </c>
      <c r="D182" t="s">
        <v>4980</v>
      </c>
      <c r="E182" t="s">
        <v>4981</v>
      </c>
      <c r="F182" t="s">
        <v>4982</v>
      </c>
      <c r="G182" t="s">
        <v>4983</v>
      </c>
      <c r="H182" t="s">
        <v>4984</v>
      </c>
      <c r="I182" t="s">
        <v>4985</v>
      </c>
      <c r="J182" t="s">
        <v>848</v>
      </c>
      <c r="K182" t="s">
        <v>471</v>
      </c>
      <c r="L182" t="s">
        <v>472</v>
      </c>
      <c r="M182" t="s">
        <v>2195</v>
      </c>
      <c r="N182" t="s">
        <v>2196</v>
      </c>
      <c r="O182" t="s">
        <v>4986</v>
      </c>
      <c r="P182" t="s">
        <v>4987</v>
      </c>
      <c r="Q182" t="s">
        <v>4988</v>
      </c>
      <c r="R182" t="s">
        <v>4989</v>
      </c>
      <c r="S182" t="s">
        <v>4990</v>
      </c>
      <c r="T182" t="s">
        <v>4991</v>
      </c>
      <c r="U182" t="s">
        <v>4992</v>
      </c>
      <c r="V182" t="s">
        <v>4993</v>
      </c>
      <c r="DY182" t="s">
        <v>872</v>
      </c>
      <c r="DZ182" t="s">
        <v>519</v>
      </c>
      <c r="EA182" t="s">
        <v>520</v>
      </c>
      <c r="EB182" t="s">
        <v>2243</v>
      </c>
      <c r="EC182" t="s">
        <v>2244</v>
      </c>
    </row>
    <row r="183" spans="1:133" x14ac:dyDescent="0.3">
      <c r="A183" t="s">
        <v>4994</v>
      </c>
      <c r="B183" t="s">
        <v>4995</v>
      </c>
      <c r="C183" t="s">
        <v>4996</v>
      </c>
      <c r="D183" t="s">
        <v>4997</v>
      </c>
      <c r="E183" t="s">
        <v>4998</v>
      </c>
      <c r="F183" t="s">
        <v>4999</v>
      </c>
      <c r="G183" t="s">
        <v>5000</v>
      </c>
      <c r="H183" t="s">
        <v>5001</v>
      </c>
      <c r="I183" t="s">
        <v>5002</v>
      </c>
      <c r="J183" t="s">
        <v>849</v>
      </c>
      <c r="K183" t="s">
        <v>473</v>
      </c>
      <c r="L183" t="s">
        <v>474</v>
      </c>
      <c r="M183" t="s">
        <v>2197</v>
      </c>
      <c r="N183" t="s">
        <v>2198</v>
      </c>
      <c r="O183" t="s">
        <v>5003</v>
      </c>
      <c r="P183" t="s">
        <v>5004</v>
      </c>
      <c r="Q183" t="s">
        <v>5005</v>
      </c>
      <c r="R183" t="s">
        <v>5006</v>
      </c>
      <c r="S183" t="s">
        <v>5007</v>
      </c>
      <c r="T183" t="s">
        <v>5008</v>
      </c>
      <c r="U183" t="s">
        <v>5009</v>
      </c>
      <c r="V183" t="s">
        <v>5010</v>
      </c>
      <c r="DY183" t="s">
        <v>873</v>
      </c>
      <c r="DZ183" t="s">
        <v>521</v>
      </c>
      <c r="EA183" t="s">
        <v>522</v>
      </c>
      <c r="EB183" t="s">
        <v>2245</v>
      </c>
      <c r="EC183" t="s">
        <v>2246</v>
      </c>
    </row>
    <row r="184" spans="1:133" x14ac:dyDescent="0.3">
      <c r="A184" t="s">
        <v>5011</v>
      </c>
      <c r="B184" t="s">
        <v>5012</v>
      </c>
      <c r="C184" t="s">
        <v>5013</v>
      </c>
      <c r="D184" t="s">
        <v>5014</v>
      </c>
      <c r="E184" t="s">
        <v>5015</v>
      </c>
      <c r="F184" t="s">
        <v>5016</v>
      </c>
      <c r="G184" t="s">
        <v>5017</v>
      </c>
      <c r="H184" t="s">
        <v>5018</v>
      </c>
      <c r="I184" t="s">
        <v>5019</v>
      </c>
      <c r="J184" t="s">
        <v>850</v>
      </c>
      <c r="K184" t="s">
        <v>475</v>
      </c>
      <c r="L184" t="s">
        <v>476</v>
      </c>
      <c r="M184" t="s">
        <v>2199</v>
      </c>
      <c r="N184" t="s">
        <v>2200</v>
      </c>
      <c r="O184" t="s">
        <v>5020</v>
      </c>
      <c r="P184" t="s">
        <v>5021</v>
      </c>
      <c r="Q184" t="s">
        <v>5022</v>
      </c>
      <c r="R184" t="s">
        <v>5023</v>
      </c>
      <c r="S184" t="s">
        <v>5024</v>
      </c>
      <c r="T184" t="s">
        <v>5025</v>
      </c>
      <c r="U184" t="s">
        <v>5026</v>
      </c>
      <c r="V184" t="s">
        <v>5027</v>
      </c>
      <c r="DY184" t="s">
        <v>874</v>
      </c>
      <c r="DZ184" t="s">
        <v>523</v>
      </c>
      <c r="EA184" t="s">
        <v>524</v>
      </c>
      <c r="EB184" t="s">
        <v>2247</v>
      </c>
      <c r="EC184" t="s">
        <v>2248</v>
      </c>
    </row>
    <row r="185" spans="1:133" x14ac:dyDescent="0.3">
      <c r="A185" t="s">
        <v>5028</v>
      </c>
      <c r="B185" t="s">
        <v>5029</v>
      </c>
      <c r="C185" t="s">
        <v>5030</v>
      </c>
      <c r="D185" t="s">
        <v>5031</v>
      </c>
      <c r="E185" t="s">
        <v>5032</v>
      </c>
      <c r="F185" t="s">
        <v>5033</v>
      </c>
      <c r="G185" t="s">
        <v>5034</v>
      </c>
      <c r="H185" t="s">
        <v>5035</v>
      </c>
      <c r="I185" t="s">
        <v>5036</v>
      </c>
      <c r="J185" t="s">
        <v>851</v>
      </c>
      <c r="K185" t="s">
        <v>477</v>
      </c>
      <c r="L185" t="s">
        <v>478</v>
      </c>
      <c r="M185" t="s">
        <v>2201</v>
      </c>
      <c r="N185" t="s">
        <v>2202</v>
      </c>
      <c r="O185" t="s">
        <v>5037</v>
      </c>
      <c r="P185" t="s">
        <v>5038</v>
      </c>
      <c r="Q185" t="s">
        <v>5039</v>
      </c>
      <c r="R185" t="s">
        <v>5040</v>
      </c>
      <c r="S185" t="s">
        <v>5041</v>
      </c>
      <c r="T185" t="s">
        <v>5042</v>
      </c>
      <c r="U185" t="s">
        <v>5043</v>
      </c>
      <c r="V185" t="s">
        <v>5044</v>
      </c>
      <c r="DY185" t="s">
        <v>875</v>
      </c>
      <c r="DZ185" t="s">
        <v>525</v>
      </c>
      <c r="EA185" t="s">
        <v>526</v>
      </c>
      <c r="EB185" t="s">
        <v>2249</v>
      </c>
      <c r="EC185" t="s">
        <v>2250</v>
      </c>
    </row>
    <row r="186" spans="1:133" x14ac:dyDescent="0.3">
      <c r="A186" t="s">
        <v>5045</v>
      </c>
      <c r="B186" t="s">
        <v>5046</v>
      </c>
      <c r="C186" t="s">
        <v>5047</v>
      </c>
      <c r="D186" t="s">
        <v>5048</v>
      </c>
      <c r="E186" t="s">
        <v>5049</v>
      </c>
      <c r="F186" t="s">
        <v>5050</v>
      </c>
      <c r="G186" t="s">
        <v>5051</v>
      </c>
      <c r="H186" t="s">
        <v>5052</v>
      </c>
      <c r="I186" t="s">
        <v>5053</v>
      </c>
      <c r="J186" t="s">
        <v>852</v>
      </c>
      <c r="K186" t="s">
        <v>479</v>
      </c>
      <c r="L186" t="s">
        <v>480</v>
      </c>
      <c r="M186" t="s">
        <v>2203</v>
      </c>
      <c r="N186" t="s">
        <v>2204</v>
      </c>
      <c r="O186" t="s">
        <v>5054</v>
      </c>
      <c r="P186" t="s">
        <v>5055</v>
      </c>
      <c r="Q186" t="s">
        <v>5056</v>
      </c>
      <c r="R186" t="s">
        <v>5057</v>
      </c>
      <c r="S186" t="s">
        <v>5058</v>
      </c>
      <c r="T186" t="s">
        <v>5059</v>
      </c>
      <c r="U186" t="s">
        <v>5060</v>
      </c>
      <c r="V186" t="s">
        <v>5061</v>
      </c>
      <c r="DY186" t="s">
        <v>876</v>
      </c>
      <c r="DZ186" t="s">
        <v>527</v>
      </c>
      <c r="EA186" t="s">
        <v>528</v>
      </c>
      <c r="EB186" t="s">
        <v>2251</v>
      </c>
      <c r="EC186" t="s">
        <v>2252</v>
      </c>
    </row>
    <row r="187" spans="1:133" x14ac:dyDescent="0.3">
      <c r="A187" t="s">
        <v>5062</v>
      </c>
      <c r="B187" t="s">
        <v>5063</v>
      </c>
      <c r="C187" t="s">
        <v>5064</v>
      </c>
      <c r="D187" t="s">
        <v>5065</v>
      </c>
      <c r="E187" t="s">
        <v>5066</v>
      </c>
      <c r="F187" t="s">
        <v>5067</v>
      </c>
      <c r="G187" t="s">
        <v>5068</v>
      </c>
      <c r="H187" t="s">
        <v>5069</v>
      </c>
      <c r="I187" t="s">
        <v>5070</v>
      </c>
      <c r="J187" t="s">
        <v>853</v>
      </c>
      <c r="K187" t="s">
        <v>481</v>
      </c>
      <c r="L187" t="s">
        <v>482</v>
      </c>
      <c r="M187" t="s">
        <v>2205</v>
      </c>
      <c r="N187" t="s">
        <v>2206</v>
      </c>
      <c r="O187" t="s">
        <v>5071</v>
      </c>
      <c r="P187" t="s">
        <v>5072</v>
      </c>
      <c r="Q187" t="s">
        <v>5073</v>
      </c>
      <c r="R187" t="s">
        <v>5074</v>
      </c>
      <c r="S187" t="s">
        <v>5075</v>
      </c>
      <c r="T187" t="s">
        <v>5076</v>
      </c>
      <c r="U187" t="s">
        <v>5077</v>
      </c>
      <c r="V187" t="s">
        <v>5078</v>
      </c>
      <c r="DY187" t="s">
        <v>877</v>
      </c>
      <c r="DZ187" t="s">
        <v>529</v>
      </c>
      <c r="EA187" t="s">
        <v>530</v>
      </c>
      <c r="EB187" t="s">
        <v>2253</v>
      </c>
      <c r="EC187" t="s">
        <v>2254</v>
      </c>
    </row>
    <row r="188" spans="1:133" x14ac:dyDescent="0.3">
      <c r="A188" t="s">
        <v>5079</v>
      </c>
      <c r="B188" t="s">
        <v>5080</v>
      </c>
      <c r="C188" t="s">
        <v>5081</v>
      </c>
      <c r="D188" t="s">
        <v>5082</v>
      </c>
      <c r="E188" t="s">
        <v>5083</v>
      </c>
      <c r="F188" t="s">
        <v>5084</v>
      </c>
      <c r="G188" t="s">
        <v>5085</v>
      </c>
      <c r="H188" t="s">
        <v>5086</v>
      </c>
      <c r="I188" t="s">
        <v>5087</v>
      </c>
      <c r="J188" t="s">
        <v>854</v>
      </c>
      <c r="K188" t="s">
        <v>483</v>
      </c>
      <c r="L188" t="s">
        <v>484</v>
      </c>
      <c r="M188" t="s">
        <v>2207</v>
      </c>
      <c r="N188" t="s">
        <v>2208</v>
      </c>
      <c r="O188" t="s">
        <v>5088</v>
      </c>
      <c r="P188" t="s">
        <v>5089</v>
      </c>
      <c r="Q188" t="s">
        <v>5090</v>
      </c>
      <c r="R188" t="s">
        <v>5091</v>
      </c>
      <c r="S188" t="s">
        <v>5092</v>
      </c>
      <c r="T188" t="s">
        <v>5093</v>
      </c>
      <c r="U188" t="s">
        <v>5094</v>
      </c>
      <c r="V188" t="s">
        <v>5095</v>
      </c>
      <c r="DY188" t="s">
        <v>878</v>
      </c>
      <c r="DZ188" t="s">
        <v>531</v>
      </c>
      <c r="EA188" t="s">
        <v>532</v>
      </c>
      <c r="EB188" t="s">
        <v>2255</v>
      </c>
      <c r="EC188" t="s">
        <v>2256</v>
      </c>
    </row>
    <row r="189" spans="1:133" x14ac:dyDescent="0.3">
      <c r="A189" t="s">
        <v>5096</v>
      </c>
      <c r="B189" t="s">
        <v>5097</v>
      </c>
      <c r="C189" t="s">
        <v>5098</v>
      </c>
      <c r="D189" t="s">
        <v>5099</v>
      </c>
      <c r="E189" t="s">
        <v>5100</v>
      </c>
      <c r="F189" t="s">
        <v>5101</v>
      </c>
      <c r="G189" t="s">
        <v>5102</v>
      </c>
      <c r="H189" t="s">
        <v>5103</v>
      </c>
      <c r="I189" t="s">
        <v>5104</v>
      </c>
      <c r="J189" t="s">
        <v>855</v>
      </c>
      <c r="K189" t="s">
        <v>485</v>
      </c>
      <c r="L189" t="s">
        <v>486</v>
      </c>
      <c r="M189" t="s">
        <v>2209</v>
      </c>
      <c r="N189" t="s">
        <v>2210</v>
      </c>
      <c r="O189" t="s">
        <v>5105</v>
      </c>
      <c r="P189" t="s">
        <v>5106</v>
      </c>
      <c r="Q189" t="s">
        <v>5107</v>
      </c>
      <c r="R189" t="s">
        <v>5108</v>
      </c>
      <c r="S189" t="s">
        <v>5109</v>
      </c>
      <c r="T189" t="s">
        <v>5110</v>
      </c>
      <c r="U189" t="s">
        <v>5111</v>
      </c>
      <c r="V189" t="s">
        <v>5112</v>
      </c>
      <c r="DY189" t="s">
        <v>879</v>
      </c>
      <c r="DZ189" t="s">
        <v>533</v>
      </c>
      <c r="EA189" t="s">
        <v>534</v>
      </c>
      <c r="EB189" t="s">
        <v>2257</v>
      </c>
      <c r="EC189" t="s">
        <v>2258</v>
      </c>
    </row>
    <row r="190" spans="1:133" x14ac:dyDescent="0.3">
      <c r="A190" t="s">
        <v>5113</v>
      </c>
      <c r="B190" t="s">
        <v>5114</v>
      </c>
      <c r="C190" t="s">
        <v>5115</v>
      </c>
      <c r="D190" t="s">
        <v>5116</v>
      </c>
      <c r="E190" t="s">
        <v>5117</v>
      </c>
      <c r="F190" t="s">
        <v>5118</v>
      </c>
      <c r="G190" t="s">
        <v>5119</v>
      </c>
      <c r="H190" t="s">
        <v>5120</v>
      </c>
      <c r="I190" t="s">
        <v>5121</v>
      </c>
      <c r="J190" t="s">
        <v>856</v>
      </c>
      <c r="K190" t="s">
        <v>487</v>
      </c>
      <c r="L190" t="s">
        <v>488</v>
      </c>
      <c r="M190" t="s">
        <v>2211</v>
      </c>
      <c r="N190" t="s">
        <v>2212</v>
      </c>
      <c r="O190" t="s">
        <v>5122</v>
      </c>
      <c r="P190" t="s">
        <v>5123</v>
      </c>
      <c r="Q190" t="s">
        <v>5124</v>
      </c>
      <c r="R190" t="s">
        <v>5125</v>
      </c>
      <c r="S190" t="s">
        <v>5126</v>
      </c>
      <c r="T190" t="s">
        <v>5127</v>
      </c>
      <c r="U190" t="s">
        <v>5128</v>
      </c>
      <c r="V190" t="s">
        <v>5129</v>
      </c>
      <c r="DY190" t="s">
        <v>880</v>
      </c>
      <c r="DZ190" t="s">
        <v>535</v>
      </c>
      <c r="EA190" t="s">
        <v>536</v>
      </c>
      <c r="EB190" t="s">
        <v>2259</v>
      </c>
      <c r="EC190" t="s">
        <v>2260</v>
      </c>
    </row>
    <row r="191" spans="1:133" x14ac:dyDescent="0.3">
      <c r="A191" t="s">
        <v>5130</v>
      </c>
      <c r="B191" t="s">
        <v>5131</v>
      </c>
      <c r="C191" t="s">
        <v>5132</v>
      </c>
      <c r="D191" t="s">
        <v>5133</v>
      </c>
      <c r="E191" t="s">
        <v>5134</v>
      </c>
      <c r="F191" t="s">
        <v>5135</v>
      </c>
      <c r="G191" t="s">
        <v>5136</v>
      </c>
      <c r="H191" t="s">
        <v>5137</v>
      </c>
      <c r="I191" t="s">
        <v>5138</v>
      </c>
      <c r="J191" t="s">
        <v>857</v>
      </c>
      <c r="K191" t="s">
        <v>489</v>
      </c>
      <c r="L191" t="s">
        <v>490</v>
      </c>
      <c r="M191" t="s">
        <v>2213</v>
      </c>
      <c r="N191" t="s">
        <v>2214</v>
      </c>
      <c r="O191" t="s">
        <v>5139</v>
      </c>
      <c r="P191" t="s">
        <v>5140</v>
      </c>
      <c r="Q191" t="s">
        <v>5141</v>
      </c>
      <c r="R191" t="s">
        <v>5142</v>
      </c>
      <c r="S191" t="s">
        <v>5143</v>
      </c>
      <c r="T191" t="s">
        <v>5144</v>
      </c>
      <c r="U191" t="s">
        <v>5145</v>
      </c>
      <c r="V191" t="s">
        <v>5146</v>
      </c>
      <c r="DY191" t="s">
        <v>881</v>
      </c>
      <c r="DZ191" t="s">
        <v>537</v>
      </c>
      <c r="EA191" t="s">
        <v>538</v>
      </c>
      <c r="EB191" t="s">
        <v>2261</v>
      </c>
      <c r="EC191" t="s">
        <v>2262</v>
      </c>
    </row>
    <row r="192" spans="1:133" x14ac:dyDescent="0.3">
      <c r="A192" t="s">
        <v>5147</v>
      </c>
      <c r="B192" t="s">
        <v>5148</v>
      </c>
      <c r="C192" t="s">
        <v>5149</v>
      </c>
      <c r="D192" t="s">
        <v>5150</v>
      </c>
      <c r="E192" t="s">
        <v>5151</v>
      </c>
      <c r="F192" t="s">
        <v>5152</v>
      </c>
      <c r="G192" t="s">
        <v>5153</v>
      </c>
      <c r="H192" t="s">
        <v>5154</v>
      </c>
      <c r="I192" t="s">
        <v>5155</v>
      </c>
      <c r="J192" t="s">
        <v>858</v>
      </c>
      <c r="K192" t="s">
        <v>491</v>
      </c>
      <c r="L192" t="s">
        <v>492</v>
      </c>
      <c r="M192" t="s">
        <v>2215</v>
      </c>
      <c r="N192" t="s">
        <v>2216</v>
      </c>
      <c r="O192" t="s">
        <v>5156</v>
      </c>
      <c r="P192" t="s">
        <v>5157</v>
      </c>
      <c r="Q192" t="s">
        <v>5158</v>
      </c>
      <c r="R192" t="s">
        <v>5159</v>
      </c>
      <c r="S192" t="s">
        <v>5160</v>
      </c>
      <c r="T192" t="s">
        <v>5161</v>
      </c>
      <c r="U192" t="s">
        <v>5162</v>
      </c>
      <c r="V192" t="s">
        <v>5163</v>
      </c>
      <c r="DY192" t="s">
        <v>882</v>
      </c>
      <c r="DZ192" t="s">
        <v>539</v>
      </c>
      <c r="EA192" t="s">
        <v>540</v>
      </c>
      <c r="EB192" t="s">
        <v>2263</v>
      </c>
      <c r="EC192" t="s">
        <v>2264</v>
      </c>
    </row>
    <row r="193" spans="1:133" x14ac:dyDescent="0.3">
      <c r="A193" t="s">
        <v>5164</v>
      </c>
      <c r="B193" t="s">
        <v>5165</v>
      </c>
      <c r="C193" t="s">
        <v>5166</v>
      </c>
      <c r="D193" t="s">
        <v>5167</v>
      </c>
      <c r="E193" t="s">
        <v>5168</v>
      </c>
      <c r="F193" t="s">
        <v>5169</v>
      </c>
      <c r="G193" t="s">
        <v>5170</v>
      </c>
      <c r="H193" t="s">
        <v>5171</v>
      </c>
      <c r="I193" t="s">
        <v>5172</v>
      </c>
      <c r="J193" t="s">
        <v>859</v>
      </c>
      <c r="K193" t="s">
        <v>493</v>
      </c>
      <c r="L193" t="s">
        <v>494</v>
      </c>
      <c r="M193" t="s">
        <v>2217</v>
      </c>
      <c r="N193" t="s">
        <v>2218</v>
      </c>
      <c r="O193" t="s">
        <v>5173</v>
      </c>
      <c r="P193" t="s">
        <v>5174</v>
      </c>
      <c r="Q193" t="s">
        <v>5175</v>
      </c>
      <c r="R193" t="s">
        <v>5176</v>
      </c>
      <c r="S193" t="s">
        <v>5177</v>
      </c>
      <c r="T193" t="s">
        <v>5178</v>
      </c>
      <c r="U193" t="s">
        <v>5179</v>
      </c>
      <c r="V193" t="s">
        <v>5180</v>
      </c>
      <c r="DY193" t="s">
        <v>883</v>
      </c>
      <c r="DZ193" t="s">
        <v>541</v>
      </c>
      <c r="EA193" t="s">
        <v>542</v>
      </c>
      <c r="EB193" t="s">
        <v>2265</v>
      </c>
      <c r="EC193" t="s">
        <v>2266</v>
      </c>
    </row>
    <row r="194" spans="1:133" x14ac:dyDescent="0.3">
      <c r="A194" t="s">
        <v>5181</v>
      </c>
      <c r="B194" t="s">
        <v>5182</v>
      </c>
      <c r="C194" t="s">
        <v>5183</v>
      </c>
      <c r="D194" t="s">
        <v>5184</v>
      </c>
      <c r="E194" t="s">
        <v>5185</v>
      </c>
      <c r="F194" t="s">
        <v>5186</v>
      </c>
      <c r="G194" t="s">
        <v>5187</v>
      </c>
      <c r="H194" t="s">
        <v>5188</v>
      </c>
      <c r="I194" t="s">
        <v>5189</v>
      </c>
      <c r="J194" t="s">
        <v>860</v>
      </c>
      <c r="K194" t="s">
        <v>495</v>
      </c>
      <c r="L194" t="s">
        <v>496</v>
      </c>
      <c r="M194" t="s">
        <v>2219</v>
      </c>
      <c r="N194" t="s">
        <v>2220</v>
      </c>
      <c r="O194" t="s">
        <v>5190</v>
      </c>
      <c r="P194" t="s">
        <v>5191</v>
      </c>
      <c r="Q194" t="s">
        <v>5192</v>
      </c>
      <c r="R194" t="s">
        <v>5193</v>
      </c>
      <c r="S194" t="s">
        <v>5194</v>
      </c>
      <c r="T194" t="s">
        <v>5195</v>
      </c>
      <c r="U194" t="s">
        <v>5196</v>
      </c>
      <c r="V194" t="s">
        <v>5197</v>
      </c>
      <c r="DY194" t="s">
        <v>884</v>
      </c>
      <c r="DZ194" t="s">
        <v>543</v>
      </c>
      <c r="EA194" t="s">
        <v>544</v>
      </c>
      <c r="EB194" t="s">
        <v>2267</v>
      </c>
      <c r="EC194" t="s">
        <v>2268</v>
      </c>
    </row>
    <row r="195" spans="1:133" x14ac:dyDescent="0.3">
      <c r="A195" t="s">
        <v>5198</v>
      </c>
      <c r="B195" t="s">
        <v>5199</v>
      </c>
      <c r="C195" t="s">
        <v>5200</v>
      </c>
      <c r="D195" t="s">
        <v>5201</v>
      </c>
      <c r="E195" t="s">
        <v>5202</v>
      </c>
      <c r="F195" t="s">
        <v>5203</v>
      </c>
      <c r="G195" t="s">
        <v>5204</v>
      </c>
      <c r="H195" t="s">
        <v>5205</v>
      </c>
      <c r="I195" t="s">
        <v>5206</v>
      </c>
      <c r="J195" t="s">
        <v>861</v>
      </c>
      <c r="K195" t="s">
        <v>497</v>
      </c>
      <c r="L195" t="s">
        <v>498</v>
      </c>
      <c r="M195" t="s">
        <v>2221</v>
      </c>
      <c r="N195" t="s">
        <v>2222</v>
      </c>
      <c r="O195" t="s">
        <v>5207</v>
      </c>
      <c r="P195" t="s">
        <v>5208</v>
      </c>
      <c r="Q195" t="s">
        <v>5209</v>
      </c>
      <c r="R195" t="s">
        <v>5210</v>
      </c>
      <c r="S195" t="s">
        <v>5211</v>
      </c>
      <c r="T195" t="s">
        <v>5212</v>
      </c>
      <c r="U195" t="s">
        <v>5213</v>
      </c>
      <c r="V195" t="s">
        <v>5214</v>
      </c>
      <c r="DY195" t="s">
        <v>885</v>
      </c>
      <c r="DZ195" t="s">
        <v>545</v>
      </c>
      <c r="EA195" t="s">
        <v>546</v>
      </c>
      <c r="EB195" t="s">
        <v>2269</v>
      </c>
      <c r="EC195" t="s">
        <v>2270</v>
      </c>
    </row>
    <row r="196" spans="1:133" x14ac:dyDescent="0.3">
      <c r="A196" t="s">
        <v>5215</v>
      </c>
      <c r="B196" t="s">
        <v>5216</v>
      </c>
      <c r="C196" t="s">
        <v>5217</v>
      </c>
      <c r="D196" t="s">
        <v>5218</v>
      </c>
      <c r="E196" t="s">
        <v>5219</v>
      </c>
      <c r="F196" t="s">
        <v>5220</v>
      </c>
      <c r="G196" t="s">
        <v>5221</v>
      </c>
      <c r="H196" t="s">
        <v>5222</v>
      </c>
      <c r="I196" t="s">
        <v>5223</v>
      </c>
      <c r="J196" t="s">
        <v>862</v>
      </c>
      <c r="K196" t="s">
        <v>499</v>
      </c>
      <c r="L196" t="s">
        <v>500</v>
      </c>
      <c r="M196" t="s">
        <v>2223</v>
      </c>
      <c r="N196" t="s">
        <v>2224</v>
      </c>
      <c r="O196" t="s">
        <v>5224</v>
      </c>
      <c r="P196" t="s">
        <v>5225</v>
      </c>
      <c r="Q196" t="s">
        <v>5226</v>
      </c>
      <c r="R196" t="s">
        <v>5227</v>
      </c>
      <c r="S196" t="s">
        <v>5228</v>
      </c>
      <c r="T196" t="s">
        <v>5229</v>
      </c>
      <c r="U196" t="s">
        <v>5230</v>
      </c>
      <c r="V196" t="s">
        <v>5231</v>
      </c>
      <c r="DY196" t="s">
        <v>886</v>
      </c>
      <c r="DZ196" t="s">
        <v>547</v>
      </c>
      <c r="EA196" t="s">
        <v>548</v>
      </c>
      <c r="EB196" t="s">
        <v>2271</v>
      </c>
      <c r="EC196" t="s">
        <v>2272</v>
      </c>
    </row>
    <row r="197" spans="1:133" x14ac:dyDescent="0.3">
      <c r="A197" t="s">
        <v>5232</v>
      </c>
      <c r="B197" t="s">
        <v>5233</v>
      </c>
      <c r="C197" t="s">
        <v>5234</v>
      </c>
      <c r="D197" t="s">
        <v>5235</v>
      </c>
      <c r="E197" t="s">
        <v>5236</v>
      </c>
      <c r="F197" t="s">
        <v>5237</v>
      </c>
      <c r="G197" t="s">
        <v>5238</v>
      </c>
      <c r="H197" t="s">
        <v>5239</v>
      </c>
      <c r="I197" t="s">
        <v>5240</v>
      </c>
      <c r="J197" t="s">
        <v>863</v>
      </c>
      <c r="K197" t="s">
        <v>501</v>
      </c>
      <c r="L197" t="s">
        <v>502</v>
      </c>
      <c r="M197" t="s">
        <v>2225</v>
      </c>
      <c r="N197" t="s">
        <v>2226</v>
      </c>
      <c r="O197" t="s">
        <v>5241</v>
      </c>
      <c r="P197" t="s">
        <v>5242</v>
      </c>
      <c r="Q197" t="s">
        <v>5243</v>
      </c>
      <c r="R197" t="s">
        <v>5244</v>
      </c>
      <c r="S197" t="s">
        <v>5245</v>
      </c>
      <c r="T197" t="s">
        <v>5246</v>
      </c>
      <c r="U197" t="s">
        <v>5247</v>
      </c>
      <c r="V197" t="s">
        <v>5248</v>
      </c>
      <c r="DY197" t="s">
        <v>887</v>
      </c>
      <c r="DZ197" t="s">
        <v>549</v>
      </c>
      <c r="EA197" t="s">
        <v>550</v>
      </c>
      <c r="EB197" t="s">
        <v>2273</v>
      </c>
      <c r="EC197" t="s">
        <v>2274</v>
      </c>
    </row>
    <row r="198" spans="1:133" x14ac:dyDescent="0.3">
      <c r="A198" t="s">
        <v>5249</v>
      </c>
      <c r="B198" t="s">
        <v>5250</v>
      </c>
      <c r="C198" t="s">
        <v>5251</v>
      </c>
      <c r="D198" t="s">
        <v>5252</v>
      </c>
      <c r="E198" t="s">
        <v>5253</v>
      </c>
      <c r="F198" t="s">
        <v>5254</v>
      </c>
      <c r="G198" t="s">
        <v>5255</v>
      </c>
      <c r="H198" t="s">
        <v>5256</v>
      </c>
      <c r="I198" t="s">
        <v>5257</v>
      </c>
      <c r="J198" t="s">
        <v>864</v>
      </c>
      <c r="K198" t="s">
        <v>503</v>
      </c>
      <c r="L198" t="s">
        <v>504</v>
      </c>
      <c r="M198" t="s">
        <v>2227</v>
      </c>
      <c r="N198" t="s">
        <v>2228</v>
      </c>
      <c r="O198" t="s">
        <v>5258</v>
      </c>
      <c r="P198" t="s">
        <v>5259</v>
      </c>
      <c r="Q198" t="s">
        <v>5260</v>
      </c>
      <c r="R198" t="s">
        <v>5261</v>
      </c>
      <c r="S198" t="s">
        <v>5262</v>
      </c>
      <c r="T198" t="s">
        <v>5263</v>
      </c>
      <c r="U198" t="s">
        <v>5264</v>
      </c>
      <c r="V198" t="s">
        <v>5265</v>
      </c>
      <c r="DY198" t="s">
        <v>888</v>
      </c>
      <c r="DZ198" t="s">
        <v>551</v>
      </c>
      <c r="EA198" t="s">
        <v>552</v>
      </c>
      <c r="EB198" t="s">
        <v>2275</v>
      </c>
      <c r="EC198" t="s">
        <v>2276</v>
      </c>
    </row>
    <row r="199" spans="1:133" x14ac:dyDescent="0.3">
      <c r="A199" t="s">
        <v>5266</v>
      </c>
      <c r="B199" t="s">
        <v>5267</v>
      </c>
      <c r="C199" t="s">
        <v>5268</v>
      </c>
      <c r="D199" t="s">
        <v>5269</v>
      </c>
      <c r="E199" t="s">
        <v>5270</v>
      </c>
      <c r="F199" t="s">
        <v>5271</v>
      </c>
      <c r="G199" t="s">
        <v>5272</v>
      </c>
      <c r="H199" t="s">
        <v>5273</v>
      </c>
      <c r="I199" t="s">
        <v>5274</v>
      </c>
      <c r="J199" t="s">
        <v>865</v>
      </c>
      <c r="K199" t="s">
        <v>505</v>
      </c>
      <c r="L199" t="s">
        <v>506</v>
      </c>
      <c r="M199" t="s">
        <v>2229</v>
      </c>
      <c r="N199" t="s">
        <v>2230</v>
      </c>
      <c r="O199" t="s">
        <v>5275</v>
      </c>
      <c r="P199" t="s">
        <v>5276</v>
      </c>
      <c r="Q199" t="s">
        <v>5277</v>
      </c>
      <c r="R199" t="s">
        <v>5278</v>
      </c>
      <c r="S199" t="s">
        <v>5279</v>
      </c>
      <c r="T199" t="s">
        <v>5280</v>
      </c>
      <c r="U199" t="s">
        <v>5281</v>
      </c>
      <c r="V199" t="s">
        <v>5282</v>
      </c>
      <c r="DY199" t="s">
        <v>889</v>
      </c>
      <c r="DZ199" t="s">
        <v>553</v>
      </c>
      <c r="EA199" t="s">
        <v>554</v>
      </c>
      <c r="EB199" t="s">
        <v>2277</v>
      </c>
      <c r="EC199" t="s">
        <v>2278</v>
      </c>
    </row>
    <row r="200" spans="1:133" x14ac:dyDescent="0.3">
      <c r="A200" t="s">
        <v>5283</v>
      </c>
      <c r="B200" t="s">
        <v>5284</v>
      </c>
      <c r="C200" t="s">
        <v>5285</v>
      </c>
      <c r="D200" t="s">
        <v>5286</v>
      </c>
      <c r="E200" t="s">
        <v>5287</v>
      </c>
      <c r="F200" t="s">
        <v>5288</v>
      </c>
      <c r="G200" t="s">
        <v>5289</v>
      </c>
      <c r="H200" t="s">
        <v>5290</v>
      </c>
      <c r="I200" t="s">
        <v>5291</v>
      </c>
      <c r="J200" t="s">
        <v>866</v>
      </c>
      <c r="K200" t="s">
        <v>507</v>
      </c>
      <c r="L200" t="s">
        <v>508</v>
      </c>
      <c r="M200" t="s">
        <v>2231</v>
      </c>
      <c r="N200" t="s">
        <v>2232</v>
      </c>
      <c r="O200" t="s">
        <v>5292</v>
      </c>
      <c r="P200" t="s">
        <v>5293</v>
      </c>
      <c r="Q200" t="s">
        <v>5294</v>
      </c>
      <c r="R200" t="s">
        <v>5295</v>
      </c>
      <c r="S200" t="s">
        <v>5296</v>
      </c>
      <c r="T200" t="s">
        <v>5297</v>
      </c>
      <c r="U200" t="s">
        <v>5298</v>
      </c>
      <c r="V200" t="s">
        <v>5299</v>
      </c>
      <c r="DY200" t="s">
        <v>890</v>
      </c>
      <c r="DZ200" t="s">
        <v>555</v>
      </c>
      <c r="EA200" t="s">
        <v>556</v>
      </c>
      <c r="EB200" t="s">
        <v>2279</v>
      </c>
      <c r="EC200" t="s">
        <v>2280</v>
      </c>
    </row>
    <row r="201" spans="1:133" x14ac:dyDescent="0.3">
      <c r="A201" t="s">
        <v>5300</v>
      </c>
      <c r="B201" t="s">
        <v>5301</v>
      </c>
      <c r="C201" t="s">
        <v>5302</v>
      </c>
      <c r="D201" t="s">
        <v>5303</v>
      </c>
      <c r="E201" t="s">
        <v>5304</v>
      </c>
      <c r="F201" t="s">
        <v>5305</v>
      </c>
      <c r="G201" t="s">
        <v>5306</v>
      </c>
      <c r="H201" t="s">
        <v>5307</v>
      </c>
      <c r="I201" t="s">
        <v>5308</v>
      </c>
      <c r="J201" t="s">
        <v>867</v>
      </c>
      <c r="K201" t="s">
        <v>509</v>
      </c>
      <c r="L201" t="s">
        <v>510</v>
      </c>
      <c r="M201" t="s">
        <v>2233</v>
      </c>
      <c r="N201" t="s">
        <v>2234</v>
      </c>
      <c r="O201" t="s">
        <v>5309</v>
      </c>
      <c r="P201" t="s">
        <v>5310</v>
      </c>
      <c r="Q201" t="s">
        <v>5311</v>
      </c>
      <c r="R201" t="s">
        <v>5312</v>
      </c>
      <c r="S201" t="s">
        <v>5313</v>
      </c>
      <c r="T201" t="s">
        <v>5314</v>
      </c>
      <c r="U201" t="s">
        <v>5315</v>
      </c>
      <c r="V201" t="s">
        <v>5316</v>
      </c>
      <c r="DY201" t="s">
        <v>891</v>
      </c>
      <c r="DZ201" t="s">
        <v>557</v>
      </c>
      <c r="EA201" t="s">
        <v>558</v>
      </c>
      <c r="EB201" t="s">
        <v>2281</v>
      </c>
      <c r="EC201" t="s">
        <v>2282</v>
      </c>
    </row>
    <row r="202" spans="1:133" x14ac:dyDescent="0.3">
      <c r="A202" t="s">
        <v>5317</v>
      </c>
      <c r="B202" t="s">
        <v>5318</v>
      </c>
      <c r="C202" t="s">
        <v>5319</v>
      </c>
      <c r="D202" t="s">
        <v>5320</v>
      </c>
      <c r="E202" t="s">
        <v>5321</v>
      </c>
      <c r="F202" t="s">
        <v>5322</v>
      </c>
      <c r="G202" t="s">
        <v>5323</v>
      </c>
      <c r="H202" t="s">
        <v>5324</v>
      </c>
      <c r="I202" t="s">
        <v>5325</v>
      </c>
      <c r="J202" t="s">
        <v>868</v>
      </c>
      <c r="K202" t="s">
        <v>511</v>
      </c>
      <c r="L202" t="s">
        <v>512</v>
      </c>
      <c r="M202" t="s">
        <v>2235</v>
      </c>
      <c r="N202" t="s">
        <v>2236</v>
      </c>
      <c r="O202" t="s">
        <v>5326</v>
      </c>
      <c r="P202" t="s">
        <v>5327</v>
      </c>
      <c r="Q202" t="s">
        <v>5328</v>
      </c>
      <c r="R202" t="s">
        <v>5329</v>
      </c>
      <c r="S202" t="s">
        <v>5330</v>
      </c>
      <c r="T202" t="s">
        <v>5331</v>
      </c>
      <c r="U202" t="s">
        <v>5332</v>
      </c>
      <c r="V202" t="s">
        <v>5333</v>
      </c>
      <c r="DY202" t="s">
        <v>892</v>
      </c>
      <c r="DZ202" t="s">
        <v>559</v>
      </c>
      <c r="EA202" t="s">
        <v>560</v>
      </c>
      <c r="EB202" t="s">
        <v>2283</v>
      </c>
      <c r="EC202" t="s">
        <v>2284</v>
      </c>
    </row>
    <row r="203" spans="1:133" x14ac:dyDescent="0.3">
      <c r="A203" t="s">
        <v>5334</v>
      </c>
      <c r="B203" t="s">
        <v>5335</v>
      </c>
      <c r="C203" t="s">
        <v>5336</v>
      </c>
      <c r="D203" t="s">
        <v>5337</v>
      </c>
      <c r="E203" t="s">
        <v>5338</v>
      </c>
      <c r="F203" t="s">
        <v>5339</v>
      </c>
      <c r="G203" t="s">
        <v>5340</v>
      </c>
      <c r="H203" t="s">
        <v>5341</v>
      </c>
      <c r="I203" t="s">
        <v>5342</v>
      </c>
      <c r="J203" t="s">
        <v>869</v>
      </c>
      <c r="K203" t="s">
        <v>513</v>
      </c>
      <c r="L203" t="s">
        <v>514</v>
      </c>
      <c r="M203" t="s">
        <v>2237</v>
      </c>
      <c r="N203" t="s">
        <v>2238</v>
      </c>
      <c r="O203" t="s">
        <v>5343</v>
      </c>
      <c r="P203" t="s">
        <v>5344</v>
      </c>
      <c r="Q203" t="s">
        <v>5345</v>
      </c>
      <c r="R203" t="s">
        <v>5346</v>
      </c>
      <c r="S203" t="s">
        <v>5347</v>
      </c>
      <c r="T203" t="s">
        <v>5348</v>
      </c>
      <c r="U203" t="s">
        <v>5349</v>
      </c>
      <c r="V203" t="s">
        <v>5350</v>
      </c>
      <c r="DY203" t="s">
        <v>893</v>
      </c>
      <c r="DZ203" t="s">
        <v>561</v>
      </c>
      <c r="EA203" t="s">
        <v>562</v>
      </c>
      <c r="EB203" t="s">
        <v>2285</v>
      </c>
      <c r="EC203" t="s">
        <v>2286</v>
      </c>
    </row>
    <row r="204" spans="1:133" x14ac:dyDescent="0.3">
      <c r="A204" t="s">
        <v>5351</v>
      </c>
      <c r="B204" t="s">
        <v>5352</v>
      </c>
      <c r="C204" t="s">
        <v>5353</v>
      </c>
      <c r="D204" t="s">
        <v>5354</v>
      </c>
      <c r="E204" t="s">
        <v>5355</v>
      </c>
      <c r="F204" t="s">
        <v>5356</v>
      </c>
      <c r="G204" t="s">
        <v>5357</v>
      </c>
      <c r="H204" t="s">
        <v>5358</v>
      </c>
      <c r="I204" t="s">
        <v>5359</v>
      </c>
      <c r="J204" t="s">
        <v>870</v>
      </c>
      <c r="K204" t="s">
        <v>515</v>
      </c>
      <c r="L204" t="s">
        <v>516</v>
      </c>
      <c r="M204" t="s">
        <v>2239</v>
      </c>
      <c r="N204" t="s">
        <v>2240</v>
      </c>
      <c r="O204" t="s">
        <v>5360</v>
      </c>
      <c r="P204" t="s">
        <v>5361</v>
      </c>
      <c r="Q204" t="s">
        <v>5362</v>
      </c>
      <c r="R204" t="s">
        <v>5363</v>
      </c>
      <c r="S204" t="s">
        <v>5364</v>
      </c>
      <c r="T204" t="s">
        <v>5365</v>
      </c>
      <c r="U204" t="s">
        <v>5366</v>
      </c>
      <c r="V204" t="s">
        <v>5367</v>
      </c>
      <c r="DY204" t="s">
        <v>894</v>
      </c>
      <c r="DZ204" t="s">
        <v>563</v>
      </c>
      <c r="EA204" t="s">
        <v>564</v>
      </c>
      <c r="EB204" t="s">
        <v>2287</v>
      </c>
      <c r="EC204" t="s">
        <v>2288</v>
      </c>
    </row>
    <row r="205" spans="1:133" x14ac:dyDescent="0.3">
      <c r="A205" t="s">
        <v>5368</v>
      </c>
      <c r="B205" t="s">
        <v>5369</v>
      </c>
      <c r="C205" t="s">
        <v>5370</v>
      </c>
      <c r="D205" t="s">
        <v>5371</v>
      </c>
      <c r="E205" t="s">
        <v>5372</v>
      </c>
      <c r="F205" t="s">
        <v>5373</v>
      </c>
      <c r="G205" t="s">
        <v>5374</v>
      </c>
      <c r="H205" t="s">
        <v>5375</v>
      </c>
      <c r="I205" t="s">
        <v>5376</v>
      </c>
      <c r="J205" t="s">
        <v>871</v>
      </c>
      <c r="K205" t="s">
        <v>517</v>
      </c>
      <c r="L205" t="s">
        <v>518</v>
      </c>
      <c r="M205" t="s">
        <v>2241</v>
      </c>
      <c r="N205" t="s">
        <v>2242</v>
      </c>
      <c r="O205" t="s">
        <v>5377</v>
      </c>
      <c r="P205" t="s">
        <v>5378</v>
      </c>
      <c r="Q205" t="s">
        <v>5379</v>
      </c>
      <c r="R205" t="s">
        <v>5380</v>
      </c>
      <c r="S205" t="s">
        <v>5381</v>
      </c>
      <c r="T205" t="s">
        <v>5382</v>
      </c>
      <c r="U205" t="s">
        <v>5383</v>
      </c>
      <c r="V205" t="s">
        <v>5384</v>
      </c>
      <c r="DY205" t="s">
        <v>895</v>
      </c>
      <c r="DZ205" t="s">
        <v>565</v>
      </c>
      <c r="EA205" t="s">
        <v>566</v>
      </c>
      <c r="EB205" t="s">
        <v>2289</v>
      </c>
      <c r="EC205" t="s">
        <v>2290</v>
      </c>
    </row>
    <row r="206" spans="1:133" x14ac:dyDescent="0.3">
      <c r="A206" t="s">
        <v>5385</v>
      </c>
      <c r="B206" t="s">
        <v>5386</v>
      </c>
      <c r="C206" t="s">
        <v>5387</v>
      </c>
      <c r="D206" t="s">
        <v>5388</v>
      </c>
      <c r="E206" t="s">
        <v>5389</v>
      </c>
      <c r="F206" t="s">
        <v>5390</v>
      </c>
      <c r="G206" t="s">
        <v>5391</v>
      </c>
      <c r="H206" t="s">
        <v>5392</v>
      </c>
      <c r="I206" t="s">
        <v>5393</v>
      </c>
      <c r="J206" t="s">
        <v>872</v>
      </c>
      <c r="K206" t="s">
        <v>519</v>
      </c>
      <c r="L206" t="s">
        <v>520</v>
      </c>
      <c r="M206" t="s">
        <v>2243</v>
      </c>
      <c r="N206" t="s">
        <v>2244</v>
      </c>
      <c r="O206" t="s">
        <v>5394</v>
      </c>
      <c r="P206" t="s">
        <v>5395</v>
      </c>
      <c r="Q206" t="s">
        <v>5396</v>
      </c>
      <c r="R206" t="s">
        <v>5397</v>
      </c>
      <c r="S206" t="s">
        <v>5398</v>
      </c>
      <c r="T206" t="s">
        <v>5399</v>
      </c>
      <c r="U206" t="s">
        <v>5400</v>
      </c>
      <c r="V206" t="s">
        <v>5401</v>
      </c>
      <c r="DY206" t="s">
        <v>896</v>
      </c>
      <c r="DZ206" t="s">
        <v>567</v>
      </c>
      <c r="EA206" t="s">
        <v>568</v>
      </c>
      <c r="EB206" t="s">
        <v>2291</v>
      </c>
      <c r="EC206" t="s">
        <v>2292</v>
      </c>
    </row>
    <row r="207" spans="1:133" x14ac:dyDescent="0.3">
      <c r="A207" t="s">
        <v>5402</v>
      </c>
      <c r="B207" t="s">
        <v>5403</v>
      </c>
      <c r="C207" t="s">
        <v>5404</v>
      </c>
      <c r="D207" t="s">
        <v>5405</v>
      </c>
      <c r="E207" t="s">
        <v>5406</v>
      </c>
      <c r="F207" t="s">
        <v>5407</v>
      </c>
      <c r="G207" t="s">
        <v>5408</v>
      </c>
      <c r="H207" t="s">
        <v>5409</v>
      </c>
      <c r="I207" t="s">
        <v>5410</v>
      </c>
      <c r="J207" t="s">
        <v>873</v>
      </c>
      <c r="K207" t="s">
        <v>521</v>
      </c>
      <c r="L207" t="s">
        <v>522</v>
      </c>
      <c r="M207" t="s">
        <v>2245</v>
      </c>
      <c r="N207" t="s">
        <v>2246</v>
      </c>
      <c r="O207" t="s">
        <v>5411</v>
      </c>
      <c r="P207" t="s">
        <v>5412</v>
      </c>
      <c r="Q207" t="s">
        <v>5413</v>
      </c>
      <c r="R207" t="s">
        <v>5414</v>
      </c>
      <c r="S207" t="s">
        <v>5415</v>
      </c>
      <c r="T207" t="s">
        <v>5416</v>
      </c>
      <c r="U207" t="s">
        <v>5417</v>
      </c>
      <c r="V207" t="s">
        <v>5418</v>
      </c>
      <c r="DY207" t="s">
        <v>897</v>
      </c>
      <c r="DZ207" t="s">
        <v>569</v>
      </c>
      <c r="EA207" t="s">
        <v>570</v>
      </c>
      <c r="EB207" t="s">
        <v>2293</v>
      </c>
      <c r="EC207" t="s">
        <v>2294</v>
      </c>
    </row>
    <row r="208" spans="1:133" x14ac:dyDescent="0.3">
      <c r="A208" t="s">
        <v>5419</v>
      </c>
      <c r="B208" t="s">
        <v>5420</v>
      </c>
      <c r="C208" t="s">
        <v>5421</v>
      </c>
      <c r="D208" t="s">
        <v>5422</v>
      </c>
      <c r="E208" t="s">
        <v>5423</v>
      </c>
      <c r="F208" t="s">
        <v>5424</v>
      </c>
      <c r="G208" t="s">
        <v>5425</v>
      </c>
      <c r="H208" t="s">
        <v>5426</v>
      </c>
      <c r="I208" t="s">
        <v>5427</v>
      </c>
      <c r="J208" t="s">
        <v>874</v>
      </c>
      <c r="K208" t="s">
        <v>523</v>
      </c>
      <c r="L208" t="s">
        <v>524</v>
      </c>
      <c r="M208" t="s">
        <v>2247</v>
      </c>
      <c r="N208" t="s">
        <v>2248</v>
      </c>
      <c r="O208" t="s">
        <v>5428</v>
      </c>
      <c r="P208" t="s">
        <v>5429</v>
      </c>
      <c r="Q208" t="s">
        <v>5430</v>
      </c>
      <c r="R208" t="s">
        <v>5431</v>
      </c>
      <c r="S208" t="s">
        <v>5432</v>
      </c>
      <c r="T208" t="s">
        <v>5433</v>
      </c>
      <c r="U208" t="s">
        <v>5434</v>
      </c>
      <c r="V208" t="s">
        <v>5435</v>
      </c>
      <c r="DY208" t="s">
        <v>898</v>
      </c>
      <c r="DZ208" t="s">
        <v>571</v>
      </c>
      <c r="EA208" t="s">
        <v>572</v>
      </c>
      <c r="EB208" t="s">
        <v>2295</v>
      </c>
      <c r="EC208" t="s">
        <v>2296</v>
      </c>
    </row>
    <row r="209" spans="1:133" x14ac:dyDescent="0.3">
      <c r="A209" t="s">
        <v>5436</v>
      </c>
      <c r="B209" t="s">
        <v>5437</v>
      </c>
      <c r="C209" t="s">
        <v>5438</v>
      </c>
      <c r="D209" t="s">
        <v>5439</v>
      </c>
      <c r="E209" t="s">
        <v>5440</v>
      </c>
      <c r="F209" t="s">
        <v>5441</v>
      </c>
      <c r="G209" t="s">
        <v>5442</v>
      </c>
      <c r="H209" t="s">
        <v>5443</v>
      </c>
      <c r="I209" t="s">
        <v>5444</v>
      </c>
      <c r="J209" t="s">
        <v>875</v>
      </c>
      <c r="K209" t="s">
        <v>525</v>
      </c>
      <c r="L209" t="s">
        <v>526</v>
      </c>
      <c r="M209" t="s">
        <v>2249</v>
      </c>
      <c r="N209" t="s">
        <v>2250</v>
      </c>
      <c r="O209" t="s">
        <v>5445</v>
      </c>
      <c r="P209" t="s">
        <v>5446</v>
      </c>
      <c r="Q209" t="s">
        <v>5447</v>
      </c>
      <c r="R209" t="s">
        <v>5448</v>
      </c>
      <c r="S209" t="s">
        <v>5449</v>
      </c>
      <c r="T209" t="s">
        <v>5450</v>
      </c>
      <c r="U209" t="s">
        <v>5451</v>
      </c>
      <c r="V209" t="s">
        <v>5452</v>
      </c>
      <c r="DY209" t="s">
        <v>899</v>
      </c>
      <c r="DZ209" t="s">
        <v>573</v>
      </c>
      <c r="EA209" t="s">
        <v>574</v>
      </c>
      <c r="EB209" t="s">
        <v>2297</v>
      </c>
      <c r="EC209" t="s">
        <v>2298</v>
      </c>
    </row>
    <row r="210" spans="1:133" x14ac:dyDescent="0.3">
      <c r="A210" t="s">
        <v>5453</v>
      </c>
      <c r="B210" t="s">
        <v>5454</v>
      </c>
      <c r="C210" t="s">
        <v>5455</v>
      </c>
      <c r="D210" t="s">
        <v>5456</v>
      </c>
      <c r="E210" t="s">
        <v>5457</v>
      </c>
      <c r="F210" t="s">
        <v>5458</v>
      </c>
      <c r="G210" t="s">
        <v>5459</v>
      </c>
      <c r="H210" t="s">
        <v>5460</v>
      </c>
      <c r="I210" t="s">
        <v>5461</v>
      </c>
      <c r="J210" t="s">
        <v>876</v>
      </c>
      <c r="K210" t="s">
        <v>527</v>
      </c>
      <c r="L210" t="s">
        <v>528</v>
      </c>
      <c r="M210" t="s">
        <v>2251</v>
      </c>
      <c r="N210" t="s">
        <v>2252</v>
      </c>
      <c r="O210" t="s">
        <v>5462</v>
      </c>
      <c r="P210" t="s">
        <v>5463</v>
      </c>
      <c r="Q210" t="s">
        <v>5464</v>
      </c>
      <c r="R210" t="s">
        <v>5465</v>
      </c>
      <c r="S210" t="s">
        <v>5466</v>
      </c>
      <c r="T210" t="s">
        <v>5467</v>
      </c>
      <c r="U210" t="s">
        <v>5468</v>
      </c>
      <c r="V210" t="s">
        <v>5469</v>
      </c>
      <c r="DY210" t="s">
        <v>900</v>
      </c>
      <c r="DZ210" t="s">
        <v>575</v>
      </c>
      <c r="EA210" t="s">
        <v>576</v>
      </c>
      <c r="EB210" t="s">
        <v>2299</v>
      </c>
      <c r="EC210" t="s">
        <v>2300</v>
      </c>
    </row>
    <row r="211" spans="1:133" x14ac:dyDescent="0.3">
      <c r="A211" t="s">
        <v>5470</v>
      </c>
      <c r="B211" t="s">
        <v>5471</v>
      </c>
      <c r="C211" t="s">
        <v>5472</v>
      </c>
      <c r="D211" t="s">
        <v>5473</v>
      </c>
      <c r="E211" t="s">
        <v>5474</v>
      </c>
      <c r="F211" t="s">
        <v>5475</v>
      </c>
      <c r="G211" t="s">
        <v>5476</v>
      </c>
      <c r="H211" t="s">
        <v>5477</v>
      </c>
      <c r="I211" t="s">
        <v>5478</v>
      </c>
      <c r="J211" t="s">
        <v>877</v>
      </c>
      <c r="K211" t="s">
        <v>529</v>
      </c>
      <c r="L211" t="s">
        <v>530</v>
      </c>
      <c r="M211" t="s">
        <v>2253</v>
      </c>
      <c r="N211" t="s">
        <v>2254</v>
      </c>
      <c r="O211" t="s">
        <v>5479</v>
      </c>
      <c r="P211" t="s">
        <v>5480</v>
      </c>
      <c r="Q211" t="s">
        <v>5481</v>
      </c>
      <c r="R211" t="s">
        <v>5482</v>
      </c>
      <c r="S211" t="s">
        <v>5483</v>
      </c>
      <c r="T211" t="s">
        <v>5484</v>
      </c>
      <c r="U211" t="s">
        <v>5485</v>
      </c>
      <c r="V211" t="s">
        <v>5486</v>
      </c>
      <c r="DY211" t="s">
        <v>901</v>
      </c>
      <c r="DZ211" t="s">
        <v>577</v>
      </c>
      <c r="EA211" t="s">
        <v>578</v>
      </c>
      <c r="EB211" t="s">
        <v>2301</v>
      </c>
      <c r="EC211" t="s">
        <v>2302</v>
      </c>
    </row>
    <row r="212" spans="1:133" x14ac:dyDescent="0.3">
      <c r="A212" t="s">
        <v>5487</v>
      </c>
      <c r="B212" t="s">
        <v>5488</v>
      </c>
      <c r="C212" t="s">
        <v>5489</v>
      </c>
      <c r="D212" t="s">
        <v>5490</v>
      </c>
      <c r="E212" t="s">
        <v>5491</v>
      </c>
      <c r="F212" t="s">
        <v>5492</v>
      </c>
      <c r="G212" t="s">
        <v>5493</v>
      </c>
      <c r="H212" t="s">
        <v>5494</v>
      </c>
      <c r="I212" t="s">
        <v>5495</v>
      </c>
      <c r="J212" t="s">
        <v>878</v>
      </c>
      <c r="K212" t="s">
        <v>531</v>
      </c>
      <c r="L212" t="s">
        <v>532</v>
      </c>
      <c r="M212" t="s">
        <v>2255</v>
      </c>
      <c r="N212" t="s">
        <v>2256</v>
      </c>
      <c r="O212" t="s">
        <v>5496</v>
      </c>
      <c r="P212" t="s">
        <v>5497</v>
      </c>
      <c r="Q212" t="s">
        <v>5498</v>
      </c>
      <c r="R212" t="s">
        <v>5499</v>
      </c>
      <c r="S212" t="s">
        <v>5500</v>
      </c>
      <c r="T212" t="s">
        <v>5501</v>
      </c>
      <c r="U212" t="s">
        <v>5502</v>
      </c>
      <c r="V212" t="s">
        <v>5503</v>
      </c>
      <c r="DY212" t="s">
        <v>902</v>
      </c>
      <c r="DZ212" t="s">
        <v>579</v>
      </c>
      <c r="EA212" t="s">
        <v>580</v>
      </c>
      <c r="EB212" t="s">
        <v>2303</v>
      </c>
      <c r="EC212" t="s">
        <v>2304</v>
      </c>
    </row>
    <row r="213" spans="1:133" x14ac:dyDescent="0.3">
      <c r="A213" t="s">
        <v>5504</v>
      </c>
      <c r="B213" t="s">
        <v>5505</v>
      </c>
      <c r="C213" t="s">
        <v>5506</v>
      </c>
      <c r="D213" t="s">
        <v>5507</v>
      </c>
      <c r="E213" t="s">
        <v>5508</v>
      </c>
      <c r="F213" t="s">
        <v>5509</v>
      </c>
      <c r="G213" t="s">
        <v>5510</v>
      </c>
      <c r="H213" t="s">
        <v>5511</v>
      </c>
      <c r="I213" t="s">
        <v>5512</v>
      </c>
      <c r="J213" t="s">
        <v>879</v>
      </c>
      <c r="K213" t="s">
        <v>533</v>
      </c>
      <c r="L213" t="s">
        <v>534</v>
      </c>
      <c r="M213" t="s">
        <v>2257</v>
      </c>
      <c r="N213" t="s">
        <v>2258</v>
      </c>
      <c r="O213" t="s">
        <v>5513</v>
      </c>
      <c r="P213" t="s">
        <v>5514</v>
      </c>
      <c r="Q213" t="s">
        <v>5515</v>
      </c>
      <c r="R213" t="s">
        <v>5516</v>
      </c>
      <c r="S213" t="s">
        <v>5517</v>
      </c>
      <c r="T213" t="s">
        <v>5518</v>
      </c>
      <c r="U213" t="s">
        <v>5519</v>
      </c>
      <c r="V213" t="s">
        <v>5520</v>
      </c>
      <c r="DY213" t="s">
        <v>903</v>
      </c>
      <c r="DZ213" t="s">
        <v>581</v>
      </c>
      <c r="EA213" t="s">
        <v>582</v>
      </c>
      <c r="EB213" t="s">
        <v>2305</v>
      </c>
      <c r="EC213" t="s">
        <v>2306</v>
      </c>
    </row>
    <row r="214" spans="1:133" x14ac:dyDescent="0.3">
      <c r="A214" t="s">
        <v>5521</v>
      </c>
      <c r="B214" t="s">
        <v>5522</v>
      </c>
      <c r="C214" t="s">
        <v>5523</v>
      </c>
      <c r="D214" t="s">
        <v>5524</v>
      </c>
      <c r="E214" t="s">
        <v>5525</v>
      </c>
      <c r="F214" t="s">
        <v>5526</v>
      </c>
      <c r="G214" t="s">
        <v>5527</v>
      </c>
      <c r="H214" t="s">
        <v>5528</v>
      </c>
      <c r="I214" t="s">
        <v>5529</v>
      </c>
      <c r="J214" t="s">
        <v>880</v>
      </c>
      <c r="K214" t="s">
        <v>535</v>
      </c>
      <c r="L214" t="s">
        <v>536</v>
      </c>
      <c r="M214" t="s">
        <v>2259</v>
      </c>
      <c r="N214" t="s">
        <v>2260</v>
      </c>
      <c r="O214" t="s">
        <v>5530</v>
      </c>
      <c r="P214" t="s">
        <v>5531</v>
      </c>
      <c r="Q214" t="s">
        <v>5532</v>
      </c>
      <c r="R214" t="s">
        <v>5533</v>
      </c>
      <c r="S214" t="s">
        <v>5534</v>
      </c>
      <c r="T214" t="s">
        <v>5535</v>
      </c>
      <c r="U214" t="s">
        <v>5536</v>
      </c>
      <c r="V214" t="s">
        <v>5537</v>
      </c>
      <c r="DY214" t="s">
        <v>904</v>
      </c>
      <c r="DZ214" t="s">
        <v>583</v>
      </c>
      <c r="EA214" t="s">
        <v>584</v>
      </c>
      <c r="EB214" t="s">
        <v>2307</v>
      </c>
      <c r="EC214" t="s">
        <v>2308</v>
      </c>
    </row>
    <row r="215" spans="1:133" x14ac:dyDescent="0.3">
      <c r="A215" t="s">
        <v>5538</v>
      </c>
      <c r="B215" t="s">
        <v>5539</v>
      </c>
      <c r="C215" t="s">
        <v>5540</v>
      </c>
      <c r="D215" t="s">
        <v>5541</v>
      </c>
      <c r="E215" t="s">
        <v>5542</v>
      </c>
      <c r="F215" t="s">
        <v>5543</v>
      </c>
      <c r="G215" t="s">
        <v>5544</v>
      </c>
      <c r="H215" t="s">
        <v>5545</v>
      </c>
      <c r="I215" t="s">
        <v>5546</v>
      </c>
      <c r="J215" t="s">
        <v>881</v>
      </c>
      <c r="K215" t="s">
        <v>537</v>
      </c>
      <c r="L215" t="s">
        <v>538</v>
      </c>
      <c r="M215" t="s">
        <v>2261</v>
      </c>
      <c r="N215" t="s">
        <v>2262</v>
      </c>
      <c r="O215" t="s">
        <v>5547</v>
      </c>
      <c r="P215" t="s">
        <v>5548</v>
      </c>
      <c r="Q215" t="s">
        <v>5549</v>
      </c>
      <c r="R215" t="s">
        <v>5550</v>
      </c>
      <c r="S215" t="s">
        <v>5551</v>
      </c>
      <c r="T215" t="s">
        <v>5552</v>
      </c>
      <c r="U215" t="s">
        <v>5553</v>
      </c>
      <c r="V215" t="s">
        <v>5554</v>
      </c>
      <c r="DY215" t="s">
        <v>905</v>
      </c>
      <c r="DZ215" t="s">
        <v>585</v>
      </c>
      <c r="EA215" t="s">
        <v>586</v>
      </c>
      <c r="EB215" t="s">
        <v>2309</v>
      </c>
      <c r="EC215" t="s">
        <v>2310</v>
      </c>
    </row>
    <row r="216" spans="1:133" x14ac:dyDescent="0.3">
      <c r="A216" t="s">
        <v>5555</v>
      </c>
      <c r="B216" t="s">
        <v>5556</v>
      </c>
      <c r="C216" t="s">
        <v>5557</v>
      </c>
      <c r="D216" t="s">
        <v>5558</v>
      </c>
      <c r="E216" t="s">
        <v>5559</v>
      </c>
      <c r="F216" t="s">
        <v>5560</v>
      </c>
      <c r="G216" t="s">
        <v>5561</v>
      </c>
      <c r="H216" t="s">
        <v>5562</v>
      </c>
      <c r="I216" t="s">
        <v>5563</v>
      </c>
      <c r="J216" t="s">
        <v>882</v>
      </c>
      <c r="K216" t="s">
        <v>539</v>
      </c>
      <c r="L216" t="s">
        <v>540</v>
      </c>
      <c r="M216" t="s">
        <v>2263</v>
      </c>
      <c r="N216" t="s">
        <v>2264</v>
      </c>
      <c r="O216" t="s">
        <v>5564</v>
      </c>
      <c r="P216" t="s">
        <v>5565</v>
      </c>
      <c r="Q216" t="s">
        <v>5566</v>
      </c>
      <c r="R216" t="s">
        <v>5567</v>
      </c>
      <c r="S216" t="s">
        <v>5568</v>
      </c>
      <c r="T216" t="s">
        <v>5569</v>
      </c>
      <c r="U216" t="s">
        <v>5570</v>
      </c>
      <c r="V216" t="s">
        <v>5571</v>
      </c>
      <c r="DY216" t="s">
        <v>906</v>
      </c>
      <c r="DZ216" t="s">
        <v>587</v>
      </c>
      <c r="EA216" t="s">
        <v>588</v>
      </c>
      <c r="EB216" t="s">
        <v>2311</v>
      </c>
      <c r="EC216" t="s">
        <v>2312</v>
      </c>
    </row>
    <row r="217" spans="1:133" x14ac:dyDescent="0.3">
      <c r="A217" t="s">
        <v>5572</v>
      </c>
      <c r="B217" t="s">
        <v>5573</v>
      </c>
      <c r="C217" t="s">
        <v>5574</v>
      </c>
      <c r="D217" t="s">
        <v>5575</v>
      </c>
      <c r="E217" t="s">
        <v>5576</v>
      </c>
      <c r="F217" t="s">
        <v>5577</v>
      </c>
      <c r="G217" t="s">
        <v>5578</v>
      </c>
      <c r="H217" t="s">
        <v>5579</v>
      </c>
      <c r="I217" t="s">
        <v>5580</v>
      </c>
      <c r="J217" t="s">
        <v>883</v>
      </c>
      <c r="K217" t="s">
        <v>541</v>
      </c>
      <c r="L217" t="s">
        <v>542</v>
      </c>
      <c r="M217" t="s">
        <v>2265</v>
      </c>
      <c r="N217" t="s">
        <v>2266</v>
      </c>
      <c r="O217" t="s">
        <v>5581</v>
      </c>
      <c r="P217" t="s">
        <v>5582</v>
      </c>
      <c r="Q217" t="s">
        <v>5583</v>
      </c>
      <c r="R217" t="s">
        <v>5584</v>
      </c>
      <c r="S217" t="s">
        <v>5585</v>
      </c>
      <c r="T217" t="s">
        <v>5586</v>
      </c>
      <c r="U217" t="s">
        <v>5587</v>
      </c>
      <c r="V217" t="s">
        <v>5588</v>
      </c>
      <c r="DY217" t="s">
        <v>907</v>
      </c>
      <c r="DZ217" t="s">
        <v>589</v>
      </c>
      <c r="EA217" t="s">
        <v>590</v>
      </c>
      <c r="EB217" t="s">
        <v>2313</v>
      </c>
      <c r="EC217" t="s">
        <v>2314</v>
      </c>
    </row>
    <row r="218" spans="1:133" x14ac:dyDescent="0.3">
      <c r="A218" t="s">
        <v>5589</v>
      </c>
      <c r="B218" t="s">
        <v>5590</v>
      </c>
      <c r="C218" t="s">
        <v>5591</v>
      </c>
      <c r="D218" t="s">
        <v>5592</v>
      </c>
      <c r="E218" t="s">
        <v>5593</v>
      </c>
      <c r="F218" t="s">
        <v>5594</v>
      </c>
      <c r="G218" t="s">
        <v>5595</v>
      </c>
      <c r="H218" t="s">
        <v>5596</v>
      </c>
      <c r="I218" t="s">
        <v>5597</v>
      </c>
      <c r="J218" t="s">
        <v>884</v>
      </c>
      <c r="K218" t="s">
        <v>543</v>
      </c>
      <c r="L218" t="s">
        <v>544</v>
      </c>
      <c r="M218" t="s">
        <v>2267</v>
      </c>
      <c r="N218" t="s">
        <v>2268</v>
      </c>
      <c r="O218" t="s">
        <v>5598</v>
      </c>
      <c r="P218" t="s">
        <v>5599</v>
      </c>
      <c r="Q218" t="s">
        <v>5600</v>
      </c>
      <c r="R218" t="s">
        <v>5601</v>
      </c>
      <c r="S218" t="s">
        <v>5602</v>
      </c>
      <c r="T218" t="s">
        <v>5603</v>
      </c>
      <c r="U218" t="s">
        <v>5604</v>
      </c>
      <c r="V218" t="s">
        <v>5605</v>
      </c>
      <c r="DY218" t="s">
        <v>908</v>
      </c>
      <c r="DZ218" t="s">
        <v>591</v>
      </c>
      <c r="EA218" t="s">
        <v>592</v>
      </c>
      <c r="EB218" t="s">
        <v>2315</v>
      </c>
      <c r="EC218" t="s">
        <v>2316</v>
      </c>
    </row>
    <row r="219" spans="1:133" x14ac:dyDescent="0.3">
      <c r="A219" t="s">
        <v>5606</v>
      </c>
      <c r="B219" t="s">
        <v>5607</v>
      </c>
      <c r="C219" t="s">
        <v>5608</v>
      </c>
      <c r="D219" t="s">
        <v>5609</v>
      </c>
      <c r="E219" t="s">
        <v>5610</v>
      </c>
      <c r="F219" t="s">
        <v>5611</v>
      </c>
      <c r="G219" t="s">
        <v>5612</v>
      </c>
      <c r="H219" t="s">
        <v>5613</v>
      </c>
      <c r="I219" t="s">
        <v>5614</v>
      </c>
      <c r="J219" t="s">
        <v>885</v>
      </c>
      <c r="K219" t="s">
        <v>545</v>
      </c>
      <c r="L219" t="s">
        <v>546</v>
      </c>
      <c r="M219" t="s">
        <v>2269</v>
      </c>
      <c r="N219" t="s">
        <v>2270</v>
      </c>
      <c r="O219" t="s">
        <v>5615</v>
      </c>
      <c r="P219" t="s">
        <v>5616</v>
      </c>
      <c r="Q219" t="s">
        <v>5617</v>
      </c>
      <c r="R219" t="s">
        <v>5618</v>
      </c>
      <c r="S219" t="s">
        <v>5619</v>
      </c>
      <c r="T219" t="s">
        <v>5620</v>
      </c>
      <c r="U219" t="s">
        <v>5621</v>
      </c>
      <c r="V219" t="s">
        <v>5622</v>
      </c>
      <c r="DY219" t="s">
        <v>909</v>
      </c>
      <c r="DZ219" t="s">
        <v>593</v>
      </c>
      <c r="EA219" t="s">
        <v>594</v>
      </c>
      <c r="EB219" t="s">
        <v>2317</v>
      </c>
      <c r="EC219" t="s">
        <v>2318</v>
      </c>
    </row>
    <row r="220" spans="1:133" x14ac:dyDescent="0.3">
      <c r="A220" t="s">
        <v>5623</v>
      </c>
      <c r="B220" t="s">
        <v>5624</v>
      </c>
      <c r="C220" t="s">
        <v>5625</v>
      </c>
      <c r="D220" t="s">
        <v>5626</v>
      </c>
      <c r="E220" t="s">
        <v>5627</v>
      </c>
      <c r="F220" t="s">
        <v>5628</v>
      </c>
      <c r="G220" t="s">
        <v>5629</v>
      </c>
      <c r="H220" t="s">
        <v>5630</v>
      </c>
      <c r="I220" t="s">
        <v>5631</v>
      </c>
      <c r="J220" t="s">
        <v>886</v>
      </c>
      <c r="K220" t="s">
        <v>547</v>
      </c>
      <c r="L220" t="s">
        <v>548</v>
      </c>
      <c r="M220" t="s">
        <v>2271</v>
      </c>
      <c r="N220" t="s">
        <v>2272</v>
      </c>
      <c r="O220" t="s">
        <v>5632</v>
      </c>
      <c r="P220" t="s">
        <v>5633</v>
      </c>
      <c r="Q220" t="s">
        <v>5634</v>
      </c>
      <c r="R220" t="s">
        <v>5635</v>
      </c>
      <c r="S220" t="s">
        <v>5636</v>
      </c>
      <c r="T220" t="s">
        <v>5637</v>
      </c>
      <c r="U220" t="s">
        <v>5638</v>
      </c>
      <c r="V220" t="s">
        <v>5639</v>
      </c>
      <c r="DY220" t="s">
        <v>910</v>
      </c>
      <c r="DZ220" t="s">
        <v>595</v>
      </c>
      <c r="EA220" t="s">
        <v>596</v>
      </c>
      <c r="EB220" t="s">
        <v>2319</v>
      </c>
      <c r="EC220" t="s">
        <v>2320</v>
      </c>
    </row>
    <row r="221" spans="1:133" x14ac:dyDescent="0.3">
      <c r="A221" t="s">
        <v>5640</v>
      </c>
      <c r="B221" t="s">
        <v>5641</v>
      </c>
      <c r="C221" t="s">
        <v>5642</v>
      </c>
      <c r="D221" t="s">
        <v>5643</v>
      </c>
      <c r="E221" t="s">
        <v>5644</v>
      </c>
      <c r="F221" t="s">
        <v>5645</v>
      </c>
      <c r="G221" t="s">
        <v>5646</v>
      </c>
      <c r="H221" t="s">
        <v>5647</v>
      </c>
      <c r="I221" t="s">
        <v>5648</v>
      </c>
      <c r="J221" t="s">
        <v>887</v>
      </c>
      <c r="K221" t="s">
        <v>549</v>
      </c>
      <c r="L221" t="s">
        <v>550</v>
      </c>
      <c r="M221" t="s">
        <v>2273</v>
      </c>
      <c r="N221" t="s">
        <v>2274</v>
      </c>
      <c r="O221" t="s">
        <v>5649</v>
      </c>
      <c r="P221" t="s">
        <v>5650</v>
      </c>
      <c r="Q221" t="s">
        <v>5651</v>
      </c>
      <c r="R221" t="s">
        <v>5652</v>
      </c>
      <c r="S221" t="s">
        <v>5653</v>
      </c>
      <c r="T221" t="s">
        <v>5654</v>
      </c>
      <c r="U221" t="s">
        <v>5655</v>
      </c>
      <c r="V221" t="s">
        <v>5656</v>
      </c>
      <c r="DY221" t="s">
        <v>911</v>
      </c>
      <c r="DZ221" t="s">
        <v>597</v>
      </c>
      <c r="EA221" t="s">
        <v>598</v>
      </c>
      <c r="EB221" t="s">
        <v>2321</v>
      </c>
      <c r="EC221" t="s">
        <v>2322</v>
      </c>
    </row>
    <row r="222" spans="1:133" x14ac:dyDescent="0.3">
      <c r="A222" t="s">
        <v>5657</v>
      </c>
      <c r="B222" t="s">
        <v>5658</v>
      </c>
      <c r="C222" t="s">
        <v>5659</v>
      </c>
      <c r="D222" t="s">
        <v>5660</v>
      </c>
      <c r="E222" t="s">
        <v>5661</v>
      </c>
      <c r="F222" t="s">
        <v>5662</v>
      </c>
      <c r="G222" t="s">
        <v>5663</v>
      </c>
      <c r="H222" t="s">
        <v>5664</v>
      </c>
      <c r="I222" t="s">
        <v>5665</v>
      </c>
      <c r="J222" t="s">
        <v>888</v>
      </c>
      <c r="K222" t="s">
        <v>551</v>
      </c>
      <c r="L222" t="s">
        <v>552</v>
      </c>
      <c r="M222" t="s">
        <v>2275</v>
      </c>
      <c r="N222" t="s">
        <v>2276</v>
      </c>
      <c r="O222" t="s">
        <v>5666</v>
      </c>
      <c r="P222" t="s">
        <v>5667</v>
      </c>
      <c r="Q222" t="s">
        <v>5668</v>
      </c>
      <c r="R222" t="s">
        <v>5669</v>
      </c>
      <c r="S222" t="s">
        <v>5670</v>
      </c>
      <c r="T222" t="s">
        <v>5671</v>
      </c>
      <c r="U222" t="s">
        <v>5672</v>
      </c>
      <c r="V222" t="s">
        <v>5673</v>
      </c>
      <c r="DY222" t="s">
        <v>912</v>
      </c>
      <c r="DZ222" t="s">
        <v>599</v>
      </c>
      <c r="EA222" t="s">
        <v>600</v>
      </c>
      <c r="EB222" t="s">
        <v>2323</v>
      </c>
      <c r="EC222" t="s">
        <v>2324</v>
      </c>
    </row>
    <row r="223" spans="1:133" x14ac:dyDescent="0.3">
      <c r="A223" t="s">
        <v>5674</v>
      </c>
      <c r="B223" t="s">
        <v>5675</v>
      </c>
      <c r="C223" t="s">
        <v>5676</v>
      </c>
      <c r="D223" t="s">
        <v>5677</v>
      </c>
      <c r="E223" t="s">
        <v>5678</v>
      </c>
      <c r="F223" t="s">
        <v>5679</v>
      </c>
      <c r="G223" t="s">
        <v>5680</v>
      </c>
      <c r="H223" t="s">
        <v>5681</v>
      </c>
      <c r="I223" t="s">
        <v>5682</v>
      </c>
      <c r="J223" t="s">
        <v>889</v>
      </c>
      <c r="K223" t="s">
        <v>553</v>
      </c>
      <c r="L223" t="s">
        <v>554</v>
      </c>
      <c r="M223" t="s">
        <v>2277</v>
      </c>
      <c r="N223" t="s">
        <v>2278</v>
      </c>
      <c r="O223" t="s">
        <v>5683</v>
      </c>
      <c r="P223" t="s">
        <v>5684</v>
      </c>
      <c r="Q223" t="s">
        <v>5685</v>
      </c>
      <c r="R223" t="s">
        <v>5686</v>
      </c>
      <c r="S223" t="s">
        <v>5687</v>
      </c>
      <c r="T223" t="s">
        <v>5688</v>
      </c>
      <c r="U223" t="s">
        <v>5689</v>
      </c>
      <c r="V223" t="s">
        <v>5690</v>
      </c>
      <c r="DY223" t="s">
        <v>913</v>
      </c>
      <c r="DZ223" t="s">
        <v>601</v>
      </c>
      <c r="EA223" t="s">
        <v>602</v>
      </c>
      <c r="EB223" t="s">
        <v>2325</v>
      </c>
      <c r="EC223" t="s">
        <v>2326</v>
      </c>
    </row>
    <row r="224" spans="1:133" x14ac:dyDescent="0.3">
      <c r="A224" t="s">
        <v>5691</v>
      </c>
      <c r="B224" t="s">
        <v>5692</v>
      </c>
      <c r="C224" t="s">
        <v>5693</v>
      </c>
      <c r="D224" t="s">
        <v>5694</v>
      </c>
      <c r="E224" t="s">
        <v>5695</v>
      </c>
      <c r="F224" t="s">
        <v>5696</v>
      </c>
      <c r="G224" t="s">
        <v>5697</v>
      </c>
      <c r="H224" t="s">
        <v>5698</v>
      </c>
      <c r="I224" t="s">
        <v>5699</v>
      </c>
      <c r="J224" t="s">
        <v>890</v>
      </c>
      <c r="K224" t="s">
        <v>555</v>
      </c>
      <c r="L224" t="s">
        <v>556</v>
      </c>
      <c r="M224" t="s">
        <v>2279</v>
      </c>
      <c r="N224" t="s">
        <v>2280</v>
      </c>
      <c r="O224" t="s">
        <v>5700</v>
      </c>
      <c r="P224" t="s">
        <v>5701</v>
      </c>
      <c r="Q224" t="s">
        <v>5702</v>
      </c>
      <c r="R224" t="s">
        <v>5703</v>
      </c>
      <c r="S224" t="s">
        <v>5704</v>
      </c>
      <c r="T224" t="s">
        <v>5705</v>
      </c>
      <c r="U224" t="s">
        <v>5706</v>
      </c>
      <c r="V224" t="s">
        <v>5707</v>
      </c>
      <c r="DY224" t="s">
        <v>914</v>
      </c>
      <c r="DZ224" t="s">
        <v>603</v>
      </c>
      <c r="EA224" t="s">
        <v>604</v>
      </c>
      <c r="EB224" t="s">
        <v>2327</v>
      </c>
      <c r="EC224" t="s">
        <v>2328</v>
      </c>
    </row>
    <row r="225" spans="1:133" x14ac:dyDescent="0.3">
      <c r="A225" t="s">
        <v>5708</v>
      </c>
      <c r="B225" t="s">
        <v>5709</v>
      </c>
      <c r="C225" t="s">
        <v>5710</v>
      </c>
      <c r="D225" t="s">
        <v>5711</v>
      </c>
      <c r="E225" t="s">
        <v>5712</v>
      </c>
      <c r="F225" t="s">
        <v>5713</v>
      </c>
      <c r="G225" t="s">
        <v>5714</v>
      </c>
      <c r="H225" t="s">
        <v>5715</v>
      </c>
      <c r="I225" t="s">
        <v>5716</v>
      </c>
      <c r="J225" t="s">
        <v>891</v>
      </c>
      <c r="K225" t="s">
        <v>557</v>
      </c>
      <c r="L225" t="s">
        <v>558</v>
      </c>
      <c r="M225" t="s">
        <v>2281</v>
      </c>
      <c r="N225" t="s">
        <v>2282</v>
      </c>
      <c r="O225" t="s">
        <v>5717</v>
      </c>
      <c r="P225" t="s">
        <v>5718</v>
      </c>
      <c r="Q225" t="s">
        <v>5719</v>
      </c>
      <c r="R225" t="s">
        <v>5720</v>
      </c>
      <c r="S225" t="s">
        <v>5721</v>
      </c>
      <c r="T225" t="s">
        <v>5722</v>
      </c>
      <c r="U225" t="s">
        <v>5723</v>
      </c>
      <c r="V225" t="s">
        <v>5724</v>
      </c>
      <c r="DY225" t="s">
        <v>915</v>
      </c>
      <c r="DZ225" t="s">
        <v>605</v>
      </c>
      <c r="EA225" t="s">
        <v>606</v>
      </c>
      <c r="EB225" t="s">
        <v>2329</v>
      </c>
      <c r="EC225" t="s">
        <v>2330</v>
      </c>
    </row>
    <row r="226" spans="1:133" x14ac:dyDescent="0.3">
      <c r="A226" t="s">
        <v>5725</v>
      </c>
      <c r="B226" t="s">
        <v>5726</v>
      </c>
      <c r="C226" t="s">
        <v>5727</v>
      </c>
      <c r="D226" t="s">
        <v>5728</v>
      </c>
      <c r="E226" t="s">
        <v>5729</v>
      </c>
      <c r="F226" t="s">
        <v>5730</v>
      </c>
      <c r="G226" t="s">
        <v>5731</v>
      </c>
      <c r="H226" t="s">
        <v>5732</v>
      </c>
      <c r="I226" t="s">
        <v>5733</v>
      </c>
      <c r="J226" t="s">
        <v>892</v>
      </c>
      <c r="K226" t="s">
        <v>559</v>
      </c>
      <c r="L226" t="s">
        <v>560</v>
      </c>
      <c r="M226" t="s">
        <v>2283</v>
      </c>
      <c r="N226" t="s">
        <v>2284</v>
      </c>
      <c r="O226" t="s">
        <v>5734</v>
      </c>
      <c r="P226" t="s">
        <v>5735</v>
      </c>
      <c r="Q226" t="s">
        <v>5736</v>
      </c>
      <c r="R226" t="s">
        <v>5737</v>
      </c>
      <c r="S226" t="s">
        <v>5738</v>
      </c>
      <c r="T226" t="s">
        <v>5739</v>
      </c>
      <c r="U226" t="s">
        <v>5740</v>
      </c>
      <c r="V226" t="s">
        <v>5741</v>
      </c>
      <c r="DY226" t="s">
        <v>916</v>
      </c>
      <c r="DZ226" t="s">
        <v>607</v>
      </c>
      <c r="EA226" t="s">
        <v>608</v>
      </c>
      <c r="EB226" t="s">
        <v>2331</v>
      </c>
      <c r="EC226" t="s">
        <v>2332</v>
      </c>
    </row>
    <row r="227" spans="1:133" x14ac:dyDescent="0.3">
      <c r="A227" t="s">
        <v>5742</v>
      </c>
      <c r="B227" t="s">
        <v>5743</v>
      </c>
      <c r="C227" t="s">
        <v>5744</v>
      </c>
      <c r="D227" t="s">
        <v>5745</v>
      </c>
      <c r="E227" t="s">
        <v>5746</v>
      </c>
      <c r="F227" t="s">
        <v>5747</v>
      </c>
      <c r="G227" t="s">
        <v>5748</v>
      </c>
      <c r="H227" t="s">
        <v>5749</v>
      </c>
      <c r="I227" t="s">
        <v>5750</v>
      </c>
      <c r="J227" t="s">
        <v>893</v>
      </c>
      <c r="K227" t="s">
        <v>561</v>
      </c>
      <c r="L227" t="s">
        <v>562</v>
      </c>
      <c r="M227" t="s">
        <v>2285</v>
      </c>
      <c r="N227" t="s">
        <v>2286</v>
      </c>
      <c r="O227" t="s">
        <v>5751</v>
      </c>
      <c r="P227" t="s">
        <v>5752</v>
      </c>
      <c r="Q227" t="s">
        <v>5753</v>
      </c>
      <c r="R227" t="s">
        <v>5754</v>
      </c>
      <c r="S227" t="s">
        <v>5755</v>
      </c>
      <c r="T227" t="s">
        <v>5756</v>
      </c>
      <c r="U227" t="s">
        <v>5757</v>
      </c>
      <c r="V227" t="s">
        <v>5758</v>
      </c>
    </row>
    <row r="228" spans="1:133" x14ac:dyDescent="0.3">
      <c r="A228" t="s">
        <v>5759</v>
      </c>
      <c r="B228" t="s">
        <v>5760</v>
      </c>
      <c r="C228" t="s">
        <v>5761</v>
      </c>
      <c r="D228" t="s">
        <v>5762</v>
      </c>
      <c r="E228" t="s">
        <v>5763</v>
      </c>
      <c r="F228" t="s">
        <v>5764</v>
      </c>
      <c r="G228" t="s">
        <v>5765</v>
      </c>
      <c r="H228" t="s">
        <v>5766</v>
      </c>
      <c r="I228" t="s">
        <v>5767</v>
      </c>
      <c r="J228" t="s">
        <v>894</v>
      </c>
      <c r="K228" t="s">
        <v>563</v>
      </c>
      <c r="L228" t="s">
        <v>564</v>
      </c>
      <c r="M228" t="s">
        <v>2287</v>
      </c>
      <c r="N228" t="s">
        <v>2288</v>
      </c>
      <c r="O228" t="s">
        <v>5768</v>
      </c>
      <c r="P228" t="s">
        <v>5769</v>
      </c>
      <c r="Q228" t="s">
        <v>5770</v>
      </c>
      <c r="R228" t="s">
        <v>5771</v>
      </c>
      <c r="S228" t="s">
        <v>5772</v>
      </c>
      <c r="T228" t="s">
        <v>5773</v>
      </c>
      <c r="U228" t="s">
        <v>5774</v>
      </c>
      <c r="V228" t="s">
        <v>5775</v>
      </c>
    </row>
    <row r="229" spans="1:133" x14ac:dyDescent="0.3">
      <c r="A229" t="s">
        <v>5776</v>
      </c>
      <c r="B229" t="s">
        <v>5777</v>
      </c>
      <c r="C229" t="s">
        <v>5778</v>
      </c>
      <c r="D229" t="s">
        <v>5779</v>
      </c>
      <c r="E229" t="s">
        <v>5780</v>
      </c>
      <c r="F229" t="s">
        <v>5781</v>
      </c>
      <c r="G229" t="s">
        <v>5782</v>
      </c>
      <c r="H229" t="s">
        <v>5783</v>
      </c>
      <c r="I229" t="s">
        <v>5784</v>
      </c>
      <c r="J229" t="s">
        <v>895</v>
      </c>
      <c r="K229" t="s">
        <v>565</v>
      </c>
      <c r="L229" t="s">
        <v>566</v>
      </c>
      <c r="M229" t="s">
        <v>2289</v>
      </c>
      <c r="N229" t="s">
        <v>2290</v>
      </c>
      <c r="O229" t="s">
        <v>5785</v>
      </c>
      <c r="P229" t="s">
        <v>5786</v>
      </c>
      <c r="Q229" t="s">
        <v>5787</v>
      </c>
      <c r="R229" t="s">
        <v>5788</v>
      </c>
      <c r="S229" t="s">
        <v>5789</v>
      </c>
      <c r="T229" t="s">
        <v>5790</v>
      </c>
      <c r="U229" t="s">
        <v>5791</v>
      </c>
      <c r="V229" t="s">
        <v>5792</v>
      </c>
    </row>
    <row r="230" spans="1:133" x14ac:dyDescent="0.3">
      <c r="A230" t="s">
        <v>5793</v>
      </c>
      <c r="B230" t="s">
        <v>5794</v>
      </c>
      <c r="C230" t="s">
        <v>5795</v>
      </c>
      <c r="D230" t="s">
        <v>5796</v>
      </c>
      <c r="E230" t="s">
        <v>5797</v>
      </c>
      <c r="F230" t="s">
        <v>5798</v>
      </c>
      <c r="G230" t="s">
        <v>5799</v>
      </c>
      <c r="H230" t="s">
        <v>5800</v>
      </c>
      <c r="I230" t="s">
        <v>5801</v>
      </c>
      <c r="J230" t="s">
        <v>896</v>
      </c>
      <c r="K230" t="s">
        <v>567</v>
      </c>
      <c r="L230" t="s">
        <v>568</v>
      </c>
      <c r="M230" t="s">
        <v>2291</v>
      </c>
      <c r="N230" t="s">
        <v>2292</v>
      </c>
      <c r="O230" t="s">
        <v>5802</v>
      </c>
      <c r="P230" t="s">
        <v>5803</v>
      </c>
      <c r="Q230" t="s">
        <v>5804</v>
      </c>
      <c r="R230" t="s">
        <v>5805</v>
      </c>
      <c r="S230" t="s">
        <v>5806</v>
      </c>
      <c r="T230" t="s">
        <v>5807</v>
      </c>
      <c r="U230" t="s">
        <v>5808</v>
      </c>
      <c r="V230" t="s">
        <v>5809</v>
      </c>
    </row>
    <row r="231" spans="1:133" x14ac:dyDescent="0.3">
      <c r="A231" t="s">
        <v>5810</v>
      </c>
      <c r="B231" t="s">
        <v>5811</v>
      </c>
      <c r="C231" t="s">
        <v>5812</v>
      </c>
      <c r="D231" t="s">
        <v>5813</v>
      </c>
      <c r="E231" t="s">
        <v>5814</v>
      </c>
      <c r="F231" t="s">
        <v>5815</v>
      </c>
      <c r="G231" t="s">
        <v>5816</v>
      </c>
      <c r="H231" t="s">
        <v>5817</v>
      </c>
      <c r="I231" t="s">
        <v>5818</v>
      </c>
      <c r="J231" t="s">
        <v>897</v>
      </c>
      <c r="K231" t="s">
        <v>569</v>
      </c>
      <c r="L231" t="s">
        <v>570</v>
      </c>
      <c r="M231" t="s">
        <v>2293</v>
      </c>
      <c r="N231" t="s">
        <v>2294</v>
      </c>
      <c r="O231" t="s">
        <v>5819</v>
      </c>
      <c r="P231" t="s">
        <v>5820</v>
      </c>
      <c r="Q231" t="s">
        <v>5821</v>
      </c>
      <c r="R231" t="s">
        <v>5822</v>
      </c>
      <c r="S231" t="s">
        <v>5823</v>
      </c>
      <c r="T231" t="s">
        <v>5824</v>
      </c>
      <c r="U231" t="s">
        <v>5825</v>
      </c>
      <c r="V231" t="s">
        <v>5826</v>
      </c>
    </row>
    <row r="232" spans="1:133" x14ac:dyDescent="0.3">
      <c r="A232" t="s">
        <v>5827</v>
      </c>
      <c r="B232" t="s">
        <v>5828</v>
      </c>
      <c r="C232" t="s">
        <v>5829</v>
      </c>
      <c r="D232" t="s">
        <v>5830</v>
      </c>
      <c r="E232" t="s">
        <v>5831</v>
      </c>
      <c r="F232" t="s">
        <v>5832</v>
      </c>
      <c r="G232" t="s">
        <v>5833</v>
      </c>
      <c r="H232" t="s">
        <v>5834</v>
      </c>
      <c r="I232" t="s">
        <v>5835</v>
      </c>
      <c r="J232" t="s">
        <v>898</v>
      </c>
      <c r="K232" t="s">
        <v>571</v>
      </c>
      <c r="L232" t="s">
        <v>572</v>
      </c>
      <c r="M232" t="s">
        <v>2295</v>
      </c>
      <c r="N232" t="s">
        <v>2296</v>
      </c>
      <c r="O232" t="s">
        <v>5836</v>
      </c>
      <c r="P232" t="s">
        <v>5837</v>
      </c>
      <c r="Q232" t="s">
        <v>5838</v>
      </c>
      <c r="R232" t="s">
        <v>5839</v>
      </c>
      <c r="S232" t="s">
        <v>5840</v>
      </c>
      <c r="T232" t="s">
        <v>5841</v>
      </c>
      <c r="U232" t="s">
        <v>5842</v>
      </c>
      <c r="V232" t="s">
        <v>5843</v>
      </c>
    </row>
    <row r="233" spans="1:133" x14ac:dyDescent="0.3">
      <c r="A233" t="s">
        <v>5844</v>
      </c>
      <c r="B233" t="s">
        <v>5845</v>
      </c>
      <c r="C233" t="s">
        <v>5846</v>
      </c>
      <c r="D233" t="s">
        <v>5847</v>
      </c>
      <c r="E233" t="s">
        <v>5848</v>
      </c>
      <c r="F233" t="s">
        <v>5849</v>
      </c>
      <c r="G233" t="s">
        <v>5850</v>
      </c>
      <c r="H233" t="s">
        <v>5851</v>
      </c>
      <c r="I233" t="s">
        <v>5852</v>
      </c>
      <c r="J233" t="s">
        <v>899</v>
      </c>
      <c r="K233" t="s">
        <v>573</v>
      </c>
      <c r="L233" t="s">
        <v>574</v>
      </c>
      <c r="M233" t="s">
        <v>2297</v>
      </c>
      <c r="N233" t="s">
        <v>2298</v>
      </c>
      <c r="O233" t="s">
        <v>5853</v>
      </c>
      <c r="P233" t="s">
        <v>5854</v>
      </c>
      <c r="Q233" t="s">
        <v>5855</v>
      </c>
      <c r="R233" t="s">
        <v>5856</v>
      </c>
      <c r="S233" t="s">
        <v>5857</v>
      </c>
      <c r="T233" t="s">
        <v>5858</v>
      </c>
      <c r="U233" t="s">
        <v>5859</v>
      </c>
      <c r="V233" t="s">
        <v>5860</v>
      </c>
    </row>
    <row r="234" spans="1:133" x14ac:dyDescent="0.3">
      <c r="A234" t="s">
        <v>5861</v>
      </c>
      <c r="B234" t="s">
        <v>5862</v>
      </c>
      <c r="C234" t="s">
        <v>5863</v>
      </c>
      <c r="D234" t="s">
        <v>5864</v>
      </c>
      <c r="E234" t="s">
        <v>5865</v>
      </c>
      <c r="F234" t="s">
        <v>5866</v>
      </c>
      <c r="G234" t="s">
        <v>5867</v>
      </c>
      <c r="H234" t="s">
        <v>5868</v>
      </c>
      <c r="I234" t="s">
        <v>5869</v>
      </c>
      <c r="J234" t="s">
        <v>900</v>
      </c>
      <c r="K234" t="s">
        <v>575</v>
      </c>
      <c r="L234" t="s">
        <v>576</v>
      </c>
      <c r="M234" t="s">
        <v>2299</v>
      </c>
      <c r="N234" t="s">
        <v>2300</v>
      </c>
      <c r="O234" t="s">
        <v>5870</v>
      </c>
      <c r="P234" t="s">
        <v>5871</v>
      </c>
      <c r="Q234" t="s">
        <v>5872</v>
      </c>
      <c r="R234" t="s">
        <v>5873</v>
      </c>
      <c r="S234" t="s">
        <v>5874</v>
      </c>
      <c r="T234" t="s">
        <v>5875</v>
      </c>
      <c r="U234" t="s">
        <v>5876</v>
      </c>
      <c r="V234" t="s">
        <v>5877</v>
      </c>
    </row>
    <row r="235" spans="1:133" x14ac:dyDescent="0.3">
      <c r="A235" t="s">
        <v>5878</v>
      </c>
      <c r="B235" t="s">
        <v>5879</v>
      </c>
      <c r="C235" t="s">
        <v>5880</v>
      </c>
      <c r="D235" t="s">
        <v>5881</v>
      </c>
      <c r="E235" t="s">
        <v>5882</v>
      </c>
      <c r="F235" t="s">
        <v>5883</v>
      </c>
      <c r="G235" t="s">
        <v>5884</v>
      </c>
      <c r="H235" t="s">
        <v>5885</v>
      </c>
      <c r="I235" t="s">
        <v>5886</v>
      </c>
      <c r="J235" t="s">
        <v>901</v>
      </c>
      <c r="K235" t="s">
        <v>577</v>
      </c>
      <c r="L235" t="s">
        <v>578</v>
      </c>
      <c r="M235" t="s">
        <v>2301</v>
      </c>
      <c r="N235" t="s">
        <v>2302</v>
      </c>
      <c r="O235" t="s">
        <v>5887</v>
      </c>
      <c r="P235" t="s">
        <v>5888</v>
      </c>
      <c r="Q235" t="s">
        <v>5889</v>
      </c>
      <c r="R235" t="s">
        <v>5890</v>
      </c>
      <c r="S235" t="s">
        <v>5891</v>
      </c>
      <c r="T235" t="s">
        <v>5892</v>
      </c>
      <c r="U235" t="s">
        <v>5893</v>
      </c>
      <c r="V235" t="s">
        <v>5894</v>
      </c>
    </row>
    <row r="236" spans="1:133" x14ac:dyDescent="0.3">
      <c r="A236" t="s">
        <v>5895</v>
      </c>
      <c r="B236" t="s">
        <v>5896</v>
      </c>
      <c r="C236" t="s">
        <v>5897</v>
      </c>
      <c r="D236" t="s">
        <v>5898</v>
      </c>
      <c r="E236" t="s">
        <v>5899</v>
      </c>
      <c r="F236" t="s">
        <v>5900</v>
      </c>
      <c r="G236" t="s">
        <v>5901</v>
      </c>
      <c r="H236" t="s">
        <v>5902</v>
      </c>
      <c r="I236" t="s">
        <v>5903</v>
      </c>
      <c r="J236" t="s">
        <v>902</v>
      </c>
      <c r="K236" t="s">
        <v>579</v>
      </c>
      <c r="L236" t="s">
        <v>580</v>
      </c>
      <c r="M236" t="s">
        <v>2303</v>
      </c>
      <c r="N236" t="s">
        <v>2304</v>
      </c>
      <c r="O236" t="s">
        <v>5904</v>
      </c>
      <c r="P236" t="s">
        <v>5905</v>
      </c>
      <c r="Q236" t="s">
        <v>5906</v>
      </c>
      <c r="R236" t="s">
        <v>5907</v>
      </c>
      <c r="S236" t="s">
        <v>5908</v>
      </c>
      <c r="T236" t="s">
        <v>5909</v>
      </c>
      <c r="U236" t="s">
        <v>5910</v>
      </c>
      <c r="V236" t="s">
        <v>5911</v>
      </c>
    </row>
    <row r="237" spans="1:133" x14ac:dyDescent="0.3">
      <c r="A237" t="s">
        <v>5912</v>
      </c>
      <c r="B237" t="s">
        <v>5913</v>
      </c>
      <c r="C237" t="s">
        <v>5914</v>
      </c>
      <c r="D237" t="s">
        <v>5915</v>
      </c>
      <c r="E237" t="s">
        <v>5916</v>
      </c>
      <c r="F237" t="s">
        <v>5917</v>
      </c>
      <c r="G237" t="s">
        <v>5918</v>
      </c>
      <c r="H237" t="s">
        <v>5919</v>
      </c>
      <c r="I237" t="s">
        <v>5920</v>
      </c>
      <c r="J237" t="s">
        <v>903</v>
      </c>
      <c r="K237" t="s">
        <v>581</v>
      </c>
      <c r="L237" t="s">
        <v>582</v>
      </c>
      <c r="M237" t="s">
        <v>2305</v>
      </c>
      <c r="N237" t="s">
        <v>2306</v>
      </c>
      <c r="O237" t="s">
        <v>5921</v>
      </c>
      <c r="P237" t="s">
        <v>5922</v>
      </c>
      <c r="Q237" t="s">
        <v>5923</v>
      </c>
      <c r="R237" t="s">
        <v>5924</v>
      </c>
      <c r="S237" t="s">
        <v>5925</v>
      </c>
      <c r="T237" t="s">
        <v>5926</v>
      </c>
      <c r="U237" t="s">
        <v>5927</v>
      </c>
      <c r="V237" t="s">
        <v>5928</v>
      </c>
    </row>
    <row r="238" spans="1:133" x14ac:dyDescent="0.3">
      <c r="A238" t="s">
        <v>5929</v>
      </c>
      <c r="B238" t="s">
        <v>5930</v>
      </c>
      <c r="C238" t="s">
        <v>5931</v>
      </c>
      <c r="D238" t="s">
        <v>5932</v>
      </c>
      <c r="E238" t="s">
        <v>5933</v>
      </c>
      <c r="F238" t="s">
        <v>5934</v>
      </c>
      <c r="G238" t="s">
        <v>5935</v>
      </c>
      <c r="H238" t="s">
        <v>5936</v>
      </c>
      <c r="I238" t="s">
        <v>5937</v>
      </c>
      <c r="J238" t="s">
        <v>904</v>
      </c>
      <c r="K238" t="s">
        <v>583</v>
      </c>
      <c r="L238" t="s">
        <v>584</v>
      </c>
      <c r="M238" t="s">
        <v>2307</v>
      </c>
      <c r="N238" t="s">
        <v>2308</v>
      </c>
      <c r="O238" t="s">
        <v>5938</v>
      </c>
      <c r="P238" t="s">
        <v>5939</v>
      </c>
      <c r="Q238" t="s">
        <v>5940</v>
      </c>
      <c r="R238" t="s">
        <v>5941</v>
      </c>
      <c r="S238" t="s">
        <v>5942</v>
      </c>
      <c r="T238" t="s">
        <v>5943</v>
      </c>
      <c r="U238" t="s">
        <v>5944</v>
      </c>
      <c r="V238" t="s">
        <v>5945</v>
      </c>
    </row>
    <row r="239" spans="1:133" x14ac:dyDescent="0.3">
      <c r="A239" t="s">
        <v>5946</v>
      </c>
      <c r="B239" t="s">
        <v>5947</v>
      </c>
      <c r="C239" t="s">
        <v>5948</v>
      </c>
      <c r="D239" t="s">
        <v>5949</v>
      </c>
      <c r="E239" t="s">
        <v>5950</v>
      </c>
      <c r="F239" t="s">
        <v>5951</v>
      </c>
      <c r="G239" t="s">
        <v>5952</v>
      </c>
      <c r="H239" t="s">
        <v>5953</v>
      </c>
      <c r="I239" t="s">
        <v>5954</v>
      </c>
      <c r="J239" t="s">
        <v>905</v>
      </c>
      <c r="K239" t="s">
        <v>585</v>
      </c>
      <c r="L239" t="s">
        <v>586</v>
      </c>
      <c r="M239" t="s">
        <v>2309</v>
      </c>
      <c r="N239" t="s">
        <v>2310</v>
      </c>
      <c r="O239" t="s">
        <v>5955</v>
      </c>
      <c r="P239" t="s">
        <v>5956</v>
      </c>
      <c r="Q239" t="s">
        <v>5957</v>
      </c>
      <c r="R239" t="s">
        <v>5958</v>
      </c>
      <c r="S239" t="s">
        <v>5959</v>
      </c>
      <c r="T239" t="s">
        <v>5960</v>
      </c>
      <c r="U239" t="s">
        <v>5961</v>
      </c>
      <c r="V239" t="s">
        <v>5962</v>
      </c>
    </row>
    <row r="240" spans="1:133" x14ac:dyDescent="0.3">
      <c r="A240" t="s">
        <v>5963</v>
      </c>
      <c r="B240" t="s">
        <v>5964</v>
      </c>
      <c r="C240" t="s">
        <v>5965</v>
      </c>
      <c r="D240" t="s">
        <v>5966</v>
      </c>
      <c r="E240" t="s">
        <v>5967</v>
      </c>
      <c r="F240" t="s">
        <v>5968</v>
      </c>
      <c r="G240" t="s">
        <v>5969</v>
      </c>
      <c r="H240" t="s">
        <v>5970</v>
      </c>
      <c r="I240" t="s">
        <v>5971</v>
      </c>
      <c r="J240" t="s">
        <v>906</v>
      </c>
      <c r="K240" t="s">
        <v>587</v>
      </c>
      <c r="L240" t="s">
        <v>588</v>
      </c>
      <c r="M240" t="s">
        <v>2311</v>
      </c>
      <c r="N240" t="s">
        <v>2312</v>
      </c>
      <c r="O240" t="s">
        <v>5972</v>
      </c>
      <c r="P240" t="s">
        <v>5973</v>
      </c>
      <c r="Q240" t="s">
        <v>5974</v>
      </c>
      <c r="R240" t="s">
        <v>5975</v>
      </c>
      <c r="S240" t="s">
        <v>5976</v>
      </c>
      <c r="T240" t="s">
        <v>5977</v>
      </c>
      <c r="U240" t="s">
        <v>5978</v>
      </c>
      <c r="V240" t="s">
        <v>5979</v>
      </c>
    </row>
    <row r="241" spans="1:22" x14ac:dyDescent="0.3">
      <c r="A241" t="s">
        <v>5980</v>
      </c>
      <c r="B241" t="s">
        <v>5981</v>
      </c>
      <c r="C241" t="s">
        <v>5982</v>
      </c>
      <c r="D241" t="s">
        <v>5983</v>
      </c>
      <c r="E241" t="s">
        <v>5984</v>
      </c>
      <c r="F241" t="s">
        <v>5985</v>
      </c>
      <c r="G241" t="s">
        <v>5986</v>
      </c>
      <c r="H241" t="s">
        <v>5987</v>
      </c>
      <c r="I241" t="s">
        <v>5988</v>
      </c>
      <c r="J241" t="s">
        <v>907</v>
      </c>
      <c r="K241" t="s">
        <v>589</v>
      </c>
      <c r="L241" t="s">
        <v>590</v>
      </c>
      <c r="M241" t="s">
        <v>2313</v>
      </c>
      <c r="N241" t="s">
        <v>2314</v>
      </c>
      <c r="O241" t="s">
        <v>5989</v>
      </c>
      <c r="P241" t="s">
        <v>5990</v>
      </c>
      <c r="Q241" t="s">
        <v>5991</v>
      </c>
      <c r="R241" t="s">
        <v>5992</v>
      </c>
      <c r="S241" t="s">
        <v>5993</v>
      </c>
      <c r="T241" t="s">
        <v>5994</v>
      </c>
      <c r="U241" t="s">
        <v>5995</v>
      </c>
      <c r="V241" t="s">
        <v>5996</v>
      </c>
    </row>
    <row r="242" spans="1:22" x14ac:dyDescent="0.3">
      <c r="A242" t="s">
        <v>5997</v>
      </c>
      <c r="B242" t="s">
        <v>5998</v>
      </c>
      <c r="C242" t="s">
        <v>5999</v>
      </c>
      <c r="D242" t="s">
        <v>6000</v>
      </c>
      <c r="E242" t="s">
        <v>6001</v>
      </c>
      <c r="F242" t="s">
        <v>6002</v>
      </c>
      <c r="G242" t="s">
        <v>6003</v>
      </c>
      <c r="H242" t="s">
        <v>6004</v>
      </c>
      <c r="I242" t="s">
        <v>6005</v>
      </c>
      <c r="J242" t="s">
        <v>908</v>
      </c>
      <c r="K242" t="s">
        <v>591</v>
      </c>
      <c r="L242" t="s">
        <v>592</v>
      </c>
      <c r="M242" t="s">
        <v>2315</v>
      </c>
      <c r="N242" t="s">
        <v>2316</v>
      </c>
      <c r="O242" t="s">
        <v>6006</v>
      </c>
      <c r="P242" t="s">
        <v>6007</v>
      </c>
      <c r="Q242" t="s">
        <v>6008</v>
      </c>
      <c r="R242" t="s">
        <v>6009</v>
      </c>
      <c r="S242" t="s">
        <v>6010</v>
      </c>
      <c r="T242" t="s">
        <v>6011</v>
      </c>
      <c r="U242" t="s">
        <v>6012</v>
      </c>
      <c r="V242" t="s">
        <v>6013</v>
      </c>
    </row>
    <row r="243" spans="1:22" x14ac:dyDescent="0.3">
      <c r="A243" t="s">
        <v>6014</v>
      </c>
      <c r="B243" t="s">
        <v>6015</v>
      </c>
      <c r="C243" t="s">
        <v>6016</v>
      </c>
      <c r="D243" t="s">
        <v>6017</v>
      </c>
      <c r="E243" t="s">
        <v>6018</v>
      </c>
      <c r="F243" t="s">
        <v>6019</v>
      </c>
      <c r="G243" t="s">
        <v>6020</v>
      </c>
      <c r="H243" t="s">
        <v>6021</v>
      </c>
      <c r="I243" t="s">
        <v>6022</v>
      </c>
      <c r="J243" t="s">
        <v>909</v>
      </c>
      <c r="K243" t="s">
        <v>593</v>
      </c>
      <c r="L243" t="s">
        <v>594</v>
      </c>
      <c r="M243" t="s">
        <v>2317</v>
      </c>
      <c r="N243" t="s">
        <v>2318</v>
      </c>
      <c r="O243" t="s">
        <v>6023</v>
      </c>
      <c r="P243" t="s">
        <v>6024</v>
      </c>
      <c r="Q243" t="s">
        <v>6025</v>
      </c>
      <c r="R243" t="s">
        <v>6026</v>
      </c>
      <c r="S243" t="s">
        <v>6027</v>
      </c>
      <c r="T243" t="s">
        <v>6028</v>
      </c>
      <c r="U243" t="s">
        <v>6029</v>
      </c>
      <c r="V243" t="s">
        <v>6030</v>
      </c>
    </row>
    <row r="244" spans="1:22" x14ac:dyDescent="0.3">
      <c r="A244" t="s">
        <v>6031</v>
      </c>
      <c r="B244" t="s">
        <v>6032</v>
      </c>
      <c r="C244" t="s">
        <v>6033</v>
      </c>
      <c r="D244" t="s">
        <v>6034</v>
      </c>
      <c r="E244" t="s">
        <v>6035</v>
      </c>
      <c r="F244" t="s">
        <v>6036</v>
      </c>
      <c r="G244" t="s">
        <v>6037</v>
      </c>
      <c r="H244" t="s">
        <v>6038</v>
      </c>
      <c r="I244" t="s">
        <v>6039</v>
      </c>
      <c r="J244" t="s">
        <v>910</v>
      </c>
      <c r="K244" t="s">
        <v>595</v>
      </c>
      <c r="L244" t="s">
        <v>596</v>
      </c>
      <c r="M244" t="s">
        <v>2319</v>
      </c>
      <c r="N244" t="s">
        <v>2320</v>
      </c>
      <c r="O244" t="s">
        <v>6040</v>
      </c>
      <c r="P244" t="s">
        <v>6041</v>
      </c>
      <c r="Q244" t="s">
        <v>6042</v>
      </c>
      <c r="R244" t="s">
        <v>6043</v>
      </c>
      <c r="S244" t="s">
        <v>6044</v>
      </c>
      <c r="T244" t="s">
        <v>6045</v>
      </c>
      <c r="U244" t="s">
        <v>6046</v>
      </c>
      <c r="V244" t="s">
        <v>6047</v>
      </c>
    </row>
    <row r="245" spans="1:22" x14ac:dyDescent="0.3">
      <c r="A245" t="s">
        <v>6048</v>
      </c>
      <c r="B245" t="s">
        <v>6049</v>
      </c>
      <c r="C245" t="s">
        <v>6050</v>
      </c>
      <c r="D245" t="s">
        <v>6051</v>
      </c>
      <c r="E245" t="s">
        <v>6052</v>
      </c>
      <c r="F245" t="s">
        <v>6053</v>
      </c>
      <c r="G245" t="s">
        <v>6054</v>
      </c>
      <c r="H245" t="s">
        <v>6055</v>
      </c>
      <c r="I245" t="s">
        <v>6056</v>
      </c>
      <c r="J245" t="s">
        <v>911</v>
      </c>
      <c r="K245" t="s">
        <v>597</v>
      </c>
      <c r="L245" t="s">
        <v>598</v>
      </c>
      <c r="M245" t="s">
        <v>2321</v>
      </c>
      <c r="N245" t="s">
        <v>2322</v>
      </c>
      <c r="O245" t="s">
        <v>6057</v>
      </c>
      <c r="P245" t="s">
        <v>6058</v>
      </c>
      <c r="Q245" t="s">
        <v>6059</v>
      </c>
      <c r="R245" t="s">
        <v>6060</v>
      </c>
      <c r="S245" t="s">
        <v>6061</v>
      </c>
      <c r="T245" t="s">
        <v>6062</v>
      </c>
      <c r="U245" t="s">
        <v>6063</v>
      </c>
      <c r="V245" t="s">
        <v>6064</v>
      </c>
    </row>
    <row r="246" spans="1:22" x14ac:dyDescent="0.3">
      <c r="A246" t="s">
        <v>6065</v>
      </c>
      <c r="B246" t="s">
        <v>6066</v>
      </c>
      <c r="C246" t="s">
        <v>6067</v>
      </c>
      <c r="D246" t="s">
        <v>6068</v>
      </c>
      <c r="E246" t="s">
        <v>6069</v>
      </c>
      <c r="F246" t="s">
        <v>6070</v>
      </c>
      <c r="G246" t="s">
        <v>6071</v>
      </c>
      <c r="H246" t="s">
        <v>6072</v>
      </c>
      <c r="I246" t="s">
        <v>6073</v>
      </c>
      <c r="J246" t="s">
        <v>912</v>
      </c>
      <c r="K246" t="s">
        <v>599</v>
      </c>
      <c r="L246" t="s">
        <v>600</v>
      </c>
      <c r="M246" t="s">
        <v>2323</v>
      </c>
      <c r="N246" t="s">
        <v>2324</v>
      </c>
      <c r="O246" t="s">
        <v>6074</v>
      </c>
      <c r="P246" t="s">
        <v>6075</v>
      </c>
      <c r="Q246" t="s">
        <v>6076</v>
      </c>
      <c r="R246" t="s">
        <v>6077</v>
      </c>
      <c r="S246" t="s">
        <v>6078</v>
      </c>
      <c r="T246" t="s">
        <v>6079</v>
      </c>
      <c r="U246" t="s">
        <v>6080</v>
      </c>
      <c r="V246" t="s">
        <v>6081</v>
      </c>
    </row>
    <row r="247" spans="1:22" x14ac:dyDescent="0.3">
      <c r="A247" t="s">
        <v>6082</v>
      </c>
      <c r="B247" t="s">
        <v>6083</v>
      </c>
      <c r="C247" t="s">
        <v>6084</v>
      </c>
      <c r="D247" t="s">
        <v>6085</v>
      </c>
      <c r="E247" t="s">
        <v>6086</v>
      </c>
      <c r="F247" t="s">
        <v>6087</v>
      </c>
      <c r="G247" t="s">
        <v>6088</v>
      </c>
      <c r="H247" t="s">
        <v>6089</v>
      </c>
      <c r="I247" t="s">
        <v>6090</v>
      </c>
      <c r="J247" t="s">
        <v>913</v>
      </c>
      <c r="K247" t="s">
        <v>601</v>
      </c>
      <c r="L247" t="s">
        <v>602</v>
      </c>
      <c r="M247" t="s">
        <v>2325</v>
      </c>
      <c r="N247" t="s">
        <v>2326</v>
      </c>
      <c r="O247" t="s">
        <v>6091</v>
      </c>
      <c r="P247" t="s">
        <v>6092</v>
      </c>
      <c r="Q247" t="s">
        <v>6093</v>
      </c>
      <c r="R247" t="s">
        <v>6094</v>
      </c>
      <c r="S247" t="s">
        <v>6095</v>
      </c>
      <c r="T247" t="s">
        <v>6096</v>
      </c>
      <c r="U247" t="s">
        <v>6097</v>
      </c>
      <c r="V247" t="s">
        <v>6098</v>
      </c>
    </row>
    <row r="248" spans="1:22" x14ac:dyDescent="0.3">
      <c r="A248" t="s">
        <v>6099</v>
      </c>
      <c r="B248" t="s">
        <v>6100</v>
      </c>
      <c r="C248" t="s">
        <v>6101</v>
      </c>
      <c r="D248" t="s">
        <v>6102</v>
      </c>
      <c r="E248" t="s">
        <v>6103</v>
      </c>
      <c r="F248" t="s">
        <v>6104</v>
      </c>
      <c r="G248" t="s">
        <v>6105</v>
      </c>
      <c r="H248" t="s">
        <v>6106</v>
      </c>
      <c r="I248" t="s">
        <v>6107</v>
      </c>
      <c r="J248" t="s">
        <v>914</v>
      </c>
      <c r="K248" t="s">
        <v>603</v>
      </c>
      <c r="L248" t="s">
        <v>604</v>
      </c>
      <c r="M248" t="s">
        <v>2327</v>
      </c>
      <c r="N248" t="s">
        <v>2328</v>
      </c>
      <c r="O248" t="s">
        <v>6108</v>
      </c>
      <c r="P248" t="s">
        <v>6109</v>
      </c>
      <c r="Q248" t="s">
        <v>6110</v>
      </c>
      <c r="R248" t="s">
        <v>6111</v>
      </c>
      <c r="S248" t="s">
        <v>6112</v>
      </c>
      <c r="T248" t="s">
        <v>6113</v>
      </c>
      <c r="U248" t="s">
        <v>6114</v>
      </c>
      <c r="V248" t="s">
        <v>6115</v>
      </c>
    </row>
    <row r="249" spans="1:22" x14ac:dyDescent="0.3">
      <c r="A249" t="s">
        <v>6116</v>
      </c>
      <c r="B249" t="s">
        <v>6117</v>
      </c>
      <c r="C249" t="s">
        <v>6118</v>
      </c>
      <c r="D249" t="s">
        <v>6119</v>
      </c>
      <c r="E249" t="s">
        <v>6120</v>
      </c>
      <c r="F249" t="s">
        <v>6121</v>
      </c>
      <c r="G249" t="s">
        <v>6122</v>
      </c>
      <c r="H249" t="s">
        <v>6123</v>
      </c>
      <c r="I249" t="s">
        <v>6124</v>
      </c>
      <c r="J249" t="s">
        <v>915</v>
      </c>
      <c r="K249" t="s">
        <v>605</v>
      </c>
      <c r="L249" t="s">
        <v>606</v>
      </c>
      <c r="M249" t="s">
        <v>2329</v>
      </c>
      <c r="N249" t="s">
        <v>2330</v>
      </c>
      <c r="O249" t="s">
        <v>6125</v>
      </c>
      <c r="P249" t="s">
        <v>6126</v>
      </c>
      <c r="Q249" t="s">
        <v>6127</v>
      </c>
      <c r="R249" t="s">
        <v>6128</v>
      </c>
      <c r="S249" t="s">
        <v>6129</v>
      </c>
      <c r="T249" t="s">
        <v>6130</v>
      </c>
      <c r="U249" t="s">
        <v>6131</v>
      </c>
      <c r="V249" t="s">
        <v>6132</v>
      </c>
    </row>
    <row r="250" spans="1:22" x14ac:dyDescent="0.3">
      <c r="A250" t="s">
        <v>6133</v>
      </c>
      <c r="B250" t="s">
        <v>6134</v>
      </c>
      <c r="C250" t="s">
        <v>6135</v>
      </c>
      <c r="D250" t="s">
        <v>6136</v>
      </c>
      <c r="E250" t="s">
        <v>6137</v>
      </c>
      <c r="F250" t="s">
        <v>6138</v>
      </c>
      <c r="G250" t="s">
        <v>6139</v>
      </c>
      <c r="H250" t="s">
        <v>6140</v>
      </c>
      <c r="I250" t="s">
        <v>6141</v>
      </c>
      <c r="J250" t="s">
        <v>916</v>
      </c>
      <c r="K250" t="s">
        <v>607</v>
      </c>
      <c r="L250" t="s">
        <v>608</v>
      </c>
      <c r="M250" t="s">
        <v>2331</v>
      </c>
      <c r="N250" t="s">
        <v>2332</v>
      </c>
      <c r="O250" t="s">
        <v>6142</v>
      </c>
      <c r="P250" t="s">
        <v>6143</v>
      </c>
      <c r="Q250" t="s">
        <v>6144</v>
      </c>
      <c r="R250" t="s">
        <v>6145</v>
      </c>
      <c r="S250" t="s">
        <v>6146</v>
      </c>
      <c r="T250" t="s">
        <v>6147</v>
      </c>
      <c r="U250" t="s">
        <v>6148</v>
      </c>
      <c r="V250" t="s">
        <v>6149</v>
      </c>
    </row>
    <row r="251" spans="1:22" x14ac:dyDescent="0.3">
      <c r="A251" t="s">
        <v>6150</v>
      </c>
      <c r="B251" t="s">
        <v>6151</v>
      </c>
      <c r="C251" t="s">
        <v>6152</v>
      </c>
      <c r="D251" t="s">
        <v>6153</v>
      </c>
      <c r="E251" t="s">
        <v>6154</v>
      </c>
      <c r="F251" t="s">
        <v>6155</v>
      </c>
      <c r="G251" t="s">
        <v>6156</v>
      </c>
      <c r="H251" t="s">
        <v>6157</v>
      </c>
      <c r="I251" t="s">
        <v>6158</v>
      </c>
      <c r="J251" t="s">
        <v>6159</v>
      </c>
      <c r="K251" t="s">
        <v>6160</v>
      </c>
      <c r="L251" t="s">
        <v>6161</v>
      </c>
      <c r="M251" t="s">
        <v>6162</v>
      </c>
      <c r="N251" t="s">
        <v>6163</v>
      </c>
      <c r="O251" t="s">
        <v>6164</v>
      </c>
      <c r="P251" t="s">
        <v>6165</v>
      </c>
      <c r="Q251" t="s">
        <v>6166</v>
      </c>
      <c r="R251" t="s">
        <v>6167</v>
      </c>
      <c r="S251" t="s">
        <v>6168</v>
      </c>
      <c r="T251" t="s">
        <v>6169</v>
      </c>
      <c r="U251" t="s">
        <v>6170</v>
      </c>
      <c r="V251" t="s">
        <v>6171</v>
      </c>
    </row>
    <row r="252" spans="1:22" x14ac:dyDescent="0.3">
      <c r="A252" t="s">
        <v>6172</v>
      </c>
      <c r="B252" t="s">
        <v>6173</v>
      </c>
      <c r="C252" t="s">
        <v>6174</v>
      </c>
      <c r="D252" t="s">
        <v>6175</v>
      </c>
      <c r="E252" t="s">
        <v>6176</v>
      </c>
      <c r="F252" t="s">
        <v>6177</v>
      </c>
      <c r="G252" t="s">
        <v>6178</v>
      </c>
      <c r="H252" t="s">
        <v>6179</v>
      </c>
      <c r="I252" t="s">
        <v>6180</v>
      </c>
      <c r="J252" t="s">
        <v>6181</v>
      </c>
      <c r="K252" t="s">
        <v>6182</v>
      </c>
      <c r="L252" t="s">
        <v>6183</v>
      </c>
      <c r="M252" t="s">
        <v>6184</v>
      </c>
      <c r="N252" t="s">
        <v>6185</v>
      </c>
      <c r="O252" t="s">
        <v>6186</v>
      </c>
      <c r="P252" t="s">
        <v>6187</v>
      </c>
      <c r="Q252" t="s">
        <v>6188</v>
      </c>
      <c r="R252" t="s">
        <v>6189</v>
      </c>
      <c r="S252" t="s">
        <v>6190</v>
      </c>
      <c r="T252" t="s">
        <v>6191</v>
      </c>
      <c r="U252" t="s">
        <v>6192</v>
      </c>
      <c r="V252" t="s">
        <v>6193</v>
      </c>
    </row>
    <row r="253" spans="1:22" x14ac:dyDescent="0.3">
      <c r="A253" t="s">
        <v>6194</v>
      </c>
      <c r="B253" t="s">
        <v>6195</v>
      </c>
      <c r="C253" t="s">
        <v>6196</v>
      </c>
      <c r="D253" t="s">
        <v>6197</v>
      </c>
      <c r="E253" t="s">
        <v>6198</v>
      </c>
      <c r="F253" t="s">
        <v>6199</v>
      </c>
      <c r="G253" t="s">
        <v>6200</v>
      </c>
      <c r="H253" t="s">
        <v>6201</v>
      </c>
      <c r="I253" t="s">
        <v>6202</v>
      </c>
      <c r="J253" t="s">
        <v>6203</v>
      </c>
      <c r="K253" t="s">
        <v>6204</v>
      </c>
      <c r="L253" t="s">
        <v>6205</v>
      </c>
      <c r="M253" t="s">
        <v>6206</v>
      </c>
      <c r="N253" t="s">
        <v>6207</v>
      </c>
      <c r="O253" t="s">
        <v>6208</v>
      </c>
      <c r="P253" t="s">
        <v>6209</v>
      </c>
      <c r="Q253" t="s">
        <v>6210</v>
      </c>
      <c r="R253" t="s">
        <v>6211</v>
      </c>
      <c r="S253" t="s">
        <v>6212</v>
      </c>
      <c r="T253" t="s">
        <v>6213</v>
      </c>
      <c r="U253" t="s">
        <v>6214</v>
      </c>
      <c r="V253" t="s">
        <v>6215</v>
      </c>
    </row>
    <row r="254" spans="1:22" x14ac:dyDescent="0.3">
      <c r="A254" t="s">
        <v>6216</v>
      </c>
      <c r="B254" t="s">
        <v>6217</v>
      </c>
      <c r="C254" t="s">
        <v>6218</v>
      </c>
      <c r="D254" t="s">
        <v>6219</v>
      </c>
      <c r="E254" t="s">
        <v>6220</v>
      </c>
      <c r="F254" t="s">
        <v>6221</v>
      </c>
      <c r="G254" t="s">
        <v>6222</v>
      </c>
      <c r="H254" t="s">
        <v>6223</v>
      </c>
      <c r="I254" t="s">
        <v>6224</v>
      </c>
      <c r="J254" t="s">
        <v>6225</v>
      </c>
      <c r="K254" t="s">
        <v>6226</v>
      </c>
      <c r="L254" t="s">
        <v>6227</v>
      </c>
      <c r="M254" t="s">
        <v>6228</v>
      </c>
      <c r="N254" t="s">
        <v>6229</v>
      </c>
      <c r="O254" t="s">
        <v>6230</v>
      </c>
      <c r="P254" t="s">
        <v>6231</v>
      </c>
      <c r="Q254" t="s">
        <v>6232</v>
      </c>
      <c r="R254" t="s">
        <v>6233</v>
      </c>
      <c r="S254" t="s">
        <v>6234</v>
      </c>
      <c r="T254" t="s">
        <v>6235</v>
      </c>
      <c r="U254" t="s">
        <v>6236</v>
      </c>
      <c r="V254" t="s">
        <v>6237</v>
      </c>
    </row>
    <row r="255" spans="1:22" x14ac:dyDescent="0.3">
      <c r="A255" t="s">
        <v>6238</v>
      </c>
      <c r="B255" t="s">
        <v>6239</v>
      </c>
      <c r="C255" t="s">
        <v>6240</v>
      </c>
      <c r="D255" t="s">
        <v>6241</v>
      </c>
      <c r="E255" t="s">
        <v>6242</v>
      </c>
      <c r="F255" t="s">
        <v>6243</v>
      </c>
      <c r="G255" t="s">
        <v>6244</v>
      </c>
      <c r="H255" t="s">
        <v>6245</v>
      </c>
      <c r="I255" t="s">
        <v>6246</v>
      </c>
      <c r="J255" t="s">
        <v>6247</v>
      </c>
      <c r="K255" t="s">
        <v>6248</v>
      </c>
      <c r="L255" t="s">
        <v>6249</v>
      </c>
      <c r="M255" t="s">
        <v>6250</v>
      </c>
      <c r="N255" t="s">
        <v>6251</v>
      </c>
      <c r="O255" t="s">
        <v>6252</v>
      </c>
      <c r="P255" t="s">
        <v>6253</v>
      </c>
      <c r="Q255" t="s">
        <v>6254</v>
      </c>
      <c r="R255" t="s">
        <v>6255</v>
      </c>
      <c r="S255" t="s">
        <v>6256</v>
      </c>
      <c r="T255" t="s">
        <v>6257</v>
      </c>
      <c r="U255" t="s">
        <v>6258</v>
      </c>
      <c r="V255" t="s">
        <v>6259</v>
      </c>
    </row>
    <row r="256" spans="1:22" x14ac:dyDescent="0.3">
      <c r="A256" t="s">
        <v>6260</v>
      </c>
      <c r="B256" t="s">
        <v>6261</v>
      </c>
      <c r="C256" t="s">
        <v>6262</v>
      </c>
      <c r="D256" t="s">
        <v>6263</v>
      </c>
      <c r="E256" t="s">
        <v>6264</v>
      </c>
      <c r="F256" t="s">
        <v>6265</v>
      </c>
      <c r="G256" t="s">
        <v>6266</v>
      </c>
      <c r="H256" t="s">
        <v>6267</v>
      </c>
      <c r="I256" t="s">
        <v>6268</v>
      </c>
      <c r="J256" t="s">
        <v>6269</v>
      </c>
      <c r="K256" t="s">
        <v>6270</v>
      </c>
      <c r="L256" t="s">
        <v>6271</v>
      </c>
      <c r="M256" t="s">
        <v>6272</v>
      </c>
      <c r="N256" t="s">
        <v>6273</v>
      </c>
      <c r="O256" t="s">
        <v>6274</v>
      </c>
      <c r="P256" t="s">
        <v>6275</v>
      </c>
      <c r="Q256" t="s">
        <v>6276</v>
      </c>
      <c r="R256" t="s">
        <v>6277</v>
      </c>
      <c r="S256" t="s">
        <v>6278</v>
      </c>
      <c r="T256" t="s">
        <v>6279</v>
      </c>
      <c r="U256" t="s">
        <v>6280</v>
      </c>
      <c r="V256" t="s">
        <v>6281</v>
      </c>
    </row>
    <row r="257" spans="1:22" x14ac:dyDescent="0.3">
      <c r="A257" t="s">
        <v>6282</v>
      </c>
      <c r="B257" t="s">
        <v>6283</v>
      </c>
      <c r="C257" t="s">
        <v>6284</v>
      </c>
      <c r="D257" t="s">
        <v>6285</v>
      </c>
      <c r="E257" t="s">
        <v>6286</v>
      </c>
      <c r="F257" t="s">
        <v>6287</v>
      </c>
      <c r="G257" t="s">
        <v>6288</v>
      </c>
      <c r="H257" t="s">
        <v>6289</v>
      </c>
      <c r="I257" t="s">
        <v>6290</v>
      </c>
      <c r="J257" t="s">
        <v>6291</v>
      </c>
      <c r="K257" t="s">
        <v>6292</v>
      </c>
      <c r="L257" t="s">
        <v>6293</v>
      </c>
      <c r="M257" t="s">
        <v>6294</v>
      </c>
      <c r="N257" t="s">
        <v>6295</v>
      </c>
      <c r="O257" t="s">
        <v>6296</v>
      </c>
      <c r="P257" t="s">
        <v>6297</v>
      </c>
      <c r="Q257" t="s">
        <v>6298</v>
      </c>
      <c r="R257" t="s">
        <v>6299</v>
      </c>
      <c r="S257" t="s">
        <v>6300</v>
      </c>
      <c r="T257" t="s">
        <v>6301</v>
      </c>
      <c r="U257" t="s">
        <v>6302</v>
      </c>
      <c r="V257" t="s">
        <v>6303</v>
      </c>
    </row>
    <row r="258" spans="1:22" x14ac:dyDescent="0.3">
      <c r="A258" t="s">
        <v>6304</v>
      </c>
      <c r="B258" t="s">
        <v>6305</v>
      </c>
      <c r="C258" t="s">
        <v>6306</v>
      </c>
      <c r="D258" t="s">
        <v>6307</v>
      </c>
      <c r="E258" t="s">
        <v>6308</v>
      </c>
      <c r="F258" t="s">
        <v>6309</v>
      </c>
      <c r="G258" t="s">
        <v>6310</v>
      </c>
      <c r="H258" t="s">
        <v>6311</v>
      </c>
      <c r="I258" t="s">
        <v>6312</v>
      </c>
      <c r="J258" t="s">
        <v>6313</v>
      </c>
      <c r="K258" t="s">
        <v>6314</v>
      </c>
      <c r="L258" t="s">
        <v>6315</v>
      </c>
      <c r="M258" t="s">
        <v>6316</v>
      </c>
      <c r="N258" t="s">
        <v>6317</v>
      </c>
      <c r="O258" t="s">
        <v>6318</v>
      </c>
      <c r="P258" t="s">
        <v>6319</v>
      </c>
      <c r="Q258" t="s">
        <v>6320</v>
      </c>
      <c r="R258" t="s">
        <v>6321</v>
      </c>
      <c r="S258" t="s">
        <v>6322</v>
      </c>
      <c r="T258" t="s">
        <v>6323</v>
      </c>
      <c r="U258" t="s">
        <v>6324</v>
      </c>
      <c r="V258" t="s">
        <v>6325</v>
      </c>
    </row>
    <row r="259" spans="1:22" x14ac:dyDescent="0.3">
      <c r="A259" t="s">
        <v>6326</v>
      </c>
      <c r="B259" t="s">
        <v>6327</v>
      </c>
      <c r="C259" t="s">
        <v>6328</v>
      </c>
      <c r="D259" t="s">
        <v>6329</v>
      </c>
      <c r="E259" t="s">
        <v>6330</v>
      </c>
      <c r="F259" t="s">
        <v>6331</v>
      </c>
      <c r="G259" t="s">
        <v>6332</v>
      </c>
      <c r="H259" t="s">
        <v>6333</v>
      </c>
      <c r="I259" t="s">
        <v>6334</v>
      </c>
      <c r="J259" t="s">
        <v>6335</v>
      </c>
      <c r="K259" t="s">
        <v>6336</v>
      </c>
      <c r="L259" t="s">
        <v>6337</v>
      </c>
      <c r="M259" t="s">
        <v>6338</v>
      </c>
      <c r="N259" t="s">
        <v>6339</v>
      </c>
      <c r="O259" t="s">
        <v>6340</v>
      </c>
      <c r="P259" t="s">
        <v>6341</v>
      </c>
      <c r="Q259" t="s">
        <v>6342</v>
      </c>
      <c r="R259" t="s">
        <v>6343</v>
      </c>
      <c r="S259" t="s">
        <v>6344</v>
      </c>
      <c r="T259" t="s">
        <v>6345</v>
      </c>
      <c r="U259" t="s">
        <v>6346</v>
      </c>
      <c r="V259" t="s">
        <v>6347</v>
      </c>
    </row>
    <row r="260" spans="1:22" x14ac:dyDescent="0.3">
      <c r="A260" t="s">
        <v>6348</v>
      </c>
      <c r="B260" t="s">
        <v>6349</v>
      </c>
      <c r="C260" t="s">
        <v>6350</v>
      </c>
      <c r="D260" t="s">
        <v>6351</v>
      </c>
      <c r="E260" t="s">
        <v>6352</v>
      </c>
      <c r="F260" t="s">
        <v>6353</v>
      </c>
      <c r="G260" t="s">
        <v>6354</v>
      </c>
      <c r="H260" t="s">
        <v>6355</v>
      </c>
      <c r="I260" t="s">
        <v>6356</v>
      </c>
      <c r="J260" t="s">
        <v>6357</v>
      </c>
      <c r="K260" t="s">
        <v>6358</v>
      </c>
      <c r="L260" t="s">
        <v>6359</v>
      </c>
      <c r="M260" t="s">
        <v>6360</v>
      </c>
      <c r="N260" t="s">
        <v>6361</v>
      </c>
      <c r="O260" t="s">
        <v>6362</v>
      </c>
      <c r="P260" t="s">
        <v>6363</v>
      </c>
      <c r="Q260" t="s">
        <v>6364</v>
      </c>
      <c r="R260" t="s">
        <v>6365</v>
      </c>
      <c r="S260" t="s">
        <v>6366</v>
      </c>
      <c r="T260" t="s">
        <v>6367</v>
      </c>
      <c r="U260" t="s">
        <v>6368</v>
      </c>
      <c r="V260" t="s">
        <v>6369</v>
      </c>
    </row>
    <row r="261" spans="1:22" x14ac:dyDescent="0.3">
      <c r="A261" t="s">
        <v>6370</v>
      </c>
      <c r="B261" t="s">
        <v>6371</v>
      </c>
      <c r="C261" t="s">
        <v>6372</v>
      </c>
      <c r="D261" t="s">
        <v>6373</v>
      </c>
      <c r="E261" t="s">
        <v>6374</v>
      </c>
      <c r="F261" t="s">
        <v>6375</v>
      </c>
      <c r="G261" t="s">
        <v>6376</v>
      </c>
      <c r="H261" t="s">
        <v>6377</v>
      </c>
      <c r="I261" t="s">
        <v>6378</v>
      </c>
      <c r="J261" t="s">
        <v>6379</v>
      </c>
      <c r="K261" t="s">
        <v>6380</v>
      </c>
      <c r="L261" t="s">
        <v>6381</v>
      </c>
      <c r="M261" t="s">
        <v>6382</v>
      </c>
      <c r="N261" t="s">
        <v>6383</v>
      </c>
      <c r="O261" t="s">
        <v>6384</v>
      </c>
      <c r="P261" t="s">
        <v>6385</v>
      </c>
      <c r="Q261" t="s">
        <v>6386</v>
      </c>
      <c r="R261" t="s">
        <v>6387</v>
      </c>
      <c r="S261" t="s">
        <v>6388</v>
      </c>
      <c r="T261" t="s">
        <v>6389</v>
      </c>
      <c r="U261" t="s">
        <v>6390</v>
      </c>
      <c r="V261" t="s">
        <v>6391</v>
      </c>
    </row>
    <row r="262" spans="1:22" x14ac:dyDescent="0.3">
      <c r="A262" t="s">
        <v>6392</v>
      </c>
      <c r="B262" t="s">
        <v>6393</v>
      </c>
      <c r="C262" t="s">
        <v>6394</v>
      </c>
      <c r="D262" t="s">
        <v>6395</v>
      </c>
      <c r="E262" t="s">
        <v>6396</v>
      </c>
      <c r="F262" t="s">
        <v>6397</v>
      </c>
      <c r="G262" t="s">
        <v>6398</v>
      </c>
      <c r="H262" t="s">
        <v>6399</v>
      </c>
      <c r="I262" t="s">
        <v>6400</v>
      </c>
      <c r="J262" t="s">
        <v>6401</v>
      </c>
      <c r="K262" t="s">
        <v>6402</v>
      </c>
      <c r="L262" t="s">
        <v>6403</v>
      </c>
      <c r="M262" t="s">
        <v>6404</v>
      </c>
      <c r="N262" t="s">
        <v>6405</v>
      </c>
      <c r="O262" t="s">
        <v>6406</v>
      </c>
      <c r="P262" t="s">
        <v>6407</v>
      </c>
      <c r="Q262" t="s">
        <v>6408</v>
      </c>
      <c r="R262" t="s">
        <v>6409</v>
      </c>
      <c r="S262" t="s">
        <v>6410</v>
      </c>
      <c r="T262" t="s">
        <v>6411</v>
      </c>
      <c r="U262" t="s">
        <v>6412</v>
      </c>
      <c r="V262" t="s">
        <v>6413</v>
      </c>
    </row>
    <row r="263" spans="1:22" x14ac:dyDescent="0.3">
      <c r="A263" t="s">
        <v>6414</v>
      </c>
      <c r="B263" t="s">
        <v>6415</v>
      </c>
      <c r="C263" t="s">
        <v>6416</v>
      </c>
      <c r="D263" t="s">
        <v>6417</v>
      </c>
      <c r="E263" t="s">
        <v>6418</v>
      </c>
      <c r="F263" t="s">
        <v>6419</v>
      </c>
      <c r="G263" t="s">
        <v>6420</v>
      </c>
      <c r="H263" t="s">
        <v>6421</v>
      </c>
      <c r="I263" t="s">
        <v>6422</v>
      </c>
      <c r="J263" t="s">
        <v>6423</v>
      </c>
      <c r="K263" t="s">
        <v>6424</v>
      </c>
      <c r="L263" t="s">
        <v>6425</v>
      </c>
      <c r="M263" t="s">
        <v>6426</v>
      </c>
      <c r="N263" t="s">
        <v>6427</v>
      </c>
      <c r="O263" t="s">
        <v>6428</v>
      </c>
      <c r="P263" t="s">
        <v>6429</v>
      </c>
      <c r="Q263" t="s">
        <v>6430</v>
      </c>
      <c r="R263" t="s">
        <v>6431</v>
      </c>
      <c r="S263" t="s">
        <v>6432</v>
      </c>
      <c r="T263" t="s">
        <v>6433</v>
      </c>
      <c r="U263" t="s">
        <v>6434</v>
      </c>
      <c r="V263" t="s">
        <v>6435</v>
      </c>
    </row>
    <row r="264" spans="1:22" x14ac:dyDescent="0.3">
      <c r="A264" t="s">
        <v>6436</v>
      </c>
      <c r="B264" t="s">
        <v>6437</v>
      </c>
      <c r="C264" t="s">
        <v>6438</v>
      </c>
      <c r="D264" t="s">
        <v>6439</v>
      </c>
      <c r="E264" t="s">
        <v>6440</v>
      </c>
      <c r="F264" t="s">
        <v>6441</v>
      </c>
      <c r="G264" t="s">
        <v>6442</v>
      </c>
      <c r="H264" t="s">
        <v>6443</v>
      </c>
      <c r="I264" t="s">
        <v>6444</v>
      </c>
      <c r="J264" t="s">
        <v>6445</v>
      </c>
      <c r="K264" t="s">
        <v>6446</v>
      </c>
      <c r="L264" t="s">
        <v>6447</v>
      </c>
      <c r="M264" t="s">
        <v>6448</v>
      </c>
      <c r="N264" t="s">
        <v>6449</v>
      </c>
      <c r="O264" t="s">
        <v>6450</v>
      </c>
      <c r="P264" t="s">
        <v>6451</v>
      </c>
      <c r="Q264" t="s">
        <v>6452</v>
      </c>
      <c r="R264" t="s">
        <v>6453</v>
      </c>
      <c r="S264" t="s">
        <v>6454</v>
      </c>
      <c r="T264" t="s">
        <v>6455</v>
      </c>
      <c r="U264" t="s">
        <v>6456</v>
      </c>
      <c r="V264" t="s">
        <v>6457</v>
      </c>
    </row>
    <row r="265" spans="1:22" x14ac:dyDescent="0.3">
      <c r="A265" t="s">
        <v>6458</v>
      </c>
      <c r="B265" t="s">
        <v>6459</v>
      </c>
      <c r="C265" t="s">
        <v>6460</v>
      </c>
      <c r="D265" t="s">
        <v>6461</v>
      </c>
      <c r="E265" t="s">
        <v>6462</v>
      </c>
      <c r="F265" t="s">
        <v>6463</v>
      </c>
      <c r="G265" t="s">
        <v>6464</v>
      </c>
      <c r="H265" t="s">
        <v>6465</v>
      </c>
      <c r="I265" t="s">
        <v>6466</v>
      </c>
      <c r="J265" t="s">
        <v>6467</v>
      </c>
      <c r="K265" t="s">
        <v>6468</v>
      </c>
      <c r="L265" t="s">
        <v>6469</v>
      </c>
      <c r="M265" t="s">
        <v>6470</v>
      </c>
      <c r="N265" t="s">
        <v>6471</v>
      </c>
      <c r="O265" t="s">
        <v>6472</v>
      </c>
      <c r="P265" t="s">
        <v>6473</v>
      </c>
      <c r="Q265" t="s">
        <v>6474</v>
      </c>
      <c r="R265" t="s">
        <v>6475</v>
      </c>
      <c r="S265" t="s">
        <v>6476</v>
      </c>
      <c r="T265" t="s">
        <v>6477</v>
      </c>
      <c r="U265" t="s">
        <v>6478</v>
      </c>
      <c r="V265" t="s">
        <v>6479</v>
      </c>
    </row>
    <row r="266" spans="1:22" x14ac:dyDescent="0.3">
      <c r="A266" t="s">
        <v>6480</v>
      </c>
      <c r="B266" t="s">
        <v>6481</v>
      </c>
      <c r="C266" t="s">
        <v>6482</v>
      </c>
      <c r="D266" t="s">
        <v>6483</v>
      </c>
      <c r="E266" t="s">
        <v>6484</v>
      </c>
      <c r="F266" t="s">
        <v>6485</v>
      </c>
      <c r="G266" t="s">
        <v>6486</v>
      </c>
      <c r="H266" t="s">
        <v>6487</v>
      </c>
      <c r="I266" t="s">
        <v>6488</v>
      </c>
      <c r="J266" t="s">
        <v>6489</v>
      </c>
      <c r="K266" t="s">
        <v>6490</v>
      </c>
      <c r="L266" t="s">
        <v>6491</v>
      </c>
      <c r="M266" t="s">
        <v>6492</v>
      </c>
      <c r="N266" t="s">
        <v>6493</v>
      </c>
      <c r="O266" t="s">
        <v>6494</v>
      </c>
      <c r="P266" t="s">
        <v>6495</v>
      </c>
      <c r="Q266" t="s">
        <v>6496</v>
      </c>
      <c r="R266" t="s">
        <v>6497</v>
      </c>
      <c r="S266" t="s">
        <v>6498</v>
      </c>
      <c r="T266" t="s">
        <v>6499</v>
      </c>
      <c r="U266" t="s">
        <v>6500</v>
      </c>
      <c r="V266" t="s">
        <v>6501</v>
      </c>
    </row>
    <row r="267" spans="1:22" x14ac:dyDescent="0.3">
      <c r="A267" t="s">
        <v>6502</v>
      </c>
      <c r="B267" t="s">
        <v>6503</v>
      </c>
      <c r="C267" t="s">
        <v>6504</v>
      </c>
      <c r="D267" t="s">
        <v>6505</v>
      </c>
      <c r="E267" t="s">
        <v>6506</v>
      </c>
      <c r="F267" t="s">
        <v>6507</v>
      </c>
      <c r="G267" t="s">
        <v>6508</v>
      </c>
      <c r="H267" t="s">
        <v>6509</v>
      </c>
      <c r="I267" t="s">
        <v>6510</v>
      </c>
      <c r="J267" t="s">
        <v>6511</v>
      </c>
      <c r="K267" t="s">
        <v>6512</v>
      </c>
      <c r="L267" t="s">
        <v>6513</v>
      </c>
      <c r="M267" t="s">
        <v>6514</v>
      </c>
      <c r="N267" t="s">
        <v>6515</v>
      </c>
      <c r="O267" t="s">
        <v>6516</v>
      </c>
      <c r="P267" t="s">
        <v>6517</v>
      </c>
      <c r="Q267" t="s">
        <v>6518</v>
      </c>
      <c r="R267" t="s">
        <v>6519</v>
      </c>
      <c r="S267" t="s">
        <v>6520</v>
      </c>
      <c r="T267" t="s">
        <v>6521</v>
      </c>
      <c r="U267" t="s">
        <v>6522</v>
      </c>
      <c r="V267" t="s">
        <v>6523</v>
      </c>
    </row>
    <row r="268" spans="1:22" x14ac:dyDescent="0.3">
      <c r="A268" t="s">
        <v>6524</v>
      </c>
      <c r="B268" t="s">
        <v>6525</v>
      </c>
      <c r="C268" t="s">
        <v>6526</v>
      </c>
      <c r="D268" t="s">
        <v>6527</v>
      </c>
      <c r="E268" t="s">
        <v>6528</v>
      </c>
      <c r="F268" t="s">
        <v>6529</v>
      </c>
      <c r="G268" t="s">
        <v>6530</v>
      </c>
      <c r="H268" t="s">
        <v>6531</v>
      </c>
      <c r="I268" t="s">
        <v>6532</v>
      </c>
      <c r="J268" t="s">
        <v>6533</v>
      </c>
      <c r="K268" t="s">
        <v>6534</v>
      </c>
      <c r="L268" t="s">
        <v>6535</v>
      </c>
      <c r="M268" t="s">
        <v>6536</v>
      </c>
      <c r="N268" t="s">
        <v>6537</v>
      </c>
      <c r="O268" t="s">
        <v>6538</v>
      </c>
      <c r="P268" t="s">
        <v>6539</v>
      </c>
      <c r="Q268" t="s">
        <v>6540</v>
      </c>
      <c r="R268" t="s">
        <v>6541</v>
      </c>
      <c r="S268" t="s">
        <v>6542</v>
      </c>
      <c r="T268" t="s">
        <v>6543</v>
      </c>
      <c r="U268" t="s">
        <v>6544</v>
      </c>
      <c r="V268" t="s">
        <v>6545</v>
      </c>
    </row>
    <row r="269" spans="1:22" x14ac:dyDescent="0.3">
      <c r="A269" t="s">
        <v>6546</v>
      </c>
      <c r="B269" t="s">
        <v>6547</v>
      </c>
      <c r="C269" t="s">
        <v>6548</v>
      </c>
      <c r="D269" t="s">
        <v>6549</v>
      </c>
      <c r="E269" t="s">
        <v>6550</v>
      </c>
      <c r="F269" t="s">
        <v>6551</v>
      </c>
      <c r="G269" t="s">
        <v>6552</v>
      </c>
      <c r="H269" t="s">
        <v>6553</v>
      </c>
      <c r="I269" t="s">
        <v>6554</v>
      </c>
      <c r="J269" t="s">
        <v>6555</v>
      </c>
      <c r="K269" t="s">
        <v>6556</v>
      </c>
      <c r="L269" t="s">
        <v>6557</v>
      </c>
      <c r="M269" t="s">
        <v>6558</v>
      </c>
      <c r="N269" t="s">
        <v>6559</v>
      </c>
      <c r="O269" t="s">
        <v>6560</v>
      </c>
      <c r="P269" t="s">
        <v>6561</v>
      </c>
      <c r="Q269" t="s">
        <v>6562</v>
      </c>
      <c r="R269" t="s">
        <v>6563</v>
      </c>
      <c r="S269" t="s">
        <v>6564</v>
      </c>
      <c r="T269" t="s">
        <v>6565</v>
      </c>
      <c r="U269" t="s">
        <v>6566</v>
      </c>
      <c r="V269" t="s">
        <v>6567</v>
      </c>
    </row>
    <row r="270" spans="1:22" x14ac:dyDescent="0.3">
      <c r="A270" t="s">
        <v>6568</v>
      </c>
      <c r="B270" t="s">
        <v>6569</v>
      </c>
      <c r="C270" t="s">
        <v>6570</v>
      </c>
      <c r="D270" t="s">
        <v>6571</v>
      </c>
      <c r="E270" t="s">
        <v>6572</v>
      </c>
      <c r="F270" t="s">
        <v>6573</v>
      </c>
      <c r="G270" t="s">
        <v>6574</v>
      </c>
      <c r="H270" t="s">
        <v>6575</v>
      </c>
      <c r="I270" t="s">
        <v>6576</v>
      </c>
      <c r="J270" t="s">
        <v>6577</v>
      </c>
      <c r="K270" t="s">
        <v>6578</v>
      </c>
      <c r="L270" t="s">
        <v>6579</v>
      </c>
      <c r="M270" t="s">
        <v>6580</v>
      </c>
      <c r="N270" t="s">
        <v>6581</v>
      </c>
      <c r="O270" t="s">
        <v>6582</v>
      </c>
      <c r="P270" t="s">
        <v>6583</v>
      </c>
      <c r="Q270" t="s">
        <v>6584</v>
      </c>
      <c r="R270" t="s">
        <v>6585</v>
      </c>
      <c r="S270" t="s">
        <v>6586</v>
      </c>
      <c r="T270" t="s">
        <v>6587</v>
      </c>
      <c r="U270" t="s">
        <v>6588</v>
      </c>
      <c r="V270" t="s">
        <v>6589</v>
      </c>
    </row>
    <row r="271" spans="1:22" x14ac:dyDescent="0.3">
      <c r="A271" t="s">
        <v>6590</v>
      </c>
      <c r="B271" t="s">
        <v>6591</v>
      </c>
      <c r="C271" t="s">
        <v>6592</v>
      </c>
      <c r="D271" t="s">
        <v>6593</v>
      </c>
      <c r="E271" t="s">
        <v>6594</v>
      </c>
      <c r="F271" t="s">
        <v>6595</v>
      </c>
      <c r="G271" t="s">
        <v>6596</v>
      </c>
      <c r="H271" t="s">
        <v>6597</v>
      </c>
      <c r="I271" t="s">
        <v>6598</v>
      </c>
      <c r="J271" t="s">
        <v>6599</v>
      </c>
      <c r="K271" t="s">
        <v>6600</v>
      </c>
      <c r="L271" t="s">
        <v>6601</v>
      </c>
      <c r="M271" t="s">
        <v>6602</v>
      </c>
      <c r="N271" t="s">
        <v>6603</v>
      </c>
      <c r="O271" t="s">
        <v>6604</v>
      </c>
      <c r="P271" t="s">
        <v>6605</v>
      </c>
      <c r="Q271" t="s">
        <v>6606</v>
      </c>
      <c r="R271" t="s">
        <v>6607</v>
      </c>
      <c r="S271" t="s">
        <v>6608</v>
      </c>
      <c r="T271" t="s">
        <v>6609</v>
      </c>
      <c r="U271" t="s">
        <v>6610</v>
      </c>
      <c r="V271" t="s">
        <v>6611</v>
      </c>
    </row>
    <row r="272" spans="1:22" x14ac:dyDescent="0.3">
      <c r="A272" t="s">
        <v>6612</v>
      </c>
      <c r="B272" t="s">
        <v>6613</v>
      </c>
      <c r="C272" t="s">
        <v>6614</v>
      </c>
      <c r="D272" t="s">
        <v>6615</v>
      </c>
      <c r="E272" t="s">
        <v>6616</v>
      </c>
      <c r="F272" t="s">
        <v>6617</v>
      </c>
      <c r="G272" t="s">
        <v>6618</v>
      </c>
      <c r="H272" t="s">
        <v>6619</v>
      </c>
      <c r="I272" t="s">
        <v>6620</v>
      </c>
      <c r="J272" t="s">
        <v>6621</v>
      </c>
      <c r="K272" t="s">
        <v>6622</v>
      </c>
      <c r="L272" t="s">
        <v>6623</v>
      </c>
      <c r="M272" t="s">
        <v>6624</v>
      </c>
      <c r="N272" t="s">
        <v>6625</v>
      </c>
      <c r="O272" t="s">
        <v>6626</v>
      </c>
      <c r="P272" t="s">
        <v>6627</v>
      </c>
      <c r="Q272" t="s">
        <v>6628</v>
      </c>
      <c r="R272" t="s">
        <v>6629</v>
      </c>
      <c r="S272" t="s">
        <v>6630</v>
      </c>
      <c r="T272" t="s">
        <v>6631</v>
      </c>
      <c r="U272" t="s">
        <v>6632</v>
      </c>
      <c r="V272" t="s">
        <v>6633</v>
      </c>
    </row>
    <row r="273" spans="1:22" x14ac:dyDescent="0.3">
      <c r="A273" t="s">
        <v>6634</v>
      </c>
      <c r="B273" t="s">
        <v>6635</v>
      </c>
      <c r="C273" t="s">
        <v>6636</v>
      </c>
      <c r="D273" t="s">
        <v>6637</v>
      </c>
      <c r="E273" t="s">
        <v>6638</v>
      </c>
      <c r="F273" t="s">
        <v>6639</v>
      </c>
      <c r="G273" t="s">
        <v>6640</v>
      </c>
      <c r="H273" t="s">
        <v>6641</v>
      </c>
      <c r="I273" t="s">
        <v>6642</v>
      </c>
      <c r="J273" t="s">
        <v>6643</v>
      </c>
      <c r="K273" t="s">
        <v>6644</v>
      </c>
      <c r="L273" t="s">
        <v>6645</v>
      </c>
      <c r="M273" t="s">
        <v>6646</v>
      </c>
      <c r="N273" t="s">
        <v>6647</v>
      </c>
      <c r="O273" t="s">
        <v>6648</v>
      </c>
      <c r="P273" t="s">
        <v>6649</v>
      </c>
      <c r="Q273" t="s">
        <v>6650</v>
      </c>
      <c r="R273" t="s">
        <v>6651</v>
      </c>
      <c r="S273" t="s">
        <v>6652</v>
      </c>
      <c r="T273" t="s">
        <v>6653</v>
      </c>
      <c r="U273" t="s">
        <v>6654</v>
      </c>
      <c r="V273" t="s">
        <v>6655</v>
      </c>
    </row>
    <row r="274" spans="1:22" x14ac:dyDescent="0.3">
      <c r="A274" t="s">
        <v>6656</v>
      </c>
      <c r="B274" t="s">
        <v>6657</v>
      </c>
      <c r="C274" t="s">
        <v>6658</v>
      </c>
      <c r="D274" t="s">
        <v>6659</v>
      </c>
      <c r="E274" t="s">
        <v>6660</v>
      </c>
      <c r="F274" t="s">
        <v>6661</v>
      </c>
      <c r="G274" t="s">
        <v>6662</v>
      </c>
      <c r="H274" t="s">
        <v>6663</v>
      </c>
      <c r="I274" t="s">
        <v>6664</v>
      </c>
      <c r="J274" t="s">
        <v>6665</v>
      </c>
      <c r="K274" t="s">
        <v>6666</v>
      </c>
      <c r="L274" t="s">
        <v>6667</v>
      </c>
      <c r="M274" t="s">
        <v>6668</v>
      </c>
      <c r="N274" t="s">
        <v>6669</v>
      </c>
      <c r="O274" t="s">
        <v>6670</v>
      </c>
      <c r="P274" t="s">
        <v>6671</v>
      </c>
      <c r="Q274" t="s">
        <v>6672</v>
      </c>
      <c r="R274" t="s">
        <v>6673</v>
      </c>
      <c r="S274" t="s">
        <v>6674</v>
      </c>
      <c r="T274" t="s">
        <v>6675</v>
      </c>
      <c r="U274" t="s">
        <v>6676</v>
      </c>
      <c r="V274" t="s">
        <v>6677</v>
      </c>
    </row>
    <row r="275" spans="1:22" x14ac:dyDescent="0.3">
      <c r="A275" t="s">
        <v>6678</v>
      </c>
      <c r="B275" t="s">
        <v>6679</v>
      </c>
      <c r="C275" t="s">
        <v>6680</v>
      </c>
      <c r="D275" t="s">
        <v>6681</v>
      </c>
      <c r="E275" t="s">
        <v>6682</v>
      </c>
      <c r="F275" t="s">
        <v>6683</v>
      </c>
      <c r="G275" t="s">
        <v>6684</v>
      </c>
      <c r="H275" t="s">
        <v>6685</v>
      </c>
      <c r="I275" t="s">
        <v>6686</v>
      </c>
      <c r="J275" t="s">
        <v>6687</v>
      </c>
      <c r="K275" t="s">
        <v>6688</v>
      </c>
      <c r="L275" t="s">
        <v>6689</v>
      </c>
      <c r="M275" t="s">
        <v>6690</v>
      </c>
      <c r="N275" t="s">
        <v>6691</v>
      </c>
      <c r="O275" t="s">
        <v>6692</v>
      </c>
      <c r="P275" t="s">
        <v>6693</v>
      </c>
      <c r="Q275" t="s">
        <v>6694</v>
      </c>
      <c r="R275" t="s">
        <v>6695</v>
      </c>
      <c r="S275" t="s">
        <v>6696</v>
      </c>
      <c r="T275" t="s">
        <v>6697</v>
      </c>
      <c r="U275" t="s">
        <v>6698</v>
      </c>
      <c r="V275" t="s">
        <v>6699</v>
      </c>
    </row>
    <row r="276" spans="1:22" x14ac:dyDescent="0.3">
      <c r="A276" t="s">
        <v>6700</v>
      </c>
      <c r="B276" t="s">
        <v>6701</v>
      </c>
      <c r="C276" t="s">
        <v>6702</v>
      </c>
      <c r="D276" t="s">
        <v>6703</v>
      </c>
      <c r="E276" t="s">
        <v>6704</v>
      </c>
      <c r="F276" t="s">
        <v>6705</v>
      </c>
      <c r="G276" t="s">
        <v>6706</v>
      </c>
      <c r="H276" t="s">
        <v>6707</v>
      </c>
      <c r="I276" t="s">
        <v>6708</v>
      </c>
      <c r="J276" t="s">
        <v>6709</v>
      </c>
      <c r="K276" t="s">
        <v>6710</v>
      </c>
      <c r="L276" t="s">
        <v>6711</v>
      </c>
      <c r="M276" t="s">
        <v>6712</v>
      </c>
      <c r="N276" t="s">
        <v>6713</v>
      </c>
      <c r="O276" t="s">
        <v>6714</v>
      </c>
      <c r="P276" t="s">
        <v>6715</v>
      </c>
      <c r="Q276" t="s">
        <v>6716</v>
      </c>
      <c r="R276" t="s">
        <v>6717</v>
      </c>
      <c r="S276" t="s">
        <v>6718</v>
      </c>
      <c r="T276" t="s">
        <v>6719</v>
      </c>
      <c r="U276" t="s">
        <v>6720</v>
      </c>
      <c r="V276" t="s">
        <v>6721</v>
      </c>
    </row>
    <row r="277" spans="1:22" x14ac:dyDescent="0.3">
      <c r="A277" t="s">
        <v>6722</v>
      </c>
      <c r="B277" t="s">
        <v>6723</v>
      </c>
      <c r="C277" t="s">
        <v>6724</v>
      </c>
      <c r="D277" t="s">
        <v>6725</v>
      </c>
      <c r="E277" t="s">
        <v>6726</v>
      </c>
      <c r="F277" t="s">
        <v>6727</v>
      </c>
      <c r="G277" t="s">
        <v>6728</v>
      </c>
      <c r="H277" t="s">
        <v>6729</v>
      </c>
      <c r="I277" t="s">
        <v>6730</v>
      </c>
      <c r="J277" t="s">
        <v>6731</v>
      </c>
      <c r="K277" t="s">
        <v>6732</v>
      </c>
      <c r="L277" t="s">
        <v>6733</v>
      </c>
      <c r="M277" t="s">
        <v>6734</v>
      </c>
      <c r="N277" t="s">
        <v>6735</v>
      </c>
      <c r="O277" t="s">
        <v>6736</v>
      </c>
      <c r="P277" t="s">
        <v>6737</v>
      </c>
      <c r="Q277" t="s">
        <v>6738</v>
      </c>
      <c r="R277" t="s">
        <v>6739</v>
      </c>
      <c r="S277" t="s">
        <v>6740</v>
      </c>
      <c r="T277" t="s">
        <v>6741</v>
      </c>
      <c r="U277" t="s">
        <v>6742</v>
      </c>
      <c r="V277" t="s">
        <v>6743</v>
      </c>
    </row>
    <row r="278" spans="1:22" x14ac:dyDescent="0.3">
      <c r="A278" t="s">
        <v>6744</v>
      </c>
      <c r="B278" t="s">
        <v>6745</v>
      </c>
      <c r="C278" t="s">
        <v>6746</v>
      </c>
      <c r="D278" t="s">
        <v>6747</v>
      </c>
      <c r="E278" t="s">
        <v>6748</v>
      </c>
      <c r="F278" t="s">
        <v>6749</v>
      </c>
      <c r="G278" t="s">
        <v>6750</v>
      </c>
      <c r="H278" t="s">
        <v>6751</v>
      </c>
      <c r="I278" t="s">
        <v>6752</v>
      </c>
      <c r="J278" t="s">
        <v>6753</v>
      </c>
      <c r="K278" t="s">
        <v>6754</v>
      </c>
      <c r="L278" t="s">
        <v>6755</v>
      </c>
      <c r="M278" t="s">
        <v>6756</v>
      </c>
      <c r="N278" t="s">
        <v>6757</v>
      </c>
      <c r="O278" t="s">
        <v>6758</v>
      </c>
      <c r="P278" t="s">
        <v>6759</v>
      </c>
      <c r="Q278" t="s">
        <v>6760</v>
      </c>
      <c r="R278" t="s">
        <v>6761</v>
      </c>
      <c r="S278" t="s">
        <v>6762</v>
      </c>
      <c r="T278" t="s">
        <v>6763</v>
      </c>
      <c r="U278" t="s">
        <v>6764</v>
      </c>
      <c r="V278" t="s">
        <v>6765</v>
      </c>
    </row>
    <row r="279" spans="1:22" x14ac:dyDescent="0.3">
      <c r="A279" t="s">
        <v>6766</v>
      </c>
      <c r="B279" t="s">
        <v>6767</v>
      </c>
      <c r="C279" t="s">
        <v>6768</v>
      </c>
      <c r="D279" t="s">
        <v>6769</v>
      </c>
      <c r="E279" t="s">
        <v>6770</v>
      </c>
      <c r="F279" t="s">
        <v>6771</v>
      </c>
      <c r="G279" t="s">
        <v>6772</v>
      </c>
      <c r="H279" t="s">
        <v>6773</v>
      </c>
      <c r="I279" t="s">
        <v>6774</v>
      </c>
      <c r="J279" t="s">
        <v>6775</v>
      </c>
      <c r="K279" t="s">
        <v>6776</v>
      </c>
      <c r="L279" t="s">
        <v>6777</v>
      </c>
      <c r="M279" t="s">
        <v>6778</v>
      </c>
      <c r="N279" t="s">
        <v>6779</v>
      </c>
      <c r="O279" t="s">
        <v>6780</v>
      </c>
      <c r="P279" t="s">
        <v>6781</v>
      </c>
      <c r="Q279" t="s">
        <v>6782</v>
      </c>
      <c r="R279" t="s">
        <v>6783</v>
      </c>
      <c r="S279" t="s">
        <v>6784</v>
      </c>
      <c r="T279" t="s">
        <v>6785</v>
      </c>
      <c r="U279" t="s">
        <v>6786</v>
      </c>
      <c r="V279" t="s">
        <v>6787</v>
      </c>
    </row>
    <row r="280" spans="1:22" x14ac:dyDescent="0.3">
      <c r="A280" t="s">
        <v>6788</v>
      </c>
      <c r="B280" t="s">
        <v>6789</v>
      </c>
      <c r="C280" t="s">
        <v>6790</v>
      </c>
      <c r="D280" t="s">
        <v>6791</v>
      </c>
      <c r="E280" t="s">
        <v>6792</v>
      </c>
      <c r="F280" t="s">
        <v>6793</v>
      </c>
      <c r="G280" t="s">
        <v>6794</v>
      </c>
      <c r="H280" t="s">
        <v>6795</v>
      </c>
      <c r="I280" t="s">
        <v>6796</v>
      </c>
      <c r="J280" t="s">
        <v>6797</v>
      </c>
      <c r="K280" t="s">
        <v>6798</v>
      </c>
      <c r="L280" t="s">
        <v>6799</v>
      </c>
      <c r="M280" t="s">
        <v>6800</v>
      </c>
      <c r="N280" t="s">
        <v>6801</v>
      </c>
      <c r="O280" t="s">
        <v>6802</v>
      </c>
      <c r="P280" t="s">
        <v>6803</v>
      </c>
      <c r="Q280" t="s">
        <v>6804</v>
      </c>
      <c r="R280" t="s">
        <v>6805</v>
      </c>
      <c r="S280" t="s">
        <v>6806</v>
      </c>
      <c r="T280" t="s">
        <v>6807</v>
      </c>
      <c r="U280" t="s">
        <v>6808</v>
      </c>
      <c r="V280" t="s">
        <v>6809</v>
      </c>
    </row>
    <row r="281" spans="1:22" x14ac:dyDescent="0.3">
      <c r="A281" t="s">
        <v>6810</v>
      </c>
      <c r="B281" t="s">
        <v>6811</v>
      </c>
      <c r="C281" t="s">
        <v>6812</v>
      </c>
      <c r="D281" t="s">
        <v>6813</v>
      </c>
      <c r="E281" t="s">
        <v>6814</v>
      </c>
      <c r="F281" t="s">
        <v>6815</v>
      </c>
      <c r="G281" t="s">
        <v>6816</v>
      </c>
      <c r="H281" t="s">
        <v>6817</v>
      </c>
      <c r="I281" t="s">
        <v>6818</v>
      </c>
      <c r="J281" t="s">
        <v>6819</v>
      </c>
      <c r="K281" t="s">
        <v>6820</v>
      </c>
      <c r="L281" t="s">
        <v>6821</v>
      </c>
      <c r="M281" t="s">
        <v>6822</v>
      </c>
      <c r="N281" t="s">
        <v>6823</v>
      </c>
      <c r="O281" t="s">
        <v>6824</v>
      </c>
      <c r="P281" t="s">
        <v>6825</v>
      </c>
      <c r="Q281" t="s">
        <v>6826</v>
      </c>
      <c r="R281" t="s">
        <v>6827</v>
      </c>
      <c r="S281" t="s">
        <v>6828</v>
      </c>
      <c r="T281" t="s">
        <v>6829</v>
      </c>
      <c r="U281" t="s">
        <v>6830</v>
      </c>
      <c r="V281" t="s">
        <v>6831</v>
      </c>
    </row>
    <row r="282" spans="1:22" x14ac:dyDescent="0.3">
      <c r="A282" t="s">
        <v>6832</v>
      </c>
      <c r="B282" t="s">
        <v>6833</v>
      </c>
      <c r="C282" t="s">
        <v>6834</v>
      </c>
      <c r="D282" t="s">
        <v>6835</v>
      </c>
      <c r="E282" t="s">
        <v>6836</v>
      </c>
      <c r="F282" t="s">
        <v>6837</v>
      </c>
      <c r="G282" t="s">
        <v>6838</v>
      </c>
      <c r="H282" t="s">
        <v>6839</v>
      </c>
      <c r="I282" t="s">
        <v>6840</v>
      </c>
      <c r="J282" t="s">
        <v>6841</v>
      </c>
      <c r="K282" t="s">
        <v>6842</v>
      </c>
      <c r="L282" t="s">
        <v>6843</v>
      </c>
      <c r="M282" t="s">
        <v>6844</v>
      </c>
      <c r="N282" t="s">
        <v>6845</v>
      </c>
      <c r="O282" t="s">
        <v>6846</v>
      </c>
      <c r="P282" t="s">
        <v>6847</v>
      </c>
      <c r="Q282" t="s">
        <v>6848</v>
      </c>
      <c r="R282" t="s">
        <v>6849</v>
      </c>
      <c r="S282" t="s">
        <v>6850</v>
      </c>
      <c r="T282" t="s">
        <v>6851</v>
      </c>
      <c r="U282" t="s">
        <v>6852</v>
      </c>
      <c r="V282" t="s">
        <v>6853</v>
      </c>
    </row>
    <row r="283" spans="1:22" x14ac:dyDescent="0.3">
      <c r="A283" t="s">
        <v>6854</v>
      </c>
      <c r="B283" t="s">
        <v>6855</v>
      </c>
      <c r="C283" t="s">
        <v>6856</v>
      </c>
      <c r="D283" t="s">
        <v>6857</v>
      </c>
      <c r="E283" t="s">
        <v>6858</v>
      </c>
      <c r="F283" t="s">
        <v>6859</v>
      </c>
      <c r="G283" t="s">
        <v>6860</v>
      </c>
      <c r="H283" t="s">
        <v>6861</v>
      </c>
      <c r="I283" t="s">
        <v>6862</v>
      </c>
      <c r="J283" t="s">
        <v>6863</v>
      </c>
      <c r="K283" t="s">
        <v>6864</v>
      </c>
      <c r="L283" t="s">
        <v>6865</v>
      </c>
      <c r="M283" t="s">
        <v>6866</v>
      </c>
      <c r="N283" t="s">
        <v>6867</v>
      </c>
      <c r="O283" t="s">
        <v>6868</v>
      </c>
      <c r="P283" t="s">
        <v>6869</v>
      </c>
      <c r="Q283" t="s">
        <v>6870</v>
      </c>
      <c r="R283" t="s">
        <v>6871</v>
      </c>
      <c r="S283" t="s">
        <v>6872</v>
      </c>
      <c r="T283" t="s">
        <v>6873</v>
      </c>
      <c r="U283" t="s">
        <v>6874</v>
      </c>
      <c r="V283" t="s">
        <v>6875</v>
      </c>
    </row>
    <row r="284" spans="1:22" x14ac:dyDescent="0.3">
      <c r="A284" t="s">
        <v>6876</v>
      </c>
      <c r="B284" t="s">
        <v>6877</v>
      </c>
      <c r="C284" t="s">
        <v>6878</v>
      </c>
      <c r="D284" t="s">
        <v>6879</v>
      </c>
      <c r="E284" t="s">
        <v>6880</v>
      </c>
      <c r="F284" t="s">
        <v>6881</v>
      </c>
      <c r="G284" t="s">
        <v>6882</v>
      </c>
      <c r="H284" t="s">
        <v>6883</v>
      </c>
      <c r="I284" t="s">
        <v>6884</v>
      </c>
      <c r="J284" t="s">
        <v>6885</v>
      </c>
      <c r="K284" t="s">
        <v>6886</v>
      </c>
      <c r="L284" t="s">
        <v>6887</v>
      </c>
      <c r="M284" t="s">
        <v>6888</v>
      </c>
      <c r="N284" t="s">
        <v>6889</v>
      </c>
      <c r="O284" t="s">
        <v>6890</v>
      </c>
      <c r="P284" t="s">
        <v>6891</v>
      </c>
      <c r="Q284" t="s">
        <v>6892</v>
      </c>
      <c r="R284" t="s">
        <v>6893</v>
      </c>
      <c r="S284" t="s">
        <v>6894</v>
      </c>
      <c r="T284" t="s">
        <v>6895</v>
      </c>
      <c r="U284" t="s">
        <v>6896</v>
      </c>
      <c r="V284" t="s">
        <v>6897</v>
      </c>
    </row>
    <row r="285" spans="1:22" x14ac:dyDescent="0.3">
      <c r="A285" t="s">
        <v>6898</v>
      </c>
      <c r="B285" t="s">
        <v>6899</v>
      </c>
      <c r="C285" t="s">
        <v>6900</v>
      </c>
      <c r="D285" t="s">
        <v>6901</v>
      </c>
      <c r="E285" t="s">
        <v>6902</v>
      </c>
      <c r="F285" t="s">
        <v>6903</v>
      </c>
      <c r="G285" t="s">
        <v>6904</v>
      </c>
      <c r="H285" t="s">
        <v>6905</v>
      </c>
      <c r="I285" t="s">
        <v>6906</v>
      </c>
      <c r="J285" t="s">
        <v>6907</v>
      </c>
      <c r="K285" t="s">
        <v>6908</v>
      </c>
      <c r="L285" t="s">
        <v>6909</v>
      </c>
      <c r="M285" t="s">
        <v>6910</v>
      </c>
      <c r="N285" t="s">
        <v>6911</v>
      </c>
      <c r="O285" t="s">
        <v>6912</v>
      </c>
      <c r="P285" t="s">
        <v>6913</v>
      </c>
      <c r="Q285" t="s">
        <v>6914</v>
      </c>
      <c r="R285" t="s">
        <v>6915</v>
      </c>
      <c r="S285" t="s">
        <v>6916</v>
      </c>
      <c r="T285" t="s">
        <v>6917</v>
      </c>
      <c r="U285" t="s">
        <v>6918</v>
      </c>
      <c r="V285" t="s">
        <v>6919</v>
      </c>
    </row>
    <row r="286" spans="1:22" x14ac:dyDescent="0.3">
      <c r="A286" t="s">
        <v>6920</v>
      </c>
      <c r="B286" t="s">
        <v>6921</v>
      </c>
      <c r="C286" t="s">
        <v>6922</v>
      </c>
      <c r="D286" t="s">
        <v>6923</v>
      </c>
      <c r="E286" t="s">
        <v>6924</v>
      </c>
      <c r="F286" t="s">
        <v>6925</v>
      </c>
      <c r="G286" t="s">
        <v>6926</v>
      </c>
      <c r="H286" t="s">
        <v>6927</v>
      </c>
      <c r="I286" t="s">
        <v>6928</v>
      </c>
      <c r="J286" t="s">
        <v>6929</v>
      </c>
      <c r="K286" t="s">
        <v>6930</v>
      </c>
      <c r="L286" t="s">
        <v>6931</v>
      </c>
      <c r="M286" t="s">
        <v>6932</v>
      </c>
      <c r="N286" t="s">
        <v>6933</v>
      </c>
      <c r="O286" t="s">
        <v>6934</v>
      </c>
      <c r="P286" t="s">
        <v>6935</v>
      </c>
      <c r="Q286" t="s">
        <v>6936</v>
      </c>
      <c r="R286" t="s">
        <v>6937</v>
      </c>
      <c r="S286" t="s">
        <v>6938</v>
      </c>
      <c r="T286" t="s">
        <v>6939</v>
      </c>
      <c r="U286" t="s">
        <v>6940</v>
      </c>
      <c r="V286" t="s">
        <v>6941</v>
      </c>
    </row>
    <row r="287" spans="1:22" x14ac:dyDescent="0.3">
      <c r="A287" t="s">
        <v>6942</v>
      </c>
      <c r="B287" t="s">
        <v>6943</v>
      </c>
      <c r="C287" t="s">
        <v>6944</v>
      </c>
      <c r="D287" t="s">
        <v>6945</v>
      </c>
      <c r="E287" t="s">
        <v>6946</v>
      </c>
      <c r="F287" t="s">
        <v>6947</v>
      </c>
      <c r="G287" t="s">
        <v>6948</v>
      </c>
      <c r="H287" t="s">
        <v>6949</v>
      </c>
      <c r="I287" t="s">
        <v>6950</v>
      </c>
      <c r="J287" t="s">
        <v>6951</v>
      </c>
      <c r="K287" t="s">
        <v>6952</v>
      </c>
      <c r="L287" t="s">
        <v>6953</v>
      </c>
      <c r="M287" t="s">
        <v>6954</v>
      </c>
      <c r="N287" t="s">
        <v>6955</v>
      </c>
      <c r="O287" t="s">
        <v>6956</v>
      </c>
      <c r="P287" t="s">
        <v>6957</v>
      </c>
      <c r="Q287" t="s">
        <v>6958</v>
      </c>
      <c r="R287" t="s">
        <v>6959</v>
      </c>
      <c r="S287" t="s">
        <v>6960</v>
      </c>
      <c r="T287" t="s">
        <v>6961</v>
      </c>
      <c r="U287" t="s">
        <v>6962</v>
      </c>
      <c r="V287" t="s">
        <v>6963</v>
      </c>
    </row>
    <row r="288" spans="1:22" x14ac:dyDescent="0.3">
      <c r="A288" t="s">
        <v>6964</v>
      </c>
      <c r="B288" t="s">
        <v>6965</v>
      </c>
      <c r="C288" t="s">
        <v>6966</v>
      </c>
      <c r="D288" t="s">
        <v>6967</v>
      </c>
      <c r="E288" t="s">
        <v>6968</v>
      </c>
      <c r="F288" t="s">
        <v>6969</v>
      </c>
      <c r="G288" t="s">
        <v>6970</v>
      </c>
      <c r="H288" t="s">
        <v>6971</v>
      </c>
      <c r="I288" t="s">
        <v>6972</v>
      </c>
      <c r="J288" t="s">
        <v>6973</v>
      </c>
      <c r="K288" t="s">
        <v>6974</v>
      </c>
      <c r="L288" t="s">
        <v>6975</v>
      </c>
      <c r="M288" t="s">
        <v>6976</v>
      </c>
      <c r="N288" t="s">
        <v>6977</v>
      </c>
      <c r="O288" t="s">
        <v>6978</v>
      </c>
      <c r="P288" t="s">
        <v>6979</v>
      </c>
      <c r="Q288" t="s">
        <v>6980</v>
      </c>
      <c r="R288" t="s">
        <v>6981</v>
      </c>
      <c r="S288" t="s">
        <v>6982</v>
      </c>
      <c r="T288" t="s">
        <v>6983</v>
      </c>
      <c r="U288" t="s">
        <v>6984</v>
      </c>
      <c r="V288" t="s">
        <v>6985</v>
      </c>
    </row>
    <row r="289" spans="1:22" x14ac:dyDescent="0.3">
      <c r="A289" t="s">
        <v>6986</v>
      </c>
      <c r="B289" t="s">
        <v>6987</v>
      </c>
      <c r="C289" t="s">
        <v>6988</v>
      </c>
      <c r="D289" t="s">
        <v>6989</v>
      </c>
      <c r="E289" t="s">
        <v>6990</v>
      </c>
      <c r="F289" t="s">
        <v>6991</v>
      </c>
      <c r="G289" t="s">
        <v>6992</v>
      </c>
      <c r="H289" t="s">
        <v>6993</v>
      </c>
      <c r="I289" t="s">
        <v>6994</v>
      </c>
      <c r="J289" t="s">
        <v>6995</v>
      </c>
      <c r="K289" t="s">
        <v>6996</v>
      </c>
      <c r="L289" t="s">
        <v>6997</v>
      </c>
      <c r="M289" t="s">
        <v>6998</v>
      </c>
      <c r="N289" t="s">
        <v>6999</v>
      </c>
      <c r="O289" t="s">
        <v>7000</v>
      </c>
      <c r="P289" t="s">
        <v>7001</v>
      </c>
      <c r="Q289" t="s">
        <v>7002</v>
      </c>
      <c r="R289" t="s">
        <v>7003</v>
      </c>
      <c r="S289" t="s">
        <v>7004</v>
      </c>
      <c r="T289" t="s">
        <v>7005</v>
      </c>
      <c r="U289" t="s">
        <v>7006</v>
      </c>
      <c r="V289" t="s">
        <v>7007</v>
      </c>
    </row>
    <row r="290" spans="1:22" x14ac:dyDescent="0.3">
      <c r="A290" t="s">
        <v>7008</v>
      </c>
      <c r="B290" t="s">
        <v>7009</v>
      </c>
      <c r="C290" t="s">
        <v>7010</v>
      </c>
      <c r="D290" t="s">
        <v>7011</v>
      </c>
      <c r="E290" t="s">
        <v>7012</v>
      </c>
      <c r="F290" t="s">
        <v>7013</v>
      </c>
      <c r="G290" t="s">
        <v>7014</v>
      </c>
      <c r="H290" t="s">
        <v>7015</v>
      </c>
      <c r="I290" t="s">
        <v>7016</v>
      </c>
      <c r="J290" t="s">
        <v>7017</v>
      </c>
      <c r="K290" t="s">
        <v>7018</v>
      </c>
      <c r="L290" t="s">
        <v>7019</v>
      </c>
      <c r="M290" t="s">
        <v>7020</v>
      </c>
      <c r="N290" t="s">
        <v>7021</v>
      </c>
      <c r="O290" t="s">
        <v>7022</v>
      </c>
      <c r="P290" t="s">
        <v>7023</v>
      </c>
      <c r="Q290" t="s">
        <v>7024</v>
      </c>
      <c r="R290" t="s">
        <v>7025</v>
      </c>
      <c r="S290" t="s">
        <v>7026</v>
      </c>
      <c r="T290" t="s">
        <v>7027</v>
      </c>
      <c r="U290" t="s">
        <v>7028</v>
      </c>
      <c r="V290" t="s">
        <v>7029</v>
      </c>
    </row>
    <row r="291" spans="1:22" x14ac:dyDescent="0.3">
      <c r="A291" t="s">
        <v>7030</v>
      </c>
      <c r="B291" t="s">
        <v>7031</v>
      </c>
      <c r="C291" t="s">
        <v>7032</v>
      </c>
      <c r="D291" t="s">
        <v>7033</v>
      </c>
      <c r="E291" t="s">
        <v>7034</v>
      </c>
      <c r="F291" t="s">
        <v>7035</v>
      </c>
      <c r="G291" t="s">
        <v>7036</v>
      </c>
      <c r="H291" t="s">
        <v>7037</v>
      </c>
      <c r="I291" t="s">
        <v>7038</v>
      </c>
      <c r="J291" t="s">
        <v>7039</v>
      </c>
      <c r="K291" t="s">
        <v>7040</v>
      </c>
      <c r="L291" t="s">
        <v>7041</v>
      </c>
      <c r="M291" t="s">
        <v>7042</v>
      </c>
      <c r="N291" t="s">
        <v>7043</v>
      </c>
      <c r="O291" t="s">
        <v>7044</v>
      </c>
      <c r="P291" t="s">
        <v>7045</v>
      </c>
      <c r="Q291" t="s">
        <v>7046</v>
      </c>
      <c r="R291" t="s">
        <v>7047</v>
      </c>
      <c r="S291" t="s">
        <v>7048</v>
      </c>
      <c r="T291" t="s">
        <v>7049</v>
      </c>
      <c r="U291" t="s">
        <v>7050</v>
      </c>
      <c r="V291" t="s">
        <v>7051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179"/>
  <sheetViews>
    <sheetView workbookViewId="0">
      <selection activeCell="AC3" sqref="AC3"/>
    </sheetView>
  </sheetViews>
  <sheetFormatPr defaultRowHeight="14.4" x14ac:dyDescent="0.3"/>
  <cols>
    <col min="1" max="1" width="21.77734375" bestFit="1" customWidth="1"/>
  </cols>
  <sheetData>
    <row r="2" spans="1:32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  <c r="AF2" t="s">
        <v>7052</v>
      </c>
    </row>
    <row r="3" spans="1:32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14.564024390243901</v>
      </c>
    </row>
    <row r="4" spans="1:32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10.989634146341462</v>
      </c>
    </row>
    <row r="5" spans="1:32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10.781951219512196</v>
      </c>
    </row>
    <row r="6" spans="1:32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10.104634146341464</v>
      </c>
    </row>
    <row r="7" spans="1:32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9.5104878048780499</v>
      </c>
    </row>
    <row r="8" spans="1:32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9.2631707317073175</v>
      </c>
    </row>
    <row r="9" spans="1:32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8.7834146341463395</v>
      </c>
    </row>
    <row r="10" spans="1:32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8.6412195121951214</v>
      </c>
    </row>
    <row r="11" spans="1:32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7.4618292682926839</v>
      </c>
    </row>
    <row r="12" spans="1:32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7.3892682926829263</v>
      </c>
    </row>
    <row r="13" spans="1:32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7.30219512195122</v>
      </c>
    </row>
    <row r="14" spans="1:32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7.1578861788617889</v>
      </c>
    </row>
    <row r="15" spans="1:32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7.0900000000000007</v>
      </c>
    </row>
    <row r="16" spans="1:32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6.9260975609756095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6.7304878048780479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6.7290243902439038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6.5865853658536588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6.5241463414634158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6.4197154471544708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6.3322764227642292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6.3083739837398376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6.3014634146341466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6.2509756097560976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6.1836585365853667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6.1693902439024386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6.093821138211382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6.0116666666666667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5.9843902439024381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5.9342276422764222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5.5984552845528466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5.5848780487804879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5.533089430894309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5.5064634146341467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5.4353658536585368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5.2818699186991864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5.2765853658536592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5.2765853658536574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5.2090243902439024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5.1859349593495931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5.1737398373983741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5.166747967479675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5.1439837398373989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5.1275609756097573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5.0995934959349594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5.0804065040650404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5.0121951219512209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4.9338211382113828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4.8809756097560975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4.8060975609756103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4.7340243902439028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4.4948780487804889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4.3308943089430896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4.2103252032520331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4.1865853658536585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4.1590243902439026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4.1241463414634145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4.1065853658536593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4.0880081300813007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3.9868292682926825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3.9107317073170731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3.8425203252032523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3.7756910569105697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3.6580487804878055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3.6547967479674797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3.6317886178861793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3.5286178861788624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3.51479674796748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3.4759349593495941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3.4399186991869923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3.4275609756097563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3.3859349593495938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3.3826829268292684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1.4527642276422765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3.3452032520325208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1.3535772357723577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3.2460162601626017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1.1409756097560977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3.0334146341463417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1.1238211382113821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3.0162601626016263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1.1218292682926827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3.0142682926829267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1.0685772357723577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2.9610162601626016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1.0219512195121949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2.9143902439024387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1.0219512195121947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2.9143902439024387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1.0100000000000002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2.9024390243902443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0.91569105691056885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2.808130081300813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0.91463414634146312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2.8070731707317069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0.86963414634146474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2.7620731707317088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0.85674796747967497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2.749186991869919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0.8548373983739832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2.7472764227642275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0.82731707317073178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2.7197560975609756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0.70560975609756005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2.5980487804878041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0.65768292682926832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2.5501219512195124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0.63902439024390245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2.5314634146341466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0.62951219512195133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2.5219512195121956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0.59252032520325248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2.4849593495934963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0.59146341463414642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2.4839024390243907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0.5280487804878049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2.4204878048780492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0.51317073170731664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2.4056097560975607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0.50463414634146375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2.3970731707317077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0.32991869918699201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2.222357723577236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0.31268292682926824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2.2051219512195122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0.24902439024390277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2.1414634146341469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0.18292682926829196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2.075365853658536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0.12731707317073204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2.0197560975609763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0.1079674796747967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2.0004065040650407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8.5365853658536689E-2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1.9778048780487807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7.8943089430894647E-2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1.9713821138211387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5.9593495934960189E-2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1.9520325203252042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5.9593495934958884E-2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1.9520325203252029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2.6178861788617724E-2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1.9186178861788616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-7.5650406504065071E-2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1.816788617886179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-8.5528455284552218E-2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1.8069105691056917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-0.24560975609756075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1.6468292682926833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-0.26719512195121886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1.6252439024390251</v>
      </c>
    </row>
    <row r="114" spans="1:29" x14ac:dyDescent="0.3">
      <c r="A114" t="str">
        <v>Duncan Robinson</v>
      </c>
      <c r="B114">
        <v>-0.38471544715447153</v>
      </c>
      <c r="C114">
        <v>0.50552845528455281</v>
      </c>
      <c r="D114">
        <v>1.7764227642276422</v>
      </c>
      <c r="E114">
        <v>-0.14308943089430892</v>
      </c>
      <c r="F114">
        <v>-0.67804878048780481</v>
      </c>
      <c r="G114">
        <v>-0.55934959349593494</v>
      </c>
      <c r="H114">
        <v>-0.87268292682926829</v>
      </c>
      <c r="I114">
        <v>-0.58536585365853655</v>
      </c>
      <c r="J114">
        <v>0.62552845528455281</v>
      </c>
      <c r="K114">
        <v>-0.82130081300813007</v>
      </c>
      <c r="L114">
        <v>-0.94130081300812996</v>
      </c>
      <c r="M114">
        <v>0.24357723577235779</v>
      </c>
      <c r="N114">
        <v>-0.31577235772357715</v>
      </c>
      <c r="O114">
        <v>-0.31577235772357715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-0.31577235772357715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1.5766666666666669</v>
      </c>
    </row>
    <row r="115" spans="1:29" x14ac:dyDescent="0.3">
      <c r="A115" t="str">
        <v>Mason Plumlee</v>
      </c>
      <c r="B115">
        <v>2.0235772357723576</v>
      </c>
      <c r="C115">
        <v>-1.4357723577235773</v>
      </c>
      <c r="D115">
        <v>-1.8707317073170733</v>
      </c>
      <c r="E115">
        <v>-0.70943089430894313</v>
      </c>
      <c r="F115">
        <v>1.4076422764227643</v>
      </c>
      <c r="G115">
        <v>0.21105691056910569</v>
      </c>
      <c r="H115">
        <v>-0.51235772357723586</v>
      </c>
      <c r="I115">
        <v>0.56731707317073166</v>
      </c>
      <c r="J115">
        <v>-0.12666666666666659</v>
      </c>
      <c r="K115">
        <v>0.99040650406504072</v>
      </c>
      <c r="L115">
        <v>-0.31869918699187028</v>
      </c>
      <c r="M115">
        <v>-0.65642276422764256</v>
      </c>
      <c r="N115">
        <v>-0.44536585365853687</v>
      </c>
      <c r="O115">
        <v>-0.44536585365853687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-0.44536585365853687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1.447073170731707</v>
      </c>
    </row>
    <row r="116" spans="1:29" x14ac:dyDescent="0.3">
      <c r="A116" t="str">
        <v>Tim Hardaway Jr.</v>
      </c>
      <c r="B116">
        <v>-0.42577235772357724</v>
      </c>
      <c r="C116">
        <v>0.2343089430894309</v>
      </c>
      <c r="D116">
        <v>1.5641056910569104</v>
      </c>
      <c r="E116">
        <v>0.60081300813008132</v>
      </c>
      <c r="F116">
        <v>-0.64174796747967477</v>
      </c>
      <c r="G116">
        <v>-0.49040650406504066</v>
      </c>
      <c r="H116">
        <v>-1.3037804878048782</v>
      </c>
      <c r="I116">
        <v>-0.78475609756097575</v>
      </c>
      <c r="J116">
        <v>0.77158536585365856</v>
      </c>
      <c r="K116">
        <v>-0.70995934959349605</v>
      </c>
      <c r="L116">
        <v>-1.2472357723577241</v>
      </c>
      <c r="M116">
        <v>1.4756097560975068E-2</v>
      </c>
      <c r="N116">
        <v>-0.47565040650406554</v>
      </c>
      <c r="O116">
        <v>-0.47565040650406554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-0.47565040650406554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1.4167886178861786</v>
      </c>
    </row>
    <row r="117" spans="1:29" x14ac:dyDescent="0.3">
      <c r="A117" t="str">
        <v>Al Horford</v>
      </c>
      <c r="B117">
        <v>5.3658536585365867E-3</v>
      </c>
      <c r="C117">
        <v>0.15804878048780488</v>
      </c>
      <c r="D117">
        <v>-0.58813008130081301</v>
      </c>
      <c r="E117">
        <v>-0.67170731707317077</v>
      </c>
      <c r="F117">
        <v>-2.5853658536585361E-2</v>
      </c>
      <c r="G117">
        <v>-3.4146341463414637E-2</v>
      </c>
      <c r="H117">
        <v>-0.64439024390243915</v>
      </c>
      <c r="I117">
        <v>0.26552845528455282</v>
      </c>
      <c r="J117">
        <v>1.0521951219512196</v>
      </c>
      <c r="K117">
        <v>-0.6411382113821138</v>
      </c>
      <c r="L117">
        <v>-1.5352845528455288</v>
      </c>
      <c r="M117">
        <v>-0.44894308943089445</v>
      </c>
      <c r="N117">
        <v>-0.48308943089430922</v>
      </c>
      <c r="O117">
        <v>-0.48308943089430922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-0.48308943089430922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1.4093495934959348</v>
      </c>
    </row>
    <row r="118" spans="1:29" x14ac:dyDescent="0.3">
      <c r="A118" t="str">
        <v>Ben Simmons</v>
      </c>
      <c r="B118">
        <v>1.8349593495934959</v>
      </c>
      <c r="C118">
        <v>-3.3691056910569106</v>
      </c>
      <c r="D118">
        <v>-1.7669918699186991</v>
      </c>
      <c r="E118">
        <v>-7.7560975609756083E-2</v>
      </c>
      <c r="F118">
        <v>0.70032520325203262</v>
      </c>
      <c r="G118">
        <v>2.0123577235772361</v>
      </c>
      <c r="H118">
        <v>1.6473170731707318</v>
      </c>
      <c r="I118">
        <v>-7.9674796747967458E-3</v>
      </c>
      <c r="J118">
        <v>-1.4658536585365853</v>
      </c>
      <c r="K118">
        <v>2.8765853658536593</v>
      </c>
      <c r="L118">
        <v>0.97333333333333438</v>
      </c>
      <c r="M118">
        <v>-2.5048780487804869</v>
      </c>
      <c r="N118">
        <v>-0.49252032520325095</v>
      </c>
      <c r="O118">
        <v>-0.49252032520325095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-0.49252032520325095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1.3999186991869932</v>
      </c>
    </row>
    <row r="119" spans="1:29" x14ac:dyDescent="0.3">
      <c r="A119" t="str">
        <v>Mo Bamba</v>
      </c>
      <c r="B119">
        <v>0.27886178861788619</v>
      </c>
      <c r="C119">
        <v>-0.50211382113821146</v>
      </c>
      <c r="D119">
        <v>-0.88991869918699185</v>
      </c>
      <c r="E119">
        <v>-0.77544715447154466</v>
      </c>
      <c r="F119">
        <v>0.59658536585365862</v>
      </c>
      <c r="G119">
        <v>-1.0621138211382113</v>
      </c>
      <c r="H119">
        <v>-1.6440650406504065</v>
      </c>
      <c r="I119">
        <v>2.6138211382113821</v>
      </c>
      <c r="J119">
        <v>0.88243902439024391</v>
      </c>
      <c r="K119">
        <v>1.6260162601627881E-4</v>
      </c>
      <c r="L119">
        <v>-1.3843902439024389</v>
      </c>
      <c r="M119">
        <v>0.56016260162601617</v>
      </c>
      <c r="N119">
        <v>-0.50195121951219501</v>
      </c>
      <c r="O119">
        <v>-0.50195121951219501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-0.50195121951219501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1.3904878048780489</v>
      </c>
    </row>
    <row r="120" spans="1:29" x14ac:dyDescent="0.3">
      <c r="A120" t="str">
        <v>De'Anthony Melton</v>
      </c>
      <c r="B120">
        <v>-0.41536585365853657</v>
      </c>
      <c r="C120">
        <v>6.4634146341463417E-2</v>
      </c>
      <c r="D120">
        <v>0.11268292682926828</v>
      </c>
      <c r="E120">
        <v>-0.64146341463414625</v>
      </c>
      <c r="F120">
        <v>-0.74219512195121939</v>
      </c>
      <c r="G120">
        <v>-9.4878048780487792E-2</v>
      </c>
      <c r="H120">
        <v>0.75219512195121951</v>
      </c>
      <c r="I120">
        <v>0.18439024390243902</v>
      </c>
      <c r="J120">
        <v>0.26804878048780489</v>
      </c>
      <c r="K120">
        <v>-0.57658536585365838</v>
      </c>
      <c r="L120">
        <v>-0.78</v>
      </c>
      <c r="M120">
        <v>-0.41707317073170724</v>
      </c>
      <c r="N120">
        <v>-0.51195121951219513</v>
      </c>
      <c r="O120">
        <v>-0.51195121951219513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-0.51195121951219513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1.3804878048780489</v>
      </c>
    </row>
    <row r="121" spans="1:29" x14ac:dyDescent="0.3">
      <c r="A121" t="str">
        <v>Terance Mann</v>
      </c>
      <c r="B121">
        <v>0.41609756097560974</v>
      </c>
      <c r="C121">
        <v>0.69170731707317068</v>
      </c>
      <c r="D121">
        <v>-0.74</v>
      </c>
      <c r="E121">
        <v>-0.41414634146341461</v>
      </c>
      <c r="F121">
        <v>0.18292682926829268</v>
      </c>
      <c r="G121">
        <v>-0.20780487804878051</v>
      </c>
      <c r="H121">
        <v>-0.80146341463414628</v>
      </c>
      <c r="I121">
        <v>-0.57707317073170727</v>
      </c>
      <c r="J121">
        <v>0.82292682926829264</v>
      </c>
      <c r="K121">
        <v>-1.3185365853658539</v>
      </c>
      <c r="L121">
        <v>-1.4497560975609756</v>
      </c>
      <c r="M121">
        <v>-0.41902439024390248</v>
      </c>
      <c r="N121">
        <v>-0.62682926829268293</v>
      </c>
      <c r="O121">
        <v>-0.62682926829268293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-0.62682926829268293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1.265609756097561</v>
      </c>
    </row>
    <row r="122" spans="1:29" x14ac:dyDescent="0.3">
      <c r="A122" t="str">
        <v>Cade Cunningham</v>
      </c>
      <c r="B122">
        <v>-0.94934959349593506</v>
      </c>
      <c r="C122">
        <v>0.87910569105691061</v>
      </c>
      <c r="D122">
        <v>0.15577235772357728</v>
      </c>
      <c r="E122">
        <v>0.35747967479674803</v>
      </c>
      <c r="F122">
        <v>-0.16235772357723574</v>
      </c>
      <c r="G122">
        <v>0.42747967479674798</v>
      </c>
      <c r="H122">
        <v>0.79008130081300809</v>
      </c>
      <c r="I122">
        <v>7.4796747967479704E-2</v>
      </c>
      <c r="J122">
        <v>-2.2003252032520324</v>
      </c>
      <c r="K122">
        <v>-1.506422764227642</v>
      </c>
      <c r="L122">
        <v>1.573008130081301</v>
      </c>
      <c r="M122">
        <v>-1.0547967479674796</v>
      </c>
      <c r="N122">
        <v>-0.62731707317073138</v>
      </c>
      <c r="O122">
        <v>-0.62731707317073138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-0.62731707317073138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1.2651219512195127</v>
      </c>
    </row>
    <row r="123" spans="1:29" x14ac:dyDescent="0.3">
      <c r="A123" t="str">
        <v>Dorian Finney-Smith</v>
      </c>
      <c r="B123">
        <v>0.25028455284552847</v>
      </c>
      <c r="C123">
        <v>-0.04</v>
      </c>
      <c r="D123">
        <v>0.15186991869918701</v>
      </c>
      <c r="E123">
        <v>-0.72130081300813009</v>
      </c>
      <c r="F123">
        <v>-2.9227642276422772E-2</v>
      </c>
      <c r="G123">
        <v>-0.67573170731707322</v>
      </c>
      <c r="H123">
        <v>-0.21601626016260164</v>
      </c>
      <c r="I123">
        <v>-0.44890243902439025</v>
      </c>
      <c r="J123">
        <v>1.0391056910569105</v>
      </c>
      <c r="K123">
        <v>-0.64991869918699208</v>
      </c>
      <c r="L123">
        <v>-1.7290243902439026</v>
      </c>
      <c r="M123">
        <v>-1.418699186991873E-2</v>
      </c>
      <c r="N123">
        <v>-0.68991869918699211</v>
      </c>
      <c r="O123">
        <v>-0.68991869918699211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-0.68991869918699211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1.2025203252032519</v>
      </c>
    </row>
    <row r="124" spans="1:29" x14ac:dyDescent="0.3">
      <c r="A124" t="str">
        <v>Brandon Clarke</v>
      </c>
      <c r="B124">
        <v>0.85926829268292682</v>
      </c>
      <c r="C124">
        <v>-0.77243902439024392</v>
      </c>
      <c r="D124">
        <v>-1.5519512195121949</v>
      </c>
      <c r="E124">
        <v>-0.64146341463414625</v>
      </c>
      <c r="F124">
        <v>8.5365853658536606E-2</v>
      </c>
      <c r="G124">
        <v>-0.72268292682926827</v>
      </c>
      <c r="H124">
        <v>0.10536585365853657</v>
      </c>
      <c r="I124">
        <v>0.65999999999999992</v>
      </c>
      <c r="J124">
        <v>1.2668292682926827</v>
      </c>
      <c r="K124">
        <v>6.0731707317072892E-2</v>
      </c>
      <c r="L124">
        <v>-1.9785365853658534</v>
      </c>
      <c r="M124">
        <v>1.0975609756097349E-2</v>
      </c>
      <c r="N124">
        <v>-0.7117073170731707</v>
      </c>
      <c r="O124">
        <v>-0.7117073170731707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-0.7117073170731707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1.1807317073170733</v>
      </c>
    </row>
    <row r="125" spans="1:29" x14ac:dyDescent="0.3">
      <c r="A125" t="str">
        <v>Royce O'Neale</v>
      </c>
      <c r="B125">
        <v>-8.975609756097562E-2</v>
      </c>
      <c r="C125">
        <v>0.21260162601626018</v>
      </c>
      <c r="D125">
        <v>-0.25617886178861793</v>
      </c>
      <c r="E125">
        <v>-1.0807723577235773</v>
      </c>
      <c r="F125">
        <v>0.66056910569105698</v>
      </c>
      <c r="G125">
        <v>-0.20939024390243904</v>
      </c>
      <c r="H125">
        <v>-0.35203252032520327</v>
      </c>
      <c r="I125">
        <v>-0.1574390243902439</v>
      </c>
      <c r="J125">
        <v>0.52418699186991868</v>
      </c>
      <c r="K125">
        <v>-0.9608130081300813</v>
      </c>
      <c r="L125">
        <v>-1.2723983739837399</v>
      </c>
      <c r="M125">
        <v>-0.53882113821138211</v>
      </c>
      <c r="N125">
        <v>-0.74821138211382121</v>
      </c>
      <c r="O125">
        <v>-0.74821138211382121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-0.74821138211382121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1.1442276422764228</v>
      </c>
    </row>
    <row r="126" spans="1:29" x14ac:dyDescent="0.3">
      <c r="A126" t="str">
        <v>Kevin Porter Jr.</v>
      </c>
      <c r="B126">
        <v>-0.72926829268292681</v>
      </c>
      <c r="C126">
        <v>-0.41097560975609754</v>
      </c>
      <c r="D126">
        <v>0.30292682926829267</v>
      </c>
      <c r="E126">
        <v>0.50951219512195123</v>
      </c>
      <c r="F126">
        <v>-0.48536585365853652</v>
      </c>
      <c r="G126">
        <v>1.76</v>
      </c>
      <c r="H126">
        <v>0.59048780487804875</v>
      </c>
      <c r="I126">
        <v>-0.4719512195121951</v>
      </c>
      <c r="J126">
        <v>-1.8436585365853657</v>
      </c>
      <c r="K126">
        <v>-0.36731707317073115</v>
      </c>
      <c r="L126">
        <v>1.0653658536585369</v>
      </c>
      <c r="M126">
        <v>-2.5382926829268291</v>
      </c>
      <c r="N126">
        <v>-0.77829268292682885</v>
      </c>
      <c r="O126">
        <v>-0.77829268292682885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-0.77829268292682885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1.1141463414634152</v>
      </c>
    </row>
    <row r="127" spans="1:29" x14ac:dyDescent="0.3">
      <c r="A127" t="str">
        <v>Devonte' Graham</v>
      </c>
      <c r="B127">
        <v>-1.9753658536585363</v>
      </c>
      <c r="C127">
        <v>0.54975609756097554</v>
      </c>
      <c r="D127">
        <v>1.4063414634146341</v>
      </c>
      <c r="E127">
        <v>2.4390243902439046E-2</v>
      </c>
      <c r="F127">
        <v>-1.0751219512195123</v>
      </c>
      <c r="G127">
        <v>1.2082926829268292</v>
      </c>
      <c r="H127">
        <v>-0.18</v>
      </c>
      <c r="I127">
        <v>-1.0712195121951218</v>
      </c>
      <c r="J127">
        <v>0.23951219512195121</v>
      </c>
      <c r="K127">
        <v>-1.4231707317073168</v>
      </c>
      <c r="L127">
        <v>-1.1129268292682923</v>
      </c>
      <c r="M127">
        <v>-2.0817073170731701</v>
      </c>
      <c r="N127">
        <v>-0.87341463414634113</v>
      </c>
      <c r="O127">
        <v>-0.87341463414634113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-0.87341463414634113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1.0190243902439029</v>
      </c>
    </row>
    <row r="128" spans="1:29" x14ac:dyDescent="0.3">
      <c r="A128" t="str">
        <v>Jalen Suggs</v>
      </c>
      <c r="B128">
        <v>-0.53963414634146334</v>
      </c>
      <c r="C128">
        <v>-0.29048780487804876</v>
      </c>
      <c r="D128">
        <v>-0.37036585365853658</v>
      </c>
      <c r="E128">
        <v>0.16500000000000004</v>
      </c>
      <c r="F128">
        <v>-0.3812195121951219</v>
      </c>
      <c r="G128">
        <v>1.2804878048780486</v>
      </c>
      <c r="H128">
        <v>1.3540243902439024</v>
      </c>
      <c r="I128">
        <v>-0.6198780487804878</v>
      </c>
      <c r="J128">
        <v>-1.4720731707317074</v>
      </c>
      <c r="K128">
        <v>-0.58365853658536593</v>
      </c>
      <c r="L128">
        <v>0.59792682926829266</v>
      </c>
      <c r="M128">
        <v>-2.1546341463414631</v>
      </c>
      <c r="N128">
        <v>-0.87414634146341474</v>
      </c>
      <c r="O128">
        <v>-0.87414634146341474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-0.87414634146341474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1.0182926829268293</v>
      </c>
    </row>
    <row r="129" spans="1:29" x14ac:dyDescent="0.3">
      <c r="A129" t="str">
        <v>Facundo Campazzo</v>
      </c>
      <c r="B129">
        <v>-0.67451219512195115</v>
      </c>
      <c r="C129">
        <v>0.52841463414634149</v>
      </c>
      <c r="D129">
        <v>-0.35109756097560973</v>
      </c>
      <c r="E129">
        <v>-1.0392682926829269</v>
      </c>
      <c r="F129">
        <v>-1.151951219512195</v>
      </c>
      <c r="G129">
        <v>0.70243902439024386</v>
      </c>
      <c r="H129">
        <v>1.3347560975609756</v>
      </c>
      <c r="I129">
        <v>-0.74512195121951219</v>
      </c>
      <c r="J129">
        <v>0.40658536585365856</v>
      </c>
      <c r="K129">
        <v>-1.5181707317073168</v>
      </c>
      <c r="L129">
        <v>-1.3963414634146343</v>
      </c>
      <c r="M129">
        <v>-1.6921951219512197</v>
      </c>
      <c r="N129">
        <v>-0.98975609756097571</v>
      </c>
      <c r="O129">
        <v>-0.98975609756097571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-0.98975609756097571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0.90268292682926832</v>
      </c>
    </row>
    <row r="130" spans="1:29" x14ac:dyDescent="0.3">
      <c r="A130" t="str">
        <v>Montrezl Harrell</v>
      </c>
      <c r="B130">
        <v>2.3536585365853657</v>
      </c>
      <c r="C130">
        <v>-1.2660162601626017</v>
      </c>
      <c r="D130">
        <v>-1.8707317073170733</v>
      </c>
      <c r="E130">
        <v>-0.16243902439024388</v>
      </c>
      <c r="F130">
        <v>0.51170731707317074</v>
      </c>
      <c r="G130">
        <v>-0.93951219512195117</v>
      </c>
      <c r="H130">
        <v>-0.56894308943089433</v>
      </c>
      <c r="I130">
        <v>0.33154471544715447</v>
      </c>
      <c r="J130">
        <v>0.61837398373983743</v>
      </c>
      <c r="K130">
        <v>0.27365853658536565</v>
      </c>
      <c r="L130">
        <v>-1.6107317073170733</v>
      </c>
      <c r="M130">
        <v>-5.2845528455284785E-2</v>
      </c>
      <c r="N130">
        <v>-0.99235772357723584</v>
      </c>
      <c r="O130">
        <v>-0.99235772357723584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-0.99235772357723584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0.90008130081300819</v>
      </c>
    </row>
    <row r="131" spans="1:29" x14ac:dyDescent="0.3">
      <c r="A131" t="str">
        <v>Larry Nance Jr.</v>
      </c>
      <c r="B131">
        <v>0.23170731707317074</v>
      </c>
      <c r="C131">
        <v>-0.68130081300813006</v>
      </c>
      <c r="D131">
        <v>-0.81447154471544714</v>
      </c>
      <c r="E131">
        <v>-1.011219512195122</v>
      </c>
      <c r="F131">
        <v>0.1344715447154472</v>
      </c>
      <c r="G131">
        <v>-0.18504065040650408</v>
      </c>
      <c r="H131">
        <v>1.3078048780487805</v>
      </c>
      <c r="I131">
        <v>-0.37577235772357725</v>
      </c>
      <c r="J131">
        <v>0.3920325203252033</v>
      </c>
      <c r="K131">
        <v>-0.32048780487804862</v>
      </c>
      <c r="L131">
        <v>-1.3938211382113819</v>
      </c>
      <c r="M131">
        <v>-0.81674796747967449</v>
      </c>
      <c r="N131">
        <v>-1.0017886178861786</v>
      </c>
      <c r="O131">
        <v>-1.0017886178861786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-1.0017886178861786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0.89065040650406546</v>
      </c>
    </row>
    <row r="132" spans="1:29" x14ac:dyDescent="0.3">
      <c r="A132" t="str">
        <v>Wendell Carter Jr.</v>
      </c>
      <c r="B132">
        <v>0.85158536585365852</v>
      </c>
      <c r="C132">
        <v>-0.82878048780487801</v>
      </c>
      <c r="D132">
        <v>-1.5398780487804877</v>
      </c>
      <c r="E132">
        <v>-0.36756097560975609</v>
      </c>
      <c r="F132">
        <v>1.3932926829268291</v>
      </c>
      <c r="G132">
        <v>-0.4973170731707317</v>
      </c>
      <c r="H132">
        <v>-0.85036585365853656</v>
      </c>
      <c r="I132">
        <v>0.58243902439024386</v>
      </c>
      <c r="J132">
        <v>0.22804878048780489</v>
      </c>
      <c r="K132">
        <v>-0.19975609756097557</v>
      </c>
      <c r="L132">
        <v>-1.2565853658536588</v>
      </c>
      <c r="M132">
        <v>-0.53121951219512231</v>
      </c>
      <c r="N132">
        <v>-1.0285365853658539</v>
      </c>
      <c r="O132">
        <v>-1.0285365853658539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-1.0285365853658539</v>
      </c>
      <c r="Y132">
        <f t="shared" ref="Y132:Y195" si="11">T132 - T$158</f>
        <v>0.86162601626016189</v>
      </c>
      <c r="Z132">
        <f t="shared" ref="Z132:Z195" si="12">U132 - U$158</f>
        <v>1.1532113821138212</v>
      </c>
      <c r="AA132">
        <f t="shared" ref="AA132:AA195" si="13">V132 - V$158</f>
        <v>0.92268292682926845</v>
      </c>
      <c r="AB132">
        <f t="shared" ref="AB132:AB195" si="14">W132 - W$158</f>
        <v>0.86390243902439012</v>
      </c>
      <c r="AC132">
        <f t="shared" ref="AC132:AC195" si="15">X132 - X$158</f>
        <v>0.86390243902439012</v>
      </c>
    </row>
    <row r="133" spans="1:29" x14ac:dyDescent="0.3">
      <c r="A133" t="str">
        <v>Spencer Dinwiddie</v>
      </c>
      <c r="B133">
        <v>-0.88605691056910563</v>
      </c>
      <c r="C133">
        <v>0.3199186991869919</v>
      </c>
      <c r="D133">
        <v>0.1917886178861789</v>
      </c>
      <c r="E133">
        <v>0.41369918699187003</v>
      </c>
      <c r="F133">
        <v>-0.58605691056910558</v>
      </c>
      <c r="G133">
        <v>1.9389024390243903</v>
      </c>
      <c r="H133">
        <v>-0.36101626016260163</v>
      </c>
      <c r="I133">
        <v>-0.56569105691056909</v>
      </c>
      <c r="J133">
        <v>-1.5261788617886181</v>
      </c>
      <c r="K133">
        <v>-1.3806097560975608</v>
      </c>
      <c r="L133">
        <v>0.46548780487804908</v>
      </c>
      <c r="M133">
        <v>-2.9995934959349593</v>
      </c>
      <c r="N133">
        <v>-1.060691056910569</v>
      </c>
      <c r="O133">
        <v>-1.060691056910569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-1.060691056910569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0.83174796747967505</v>
      </c>
    </row>
    <row r="134" spans="1:29" x14ac:dyDescent="0.3">
      <c r="A134" t="str">
        <v>Bojan Bogdanovic</v>
      </c>
      <c r="B134">
        <v>-0.71390243902439021</v>
      </c>
      <c r="C134">
        <v>1.3372357723577237</v>
      </c>
      <c r="D134">
        <v>0.84747967479674813</v>
      </c>
      <c r="E134">
        <v>0.51243902439024391</v>
      </c>
      <c r="F134">
        <v>-0.47</v>
      </c>
      <c r="G134">
        <v>-0.49016260162601627</v>
      </c>
      <c r="H134">
        <v>-0.82666666666666666</v>
      </c>
      <c r="I134">
        <v>-1.0237398373983739</v>
      </c>
      <c r="J134">
        <v>-0.2343089430894309</v>
      </c>
      <c r="K134">
        <v>-2.3988617886178858</v>
      </c>
      <c r="L134">
        <v>-0.82731707317073133</v>
      </c>
      <c r="M134">
        <v>-0.57146341463414574</v>
      </c>
      <c r="N134">
        <v>-1.0616260162601623</v>
      </c>
      <c r="O134">
        <v>-1.0616260162601623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-1.0616260162601623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0.83081300813008174</v>
      </c>
    </row>
    <row r="135" spans="1:29" x14ac:dyDescent="0.3">
      <c r="A135" t="str">
        <v>RJ Barrett</v>
      </c>
      <c r="B135">
        <v>-0.48808943089430895</v>
      </c>
      <c r="C135">
        <v>-0.28288617886178863</v>
      </c>
      <c r="D135">
        <v>7.4146341463414617E-2</v>
      </c>
      <c r="E135">
        <v>0.70686991869918703</v>
      </c>
      <c r="F135">
        <v>0.3010975609756098</v>
      </c>
      <c r="G135">
        <v>0.11121951219512197</v>
      </c>
      <c r="H135">
        <v>-0.54634146341463419</v>
      </c>
      <c r="I135">
        <v>-0.58491869918699191</v>
      </c>
      <c r="J135">
        <v>-0.38906504065040648</v>
      </c>
      <c r="K135">
        <v>-0.81508130081300822</v>
      </c>
      <c r="L135">
        <v>-0.70890243902439032</v>
      </c>
      <c r="M135">
        <v>-1.209186991869919</v>
      </c>
      <c r="N135">
        <v>-1.0979674796747969</v>
      </c>
      <c r="O135">
        <v>-1.0979674796747969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-1.0979674796747969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0.79447154471544712</v>
      </c>
    </row>
    <row r="136" spans="1:29" x14ac:dyDescent="0.3">
      <c r="A136" t="str">
        <v>Danilo Gallinari</v>
      </c>
      <c r="B136">
        <v>-0.46609756097560978</v>
      </c>
      <c r="C136">
        <v>2.0731300813008127</v>
      </c>
      <c r="D136">
        <v>-2.6016260162601279E-3</v>
      </c>
      <c r="E136">
        <v>-0.39126016260162594</v>
      </c>
      <c r="F136">
        <v>-0.63707317073170722</v>
      </c>
      <c r="G136">
        <v>-0.85341463414634144</v>
      </c>
      <c r="H136">
        <v>-1.1178048780487804</v>
      </c>
      <c r="I136">
        <v>-0.91471544715447151</v>
      </c>
      <c r="J136">
        <v>1.1521138211382114</v>
      </c>
      <c r="K136">
        <v>-3.2308536585365855</v>
      </c>
      <c r="L136">
        <v>-2.3098373983739835</v>
      </c>
      <c r="M136">
        <v>-0.30430894308943079</v>
      </c>
      <c r="N136">
        <v>-1.1577235772357721</v>
      </c>
      <c r="O136">
        <v>-1.1577235772357721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-1.1577235772357721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0.7347154471544719</v>
      </c>
    </row>
    <row r="137" spans="1:29" x14ac:dyDescent="0.3">
      <c r="A137" t="str">
        <v>Dillon Brooks</v>
      </c>
      <c r="B137">
        <v>-1.2105691056910568</v>
      </c>
      <c r="C137">
        <v>0.55983739837398372</v>
      </c>
      <c r="D137">
        <v>0.14609756097560977</v>
      </c>
      <c r="E137">
        <v>0.45422764227642287</v>
      </c>
      <c r="F137">
        <v>-0.94601626016260165</v>
      </c>
      <c r="G137">
        <v>-0.32715447154471544</v>
      </c>
      <c r="H137">
        <v>0.71268292682926837</v>
      </c>
      <c r="I137">
        <v>-0.3895934959349594</v>
      </c>
      <c r="J137">
        <v>-0.16861788617886178</v>
      </c>
      <c r="K137">
        <v>-1.7289430894308939</v>
      </c>
      <c r="L137">
        <v>-1.0004878048780483</v>
      </c>
      <c r="M137">
        <v>-0.84195121951219487</v>
      </c>
      <c r="N137">
        <v>-1.1691056910569102</v>
      </c>
      <c r="O137">
        <v>-1.1691056910569102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-1.1691056910569102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0.72333333333333383</v>
      </c>
    </row>
    <row r="138" spans="1:29" x14ac:dyDescent="0.3">
      <c r="A138" t="str">
        <v>Cameron Payne</v>
      </c>
      <c r="B138">
        <v>0.42308943089430895</v>
      </c>
      <c r="C138">
        <v>0.42048780487804877</v>
      </c>
      <c r="D138">
        <v>-0.39333333333333331</v>
      </c>
      <c r="E138">
        <v>-0.68796747967479677</v>
      </c>
      <c r="F138">
        <v>-1.00130081300813</v>
      </c>
      <c r="G138">
        <v>0.63918699186991879</v>
      </c>
      <c r="H138">
        <v>-0.6580487804878048</v>
      </c>
      <c r="I138">
        <v>-0.51252032520325208</v>
      </c>
      <c r="J138">
        <v>0.58373983739837398</v>
      </c>
      <c r="K138">
        <v>-1.6071544715447155</v>
      </c>
      <c r="L138">
        <v>-1.7704065040650407</v>
      </c>
      <c r="M138">
        <v>-1.8258536585365852</v>
      </c>
      <c r="N138">
        <v>-1.1866666666666668</v>
      </c>
      <c r="O138">
        <v>-1.1866666666666668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-1.1866666666666668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0.70577235772357727</v>
      </c>
    </row>
    <row r="139" spans="1:29" x14ac:dyDescent="0.3">
      <c r="A139" t="str">
        <v>Marcus Morris Sr.</v>
      </c>
      <c r="B139">
        <v>0.10715447154471545</v>
      </c>
      <c r="C139">
        <v>0.19882113821138211</v>
      </c>
      <c r="D139">
        <v>0.78743902439024394</v>
      </c>
      <c r="E139">
        <v>-0.11048780487804875</v>
      </c>
      <c r="F139">
        <v>-0.45081300813008129</v>
      </c>
      <c r="G139">
        <v>-0.99987804878048792</v>
      </c>
      <c r="H139">
        <v>-0.91467479674796759</v>
      </c>
      <c r="I139">
        <v>-0.61630081300813011</v>
      </c>
      <c r="J139">
        <v>0.75951219512195123</v>
      </c>
      <c r="K139">
        <v>-1.4380487804878048</v>
      </c>
      <c r="L139">
        <v>-1.9987398373983742</v>
      </c>
      <c r="M139">
        <v>-0.2393495934959351</v>
      </c>
      <c r="N139">
        <v>-1.239227642276423</v>
      </c>
      <c r="O139">
        <v>-1.239227642276423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-1.239227642276423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0.65321138211382102</v>
      </c>
    </row>
    <row r="140" spans="1:29" x14ac:dyDescent="0.3">
      <c r="A140" t="str">
        <v>Nicolas Batum</v>
      </c>
      <c r="B140">
        <v>0.15491869918699186</v>
      </c>
      <c r="C140">
        <v>-1.1341463414634148E-2</v>
      </c>
      <c r="D140">
        <v>-0.33979674796747972</v>
      </c>
      <c r="E140">
        <v>-1.0657723577235774</v>
      </c>
      <c r="F140">
        <v>-0.41260162601626016</v>
      </c>
      <c r="G140">
        <v>-0.49357723577235774</v>
      </c>
      <c r="H140">
        <v>-0.1122357723577236</v>
      </c>
      <c r="I140">
        <v>-9.0894308943089433E-2</v>
      </c>
      <c r="J140">
        <v>1.1129674796747968</v>
      </c>
      <c r="K140">
        <v>-1.2469918699186993</v>
      </c>
      <c r="L140">
        <v>-2.3713008130081303</v>
      </c>
      <c r="M140">
        <v>-0.76475609756097573</v>
      </c>
      <c r="N140">
        <v>-1.2583333333333335</v>
      </c>
      <c r="O140">
        <v>-1.2583333333333335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-1.2583333333333335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0.6341056910569105</v>
      </c>
    </row>
    <row r="141" spans="1:29" x14ac:dyDescent="0.3">
      <c r="A141" t="str">
        <v>Will Barton</v>
      </c>
      <c r="B141">
        <v>-0.71975609756097558</v>
      </c>
      <c r="C141">
        <v>9.3170731707317073E-2</v>
      </c>
      <c r="D141">
        <v>7.4634146341463425E-2</v>
      </c>
      <c r="E141">
        <v>0.11000000000000004</v>
      </c>
      <c r="F141">
        <v>-0.47585365853658529</v>
      </c>
      <c r="G141">
        <v>0.17146341463414635</v>
      </c>
      <c r="H141">
        <v>-4.6829268292682913E-2</v>
      </c>
      <c r="I141">
        <v>-0.37682926829268293</v>
      </c>
      <c r="J141">
        <v>-9.3414634146341435E-2</v>
      </c>
      <c r="K141">
        <v>-1.3565853658536584</v>
      </c>
      <c r="L141">
        <v>-1.17</v>
      </c>
      <c r="M141">
        <v>-1.4348780487804877</v>
      </c>
      <c r="N141">
        <v>-1.2634146341463413</v>
      </c>
      <c r="O141">
        <v>-1.2634146341463413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-1.2634146341463413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0.62902439024390278</v>
      </c>
    </row>
    <row r="142" spans="1:29" x14ac:dyDescent="0.3">
      <c r="A142" t="str">
        <v>Lauri Markkanen</v>
      </c>
      <c r="B142">
        <v>0.33544715447154472</v>
      </c>
      <c r="C142">
        <v>0.39382113821138215</v>
      </c>
      <c r="D142">
        <v>0.40211382113821142</v>
      </c>
      <c r="E142">
        <v>-0.18130081300813009</v>
      </c>
      <c r="F142">
        <v>-4.4715447154471538E-2</v>
      </c>
      <c r="G142">
        <v>-1.0809756097560976</v>
      </c>
      <c r="H142">
        <v>-1.2573983739837398</v>
      </c>
      <c r="I142">
        <v>-0.65869918699187002</v>
      </c>
      <c r="J142">
        <v>0.81642276422764237</v>
      </c>
      <c r="K142">
        <v>-1.6691056910569104</v>
      </c>
      <c r="L142">
        <v>-2.0917073170731708</v>
      </c>
      <c r="M142">
        <v>-0.19430894308943081</v>
      </c>
      <c r="N142">
        <v>-1.2752845528455286</v>
      </c>
      <c r="O142">
        <v>-1.2752845528455286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-1.2752845528455286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0.61715447154471548</v>
      </c>
    </row>
    <row r="143" spans="1:29" x14ac:dyDescent="0.3">
      <c r="A143" t="str">
        <v>Thaddeus Young</v>
      </c>
      <c r="B143">
        <v>1.5917073170731706</v>
      </c>
      <c r="C143">
        <v>-1.2480487804878049</v>
      </c>
      <c r="D143">
        <v>-1.6756097560975609</v>
      </c>
      <c r="E143">
        <v>-0.53682926829268285</v>
      </c>
      <c r="F143">
        <v>0.11390243902439029</v>
      </c>
      <c r="G143">
        <v>0.46634146341463412</v>
      </c>
      <c r="H143">
        <v>0.10536585365853657</v>
      </c>
      <c r="I143">
        <v>-0.10097560975609754</v>
      </c>
      <c r="J143">
        <v>-0.14097560975609758</v>
      </c>
      <c r="K143">
        <v>-0.1770731707317077</v>
      </c>
      <c r="L143">
        <v>-1.2841463414634147</v>
      </c>
      <c r="M143">
        <v>-1.891463414634146</v>
      </c>
      <c r="N143">
        <v>-1.4251219512195124</v>
      </c>
      <c r="O143">
        <v>-1.4251219512195124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-1.4251219512195124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0.46731707317073168</v>
      </c>
    </row>
    <row r="144" spans="1:29" x14ac:dyDescent="0.3">
      <c r="A144" t="str">
        <v>Seth Curry</v>
      </c>
      <c r="B144">
        <v>7.926829268292683E-2</v>
      </c>
      <c r="C144">
        <v>0.45463414634146337</v>
      </c>
      <c r="D144">
        <v>0.43609756097560975</v>
      </c>
      <c r="E144">
        <v>-0.27999999999999997</v>
      </c>
      <c r="F144">
        <v>-1.1797560975609755</v>
      </c>
      <c r="G144">
        <v>-0.13292682926829266</v>
      </c>
      <c r="H144">
        <v>-0.39878048780487807</v>
      </c>
      <c r="I144">
        <v>-1.0712195121951218</v>
      </c>
      <c r="J144">
        <v>0.66756097560975602</v>
      </c>
      <c r="K144">
        <v>-1.8797560975609751</v>
      </c>
      <c r="L144">
        <v>-2.0926829268292684</v>
      </c>
      <c r="M144">
        <v>-1.2921951219512193</v>
      </c>
      <c r="N144">
        <v>-1.4251219512195124</v>
      </c>
      <c r="O144">
        <v>-1.4251219512195124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-1.4251219512195124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0.46731707317073168</v>
      </c>
    </row>
    <row r="145" spans="1:29" x14ac:dyDescent="0.3">
      <c r="A145" t="str">
        <v>Dennis Schroder</v>
      </c>
      <c r="B145">
        <v>-0.64943089430894319</v>
      </c>
      <c r="C145">
        <v>1.0726016260162603</v>
      </c>
      <c r="D145">
        <v>-0.67626016260162602</v>
      </c>
      <c r="E145">
        <v>-4.8780487804872541E-4</v>
      </c>
      <c r="F145">
        <v>-0.81056910569105689</v>
      </c>
      <c r="G145">
        <v>1.2498373983739837</v>
      </c>
      <c r="H145">
        <v>0.21926829268292689</v>
      </c>
      <c r="I145">
        <v>-0.87333333333333329</v>
      </c>
      <c r="J145">
        <v>-0.97162601626016265</v>
      </c>
      <c r="K145">
        <v>-2.5126016260162602</v>
      </c>
      <c r="L145">
        <v>-0.46837398373983719</v>
      </c>
      <c r="M145">
        <v>-2.6898373983739834</v>
      </c>
      <c r="N145">
        <v>-1.44</v>
      </c>
      <c r="O145">
        <v>-1.44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-1.44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0.45243902439024408</v>
      </c>
    </row>
    <row r="146" spans="1:29" x14ac:dyDescent="0.3">
      <c r="A146" t="str">
        <v>Terrence Ross</v>
      </c>
      <c r="B146">
        <v>-1.2678048780487805</v>
      </c>
      <c r="C146">
        <v>1.0068292682926832</v>
      </c>
      <c r="D146">
        <v>6.0162601626016221E-3</v>
      </c>
      <c r="E146">
        <v>4.504065040650404E-2</v>
      </c>
      <c r="F146">
        <v>-0.81804878048780494</v>
      </c>
      <c r="G146">
        <v>-0.36422764227642279</v>
      </c>
      <c r="H146">
        <v>-1.2520325203252025E-2</v>
      </c>
      <c r="I146">
        <v>-0.27203252032520331</v>
      </c>
      <c r="J146">
        <v>0.20341463414634151</v>
      </c>
      <c r="K146">
        <v>-2.4801626016260165</v>
      </c>
      <c r="L146">
        <v>-1.6767479674796748</v>
      </c>
      <c r="M146">
        <v>-1.1091056910569104</v>
      </c>
      <c r="N146">
        <v>-1.4733333333333334</v>
      </c>
      <c r="O146">
        <v>-1.4733333333333334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-1.4733333333333334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0.41910569105691065</v>
      </c>
    </row>
    <row r="147" spans="1:29" x14ac:dyDescent="0.3">
      <c r="A147" t="str">
        <v>Jae Crowder</v>
      </c>
      <c r="B147">
        <v>-0.88162601626016257</v>
      </c>
      <c r="C147">
        <v>-7.8373983739837408E-2</v>
      </c>
      <c r="D147">
        <v>0.72910569105691059</v>
      </c>
      <c r="E147">
        <v>-0.6495934959349593</v>
      </c>
      <c r="F147">
        <v>-0.24341463414634146</v>
      </c>
      <c r="G147">
        <v>-0.44487804878048787</v>
      </c>
      <c r="H147">
        <v>-0.4086178861788618</v>
      </c>
      <c r="I147">
        <v>-0.40699186991869918</v>
      </c>
      <c r="J147">
        <v>0.90991869918699186</v>
      </c>
      <c r="K147">
        <v>-1.3960975609756097</v>
      </c>
      <c r="L147">
        <v>-2.3843902439024394</v>
      </c>
      <c r="M147">
        <v>-1.0295934959349593</v>
      </c>
      <c r="N147">
        <v>-1.4744715447154475</v>
      </c>
      <c r="O147">
        <v>-1.4744715447154475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-1.4744715447154475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0.41796747967479653</v>
      </c>
    </row>
    <row r="148" spans="1:29" x14ac:dyDescent="0.3">
      <c r="A148" t="str">
        <v>Justin Holiday</v>
      </c>
      <c r="B148">
        <v>-0.68439024390243897</v>
      </c>
      <c r="C148">
        <v>-0.12853658536585366</v>
      </c>
      <c r="D148">
        <v>0.47365853658536589</v>
      </c>
      <c r="E148">
        <v>-0.66804878048780492</v>
      </c>
      <c r="F148">
        <v>-0.78479674796747967</v>
      </c>
      <c r="G148">
        <v>-0.67707317073170736</v>
      </c>
      <c r="H148">
        <v>-3.2520325203251599E-4</v>
      </c>
      <c r="I148">
        <v>-5.9674796747967475E-2</v>
      </c>
      <c r="J148">
        <v>1.0543902439024391</v>
      </c>
      <c r="K148">
        <v>-1.3462601626016257</v>
      </c>
      <c r="L148">
        <v>-2.5291869918699188</v>
      </c>
      <c r="M148">
        <v>-0.79772357723577214</v>
      </c>
      <c r="N148">
        <v>-1.4747967479674797</v>
      </c>
      <c r="O148">
        <v>-1.4747967479674797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-1.4747967479674797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0.4176422764227643</v>
      </c>
    </row>
    <row r="149" spans="1:29" x14ac:dyDescent="0.3">
      <c r="A149" t="str">
        <v>Serge Ibaka</v>
      </c>
      <c r="B149">
        <v>0.75121951219512206</v>
      </c>
      <c r="C149">
        <v>0.30292682926829273</v>
      </c>
      <c r="D149">
        <v>-0.96341463414634154</v>
      </c>
      <c r="E149">
        <v>-0.71365853658536582</v>
      </c>
      <c r="F149">
        <v>0.26536585365853671</v>
      </c>
      <c r="G149">
        <v>-0.72341463414634155</v>
      </c>
      <c r="H149">
        <v>-2.1165853658536586</v>
      </c>
      <c r="I149">
        <v>0.8580487804878052</v>
      </c>
      <c r="J149">
        <v>0.84829268292682936</v>
      </c>
      <c r="K149">
        <v>-1.794146341463414</v>
      </c>
      <c r="L149">
        <v>-2.3395121951219511</v>
      </c>
      <c r="M149">
        <v>-0.76780487804878006</v>
      </c>
      <c r="N149">
        <v>-1.4912195121951217</v>
      </c>
      <c r="O149">
        <v>-1.4912195121951217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-1.4912195121951217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0.40121951219512231</v>
      </c>
    </row>
    <row r="150" spans="1:29" x14ac:dyDescent="0.3">
      <c r="A150" t="str">
        <v>Daniel Theis</v>
      </c>
      <c r="B150">
        <v>1.2017073170731707</v>
      </c>
      <c r="C150">
        <v>-0.92463414634146335</v>
      </c>
      <c r="D150">
        <v>-1.0287804878048781</v>
      </c>
      <c r="E150">
        <v>-0.70804878048780484</v>
      </c>
      <c r="F150">
        <v>8.5365853658536606E-2</v>
      </c>
      <c r="G150">
        <v>-0.65609756097560978</v>
      </c>
      <c r="H150">
        <v>-0.93146341463414628</v>
      </c>
      <c r="I150">
        <v>0.67902439024390238</v>
      </c>
      <c r="J150">
        <v>0.79121951219512199</v>
      </c>
      <c r="K150">
        <v>-0.56707317073170782</v>
      </c>
      <c r="L150">
        <v>-2.2829268292682929</v>
      </c>
      <c r="M150">
        <v>-0.83560975609756083</v>
      </c>
      <c r="N150">
        <v>-1.4917073170731709</v>
      </c>
      <c r="O150">
        <v>-1.4917073170731709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-1.4917073170731709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0.40073170731707308</v>
      </c>
    </row>
    <row r="151" spans="1:29" x14ac:dyDescent="0.3">
      <c r="A151" t="str">
        <v>Derrick Rose</v>
      </c>
      <c r="B151">
        <v>0.14829268292682929</v>
      </c>
      <c r="C151">
        <v>0.88158536585365843</v>
      </c>
      <c r="D151">
        <v>-0.98004065040650412</v>
      </c>
      <c r="E151">
        <v>-0.2702439024390243</v>
      </c>
      <c r="F151">
        <v>-1.2700813008130081</v>
      </c>
      <c r="G151">
        <v>0.34743902439024388</v>
      </c>
      <c r="H151">
        <v>-0.23345528455284548</v>
      </c>
      <c r="I151">
        <v>-0.55166666666666664</v>
      </c>
      <c r="J151">
        <v>0.36085365853658535</v>
      </c>
      <c r="K151">
        <v>-2.4489024390243901</v>
      </c>
      <c r="L151">
        <v>-1.9281707317073171</v>
      </c>
      <c r="M151">
        <v>-1.9147560975609754</v>
      </c>
      <c r="N151">
        <v>-1.5673170731707318</v>
      </c>
      <c r="O151">
        <v>-1.5673170731707318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-1.5673170731707318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0.32512195121951226</v>
      </c>
    </row>
    <row r="152" spans="1:29" x14ac:dyDescent="0.3">
      <c r="A152" t="str">
        <v>Malik Beasley</v>
      </c>
      <c r="B152">
        <v>-0.59020325203252033</v>
      </c>
      <c r="C152">
        <v>0.24658536585365853</v>
      </c>
      <c r="D152">
        <v>1.0262601626016261</v>
      </c>
      <c r="E152">
        <v>0.18565040650406511</v>
      </c>
      <c r="F152">
        <v>-0.71829268292682935</v>
      </c>
      <c r="G152">
        <v>-0.53178861788617882</v>
      </c>
      <c r="H152">
        <v>-0.82869918699187006</v>
      </c>
      <c r="I152">
        <v>-0.94109756097560981</v>
      </c>
      <c r="J152">
        <v>0.45382113821138209</v>
      </c>
      <c r="K152">
        <v>-1.9443495934959349</v>
      </c>
      <c r="L152">
        <v>-2.1515853658536583</v>
      </c>
      <c r="M152">
        <v>-1.1659756097560976</v>
      </c>
      <c r="N152">
        <v>-1.6977642276422762</v>
      </c>
      <c r="O152">
        <v>-1.6977642276422762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-1.6977642276422762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0.19467479674796784</v>
      </c>
    </row>
    <row r="153" spans="1:29" x14ac:dyDescent="0.3">
      <c r="A153" t="str">
        <v>Kyle Kuzma</v>
      </c>
      <c r="B153">
        <v>-0.41723577235772358</v>
      </c>
      <c r="C153">
        <v>-0.37861788617886183</v>
      </c>
      <c r="D153">
        <v>0.36861788617886182</v>
      </c>
      <c r="E153">
        <v>8.6585365853658586E-2</v>
      </c>
      <c r="F153">
        <v>0.3504065040650407</v>
      </c>
      <c r="G153">
        <v>-0.54967479674796749</v>
      </c>
      <c r="H153">
        <v>-1.1835772357723577</v>
      </c>
      <c r="I153">
        <v>2.6422764227642295E-2</v>
      </c>
      <c r="J153">
        <v>-2.3495934959349596E-2</v>
      </c>
      <c r="K153">
        <v>-1.341951219512195</v>
      </c>
      <c r="L153">
        <v>-1.6970731707317073</v>
      </c>
      <c r="M153">
        <v>-1.1708943089430894</v>
      </c>
      <c r="N153">
        <v>-1.7205691056910568</v>
      </c>
      <c r="O153">
        <v>-1.7205691056910568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-1.7205691056910568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0.17186991869918722</v>
      </c>
    </row>
    <row r="154" spans="1:29" x14ac:dyDescent="0.3">
      <c r="A154" t="str">
        <v>Alperen Sengun</v>
      </c>
      <c r="B154">
        <v>1.1065853658536584</v>
      </c>
      <c r="C154">
        <v>0.13121951219512196</v>
      </c>
      <c r="D154">
        <v>-1.3331707317073169</v>
      </c>
      <c r="E154">
        <v>-0.61292682926829256</v>
      </c>
      <c r="F154">
        <v>0.39926829268292685</v>
      </c>
      <c r="G154">
        <v>-0.91292682926829272</v>
      </c>
      <c r="H154">
        <v>-0.93146341463414628</v>
      </c>
      <c r="I154">
        <v>0.55536585365853652</v>
      </c>
      <c r="J154">
        <v>-0.22658536585365852</v>
      </c>
      <c r="K154">
        <v>-1.9558536585365851</v>
      </c>
      <c r="L154">
        <v>-1.598048780487805</v>
      </c>
      <c r="M154">
        <v>-0.91170731707317043</v>
      </c>
      <c r="N154">
        <v>-1.8246341463414635</v>
      </c>
      <c r="O154">
        <v>-1.8246341463414635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-1.8246341463414635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6.7804878048780548E-2</v>
      </c>
    </row>
    <row r="155" spans="1:29" x14ac:dyDescent="0.3">
      <c r="A155" t="str">
        <v>Jalen Green</v>
      </c>
      <c r="B155">
        <v>-0.79975609756097554</v>
      </c>
      <c r="C155">
        <v>8.5243902439024383E-2</v>
      </c>
      <c r="D155">
        <v>0.67012195121951212</v>
      </c>
      <c r="E155">
        <v>0.48292682926829272</v>
      </c>
      <c r="F155">
        <v>-0.67987804878048785</v>
      </c>
      <c r="G155">
        <v>-0.27060975609756099</v>
      </c>
      <c r="H155">
        <v>0.73743902439024378</v>
      </c>
      <c r="I155">
        <v>-0.84146341463414631</v>
      </c>
      <c r="J155">
        <v>-1.2215853658536586</v>
      </c>
      <c r="K155">
        <v>-1.9228048780487805</v>
      </c>
      <c r="L155">
        <v>-0.61597560975609766</v>
      </c>
      <c r="M155">
        <v>-1.5669512195121953</v>
      </c>
      <c r="N155">
        <v>-1.8375609756097564</v>
      </c>
      <c r="O155">
        <v>-1.8375609756097564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-1.8375609756097564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5.4878048780487632E-2</v>
      </c>
    </row>
    <row r="156" spans="1:29" x14ac:dyDescent="0.3">
      <c r="A156" t="str">
        <v>Ricky Rubio</v>
      </c>
      <c r="B156">
        <v>-0.88146341463414624</v>
      </c>
      <c r="C156">
        <v>0.64487804878048782</v>
      </c>
      <c r="D156">
        <v>-0.97170731707317071</v>
      </c>
      <c r="E156">
        <v>-1.0790243902439025</v>
      </c>
      <c r="F156">
        <v>-1.0085365853658534</v>
      </c>
      <c r="G156">
        <v>1.2843902439024391</v>
      </c>
      <c r="H156">
        <v>0.88536585365853648</v>
      </c>
      <c r="I156">
        <v>-1.0997560975609755</v>
      </c>
      <c r="J156">
        <v>0.36317073170731706</v>
      </c>
      <c r="K156">
        <v>-2.5075609756097559</v>
      </c>
      <c r="L156">
        <v>-2.2258536585365847</v>
      </c>
      <c r="M156">
        <v>-3.1470731707317068</v>
      </c>
      <c r="N156">
        <v>-1.8626829268292675</v>
      </c>
      <c r="O156">
        <v>-1.8626829268292675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-1.8626829268292675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2.9756097560976524E-2</v>
      </c>
    </row>
    <row r="157" spans="1:29" x14ac:dyDescent="0.3">
      <c r="A157" t="str">
        <v>Klay Thompson</v>
      </c>
      <c r="B157">
        <v>-2.0365853658536597E-2</v>
      </c>
      <c r="C157">
        <v>0.19788617886178861</v>
      </c>
      <c r="D157">
        <v>0.49556910569105705</v>
      </c>
      <c r="E157">
        <v>-5.0975609756097384E-2</v>
      </c>
      <c r="F157">
        <v>-1.3048373983739836</v>
      </c>
      <c r="G157">
        <v>-0.84699186991869913</v>
      </c>
      <c r="H157">
        <v>-0.82443089430894312</v>
      </c>
      <c r="I157">
        <v>-0.52292682926829259</v>
      </c>
      <c r="J157">
        <v>0.9873170731707317</v>
      </c>
      <c r="K157">
        <v>-2.087642276422764</v>
      </c>
      <c r="L157">
        <v>-2.8770731707317068</v>
      </c>
      <c r="M157">
        <v>-1.0427642276422757</v>
      </c>
      <c r="N157">
        <v>-1.8897560975609751</v>
      </c>
      <c r="O157">
        <v>-1.8897560975609751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-1.8897560975609751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2.6829268292689612E-3</v>
      </c>
    </row>
    <row r="158" spans="1:29" x14ac:dyDescent="0.3">
      <c r="A158" t="str">
        <v>Josh Hart</v>
      </c>
      <c r="B158">
        <v>-0.22829268292682925</v>
      </c>
      <c r="C158">
        <v>8.2073170731707307E-2</v>
      </c>
      <c r="D158">
        <v>-0.63841463414634148</v>
      </c>
      <c r="E158">
        <v>-0.9309756097560975</v>
      </c>
      <c r="F158">
        <v>0.79231707317073163</v>
      </c>
      <c r="G158">
        <v>-0.45975609756097557</v>
      </c>
      <c r="H158">
        <v>-0.61560975609756097</v>
      </c>
      <c r="I158">
        <v>-0.7040243902439024</v>
      </c>
      <c r="J158">
        <v>0.81024390243902433</v>
      </c>
      <c r="K158">
        <v>-1.9745121951219515</v>
      </c>
      <c r="L158">
        <v>-2.7026829268292683</v>
      </c>
      <c r="M158">
        <v>-1.4326829268292682</v>
      </c>
      <c r="N158">
        <v>-1.892439024390244</v>
      </c>
      <c r="O158">
        <v>-1.892439024390244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-1.892439024390244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Tyler Herro</v>
      </c>
      <c r="B159">
        <v>-0.45341463414634142</v>
      </c>
      <c r="C159">
        <v>0.32146341463414635</v>
      </c>
      <c r="D159">
        <v>0.11268292682926828</v>
      </c>
      <c r="E159">
        <v>2.4390243902439046E-2</v>
      </c>
      <c r="F159">
        <v>-0.20951219512195118</v>
      </c>
      <c r="G159">
        <v>0.14292682926829267</v>
      </c>
      <c r="H159">
        <v>-1.0360975609756098</v>
      </c>
      <c r="I159">
        <v>-0.66219512195121943</v>
      </c>
      <c r="J159">
        <v>-0.15048780487804875</v>
      </c>
      <c r="K159">
        <v>-2.2317073170731705</v>
      </c>
      <c r="L159">
        <v>-1.7597560975609754</v>
      </c>
      <c r="M159">
        <v>-2.0531707317073167</v>
      </c>
      <c r="N159">
        <v>-1.9102439024390241</v>
      </c>
      <c r="O159">
        <v>-1.9102439024390241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-1.9102439024390241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-1.780487804878006E-2</v>
      </c>
    </row>
    <row r="160" spans="1:29" x14ac:dyDescent="0.3">
      <c r="A160" t="str">
        <v>Monte Morris</v>
      </c>
      <c r="B160">
        <v>0.31707317073170732</v>
      </c>
      <c r="C160">
        <v>0.22634146341463413</v>
      </c>
      <c r="D160">
        <v>-0.67682926829268286</v>
      </c>
      <c r="E160">
        <v>-0.57487804878048776</v>
      </c>
      <c r="F160">
        <v>-1.3129268292682925</v>
      </c>
      <c r="G160">
        <v>0.17146341463414635</v>
      </c>
      <c r="H160">
        <v>-0.60804878048780486</v>
      </c>
      <c r="I160">
        <v>-0.59560975609756095</v>
      </c>
      <c r="J160">
        <v>1.1241463414634145</v>
      </c>
      <c r="K160">
        <v>-2.1556097560975611</v>
      </c>
      <c r="L160">
        <v>-3.0534146341463413</v>
      </c>
      <c r="M160">
        <v>-2.100731707317073</v>
      </c>
      <c r="N160">
        <v>-1.9292682926829268</v>
      </c>
      <c r="O160">
        <v>-1.9292682926829268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-1.9292682926829268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-3.6829268292682737E-2</v>
      </c>
    </row>
    <row r="161" spans="1:29" x14ac:dyDescent="0.3">
      <c r="A161" t="str">
        <v>Jeremy Lamb</v>
      </c>
      <c r="B161">
        <v>-0.37739837398373982</v>
      </c>
      <c r="C161">
        <v>0.71577235772357728</v>
      </c>
      <c r="D161">
        <v>-0.6079674796747967</v>
      </c>
      <c r="E161">
        <v>-0.90195121951219503</v>
      </c>
      <c r="F161">
        <v>-0.91300813008130066</v>
      </c>
      <c r="G161">
        <v>-0.88943089430894295</v>
      </c>
      <c r="H161">
        <v>-0.4619512195121952</v>
      </c>
      <c r="I161">
        <v>5.3170731707317037E-2</v>
      </c>
      <c r="J161">
        <v>1.4089430894308943</v>
      </c>
      <c r="K161">
        <v>-2.6895934959349588</v>
      </c>
      <c r="L161">
        <v>-3.3827642276422756</v>
      </c>
      <c r="M161">
        <v>-1.0843902439024387</v>
      </c>
      <c r="N161">
        <v>-1.9738211382113813</v>
      </c>
      <c r="O161">
        <v>-1.9738211382113813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-1.9738211382113813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-8.1382113821137247E-2</v>
      </c>
    </row>
    <row r="162" spans="1:29" x14ac:dyDescent="0.3">
      <c r="A162" t="str">
        <v>Desmond Bane</v>
      </c>
      <c r="B162">
        <v>2.8780487804878047E-2</v>
      </c>
      <c r="C162">
        <v>0.20085365853658535</v>
      </c>
      <c r="D162">
        <v>0.21731707317073168</v>
      </c>
      <c r="E162">
        <v>-0.56719512195121946</v>
      </c>
      <c r="F162">
        <v>-0.66060975609756101</v>
      </c>
      <c r="G162">
        <v>-0.49219512195121951</v>
      </c>
      <c r="H162">
        <v>-0.65951219512195114</v>
      </c>
      <c r="I162">
        <v>-0.77402439024390235</v>
      </c>
      <c r="J162">
        <v>0.71487804878048777</v>
      </c>
      <c r="K162">
        <v>-2.1925609756097559</v>
      </c>
      <c r="L162">
        <v>-2.7065853658536581</v>
      </c>
      <c r="M162">
        <v>-1.4995121951219512</v>
      </c>
      <c r="N162">
        <v>-1.9917073170731703</v>
      </c>
      <c r="O162">
        <v>-1.9917073170731703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-1.9917073170731703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-9.9268292682926251E-2</v>
      </c>
    </row>
    <row r="163" spans="1:29" x14ac:dyDescent="0.3">
      <c r="A163" t="str">
        <v>Aleksej Pokusevski</v>
      </c>
      <c r="B163">
        <v>-0.61512195121951219</v>
      </c>
      <c r="C163">
        <v>-9.707317073170732E-2</v>
      </c>
      <c r="D163">
        <v>0.18878048780487805</v>
      </c>
      <c r="E163">
        <v>-0.22292682926829263</v>
      </c>
      <c r="F163">
        <v>0.15195121951219515</v>
      </c>
      <c r="G163">
        <v>-0.19</v>
      </c>
      <c r="H163">
        <v>-1.2739024390243903</v>
      </c>
      <c r="I163">
        <v>1.0309756097560976</v>
      </c>
      <c r="J163">
        <v>-1.0636585365853659</v>
      </c>
      <c r="K163">
        <v>-1.99390243902439</v>
      </c>
      <c r="L163">
        <v>-1.027317073170732</v>
      </c>
      <c r="M163">
        <v>-1.9009756097560975</v>
      </c>
      <c r="N163">
        <v>-2.0909756097560979</v>
      </c>
      <c r="O163">
        <v>-2.0909756097560979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-2.0909756097560979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-0.19853658536585383</v>
      </c>
    </row>
    <row r="164" spans="1:29" x14ac:dyDescent="0.3">
      <c r="A164" t="str">
        <v>Andrew Wiggins</v>
      </c>
      <c r="B164">
        <v>0.36536585365853658</v>
      </c>
      <c r="C164">
        <v>-0.87414634146341463</v>
      </c>
      <c r="D164">
        <v>-0.29121951219512193</v>
      </c>
      <c r="E164">
        <v>-2.6829268292682895E-2</v>
      </c>
      <c r="F164">
        <v>-0.66682926829268285</v>
      </c>
      <c r="G164">
        <v>-0.61951219512195121</v>
      </c>
      <c r="H164">
        <v>-0.76829268292682928</v>
      </c>
      <c r="I164">
        <v>0.42</v>
      </c>
      <c r="J164">
        <v>0.36829268292682926</v>
      </c>
      <c r="K164">
        <v>-1.2190243902439026</v>
      </c>
      <c r="L164">
        <v>-2.4614634146341468</v>
      </c>
      <c r="M164">
        <v>-1.4736585365853658</v>
      </c>
      <c r="N164">
        <v>-2.0931707317073176</v>
      </c>
      <c r="O164">
        <v>-2.0931707317073176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-2.0931707317073176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-0.20073170731707357</v>
      </c>
    </row>
    <row r="165" spans="1:29" x14ac:dyDescent="0.3">
      <c r="A165" t="str">
        <v>Cameron Johnson</v>
      </c>
      <c r="B165">
        <v>-0.61300813008130084</v>
      </c>
      <c r="C165">
        <v>9.4308943089430899E-2</v>
      </c>
      <c r="D165">
        <v>0.47967479674796754</v>
      </c>
      <c r="E165">
        <v>-0.53447154471544711</v>
      </c>
      <c r="F165">
        <v>-0.58878048780487802</v>
      </c>
      <c r="G165">
        <v>-0.7039024390243902</v>
      </c>
      <c r="H165">
        <v>-0.70601626016260166</v>
      </c>
      <c r="I165">
        <v>-0.56048780487804872</v>
      </c>
      <c r="J165">
        <v>1.0250406504065042</v>
      </c>
      <c r="K165">
        <v>-2.2019512195121949</v>
      </c>
      <c r="L165">
        <v>-3.1326829268292684</v>
      </c>
      <c r="M165">
        <v>-1.4037398373983738</v>
      </c>
      <c r="N165">
        <v>-2.107642276422764</v>
      </c>
      <c r="O165">
        <v>-2.107642276422764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-2.107642276422764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-0.21520325203252</v>
      </c>
    </row>
    <row r="166" spans="1:29" x14ac:dyDescent="0.3">
      <c r="A166" t="str">
        <v>Patrick Williams</v>
      </c>
      <c r="B166">
        <v>0.44073170731707317</v>
      </c>
      <c r="C166">
        <v>-0.39195121951219508</v>
      </c>
      <c r="D166">
        <v>-0.97170731707317071</v>
      </c>
      <c r="E166">
        <v>-0.68902439024390238</v>
      </c>
      <c r="F166">
        <v>-0.1714634146341463</v>
      </c>
      <c r="G166">
        <v>-0.77024390243902441</v>
      </c>
      <c r="H166">
        <v>2.9268292682926855E-2</v>
      </c>
      <c r="I166">
        <v>9.8780487804878067E-2</v>
      </c>
      <c r="J166">
        <v>0.22999999999999998</v>
      </c>
      <c r="K166">
        <v>-1.8036585365853661</v>
      </c>
      <c r="L166">
        <v>-2.4256097560975611</v>
      </c>
      <c r="M166">
        <v>-1.4253658536585363</v>
      </c>
      <c r="N166">
        <v>-2.1956097560975611</v>
      </c>
      <c r="O166">
        <v>-2.1956097560975611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-2.1956097560975611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-0.30317073170731712</v>
      </c>
    </row>
    <row r="167" spans="1:29" x14ac:dyDescent="0.3">
      <c r="A167" t="str">
        <v>Donte DiVincenzo</v>
      </c>
      <c r="B167">
        <v>-0.60504065040650401</v>
      </c>
      <c r="C167">
        <v>-0.23121951219512193</v>
      </c>
      <c r="D167">
        <v>-1.609756097560977E-2</v>
      </c>
      <c r="E167">
        <v>-0.82</v>
      </c>
      <c r="F167">
        <v>-9.3495934959349603E-2</v>
      </c>
      <c r="G167">
        <v>-0.11544715447154469</v>
      </c>
      <c r="H167">
        <v>7.5284552845528374E-2</v>
      </c>
      <c r="I167">
        <v>-0.94845528455284556</v>
      </c>
      <c r="J167">
        <v>0.53479674796747967</v>
      </c>
      <c r="K167">
        <v>-1.9884552845528454</v>
      </c>
      <c r="L167">
        <v>-2.7544715447154475</v>
      </c>
      <c r="M167">
        <v>-2.104227642276423</v>
      </c>
      <c r="N167">
        <v>-2.219674796747968</v>
      </c>
      <c r="O167">
        <v>-2.219674796747968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-2.219674796747968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-0.32723577235772394</v>
      </c>
    </row>
    <row r="168" spans="1:29" x14ac:dyDescent="0.3">
      <c r="A168" t="str">
        <v>Nicolas Claxton</v>
      </c>
      <c r="B168">
        <v>1.6497560975609755</v>
      </c>
      <c r="C168">
        <v>-2.5941463414634143</v>
      </c>
      <c r="D168">
        <v>-1.8779268292682925</v>
      </c>
      <c r="E168">
        <v>-1.109390243902439</v>
      </c>
      <c r="F168">
        <v>0.10682926829268294</v>
      </c>
      <c r="G168">
        <v>-1.032560975609756</v>
      </c>
      <c r="H168">
        <v>-0.50292682926829269</v>
      </c>
      <c r="I168">
        <v>1.8219512195121952</v>
      </c>
      <c r="J168">
        <v>1.2140243902439025</v>
      </c>
      <c r="K168">
        <v>0.26975609756097585</v>
      </c>
      <c r="L168">
        <v>-3.5384146341463403</v>
      </c>
      <c r="M168">
        <v>-1.2918292682926822</v>
      </c>
      <c r="N168">
        <v>-2.324390243902438</v>
      </c>
      <c r="O168">
        <v>-2.324390243902438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-2.324390243902438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-0.43195121951219395</v>
      </c>
    </row>
    <row r="169" spans="1:29" x14ac:dyDescent="0.3">
      <c r="A169" t="str">
        <v>Trevor Ariza</v>
      </c>
      <c r="B169">
        <v>-0.23983739837398374</v>
      </c>
      <c r="C169">
        <v>4.487804878048781E-2</v>
      </c>
      <c r="D169">
        <v>-0.44666666666666666</v>
      </c>
      <c r="E169">
        <v>-0.99235772357723584</v>
      </c>
      <c r="F169">
        <v>-0.59170731707317081</v>
      </c>
      <c r="G169">
        <v>-0.79804878048780492</v>
      </c>
      <c r="H169">
        <v>-0.40861788617886186</v>
      </c>
      <c r="I169">
        <v>-0.24373983739837402</v>
      </c>
      <c r="J169">
        <v>1.3256910569105691</v>
      </c>
      <c r="K169">
        <v>-2.3952845528455287</v>
      </c>
      <c r="L169">
        <v>-3.6760975609756095</v>
      </c>
      <c r="M169">
        <v>-1.5523577235772357</v>
      </c>
      <c r="N169">
        <v>-2.3504065040650404</v>
      </c>
      <c r="O169">
        <v>-2.3504065040650404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-2.3504065040650404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-0.45796747967479634</v>
      </c>
    </row>
    <row r="170" spans="1:29" x14ac:dyDescent="0.3">
      <c r="A170" t="str">
        <v>LaMarcus Aldridge</v>
      </c>
      <c r="B170">
        <v>0.58048780487804885</v>
      </c>
      <c r="C170">
        <v>0.41402439024390242</v>
      </c>
      <c r="D170">
        <v>-1.2609756097560976</v>
      </c>
      <c r="E170">
        <v>-0.69914634146341459</v>
      </c>
      <c r="F170">
        <v>-0.59243902439024387</v>
      </c>
      <c r="G170">
        <v>-0.92585365853658552</v>
      </c>
      <c r="H170">
        <v>-1.6551219512195123</v>
      </c>
      <c r="I170">
        <v>0.60243902439024388</v>
      </c>
      <c r="J170">
        <v>1.1582926829268292</v>
      </c>
      <c r="K170">
        <v>-2.7923170731707319</v>
      </c>
      <c r="L170">
        <v>-3.5365853658536581</v>
      </c>
      <c r="M170">
        <v>-1.4524390243902439</v>
      </c>
      <c r="N170">
        <v>-2.3782926829268289</v>
      </c>
      <c r="O170">
        <v>-2.3782926829268289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-2.3782926829268289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-0.48585365853658491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-2.3926829268292682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-2.3926829268292682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-0.50024390243902417</v>
      </c>
    </row>
    <row r="172" spans="1:29" x14ac:dyDescent="0.3">
      <c r="A172" t="str">
        <v>Juan Toscano-Anderson</v>
      </c>
      <c r="B172">
        <v>0.76926829268292685</v>
      </c>
      <c r="C172">
        <v>-0.1248780487804878</v>
      </c>
      <c r="D172">
        <v>-1.1445528455284553</v>
      </c>
      <c r="E172">
        <v>-1.3413008130081299</v>
      </c>
      <c r="F172">
        <v>-0.38422764227642281</v>
      </c>
      <c r="G172">
        <v>-0.10959349593495937</v>
      </c>
      <c r="H172">
        <v>-0.43691056910569109</v>
      </c>
      <c r="I172">
        <v>-0.20601626016260166</v>
      </c>
      <c r="J172">
        <v>0.58065040650406519</v>
      </c>
      <c r="K172">
        <v>-2.2726829268292681</v>
      </c>
      <c r="L172">
        <v>-2.978211382113821</v>
      </c>
      <c r="M172">
        <v>-2.2879674796747969</v>
      </c>
      <c r="N172">
        <v>-2.397560975609756</v>
      </c>
      <c r="O172">
        <v>-2.397560975609756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-2.397560975609756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-0.50512195121951198</v>
      </c>
    </row>
    <row r="173" spans="1:29" x14ac:dyDescent="0.3">
      <c r="A173" t="str">
        <v>Marvin Bagley III</v>
      </c>
      <c r="B173">
        <v>0.86634146341463414</v>
      </c>
      <c r="C173">
        <v>-0.81170731707317079</v>
      </c>
      <c r="D173">
        <v>-1.0227642276422764</v>
      </c>
      <c r="E173">
        <v>-0.20203252032520322</v>
      </c>
      <c r="F173">
        <v>0.66804878048780503</v>
      </c>
      <c r="G173">
        <v>-1.0826016260162601</v>
      </c>
      <c r="H173">
        <v>-1.3505691056910569</v>
      </c>
      <c r="I173">
        <v>-0.28268292682926827</v>
      </c>
      <c r="J173">
        <v>0.45105691056910568</v>
      </c>
      <c r="K173">
        <v>-1.9552032520325198</v>
      </c>
      <c r="L173">
        <v>-3.2179674796747966</v>
      </c>
      <c r="M173">
        <v>-1.6843089430894307</v>
      </c>
      <c r="N173">
        <v>-2.7669105691056908</v>
      </c>
      <c r="O173">
        <v>-2.7669105691056908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-2.7669105691056908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-0.87447154471544675</v>
      </c>
    </row>
    <row r="174" spans="1:29" x14ac:dyDescent="0.3">
      <c r="A174" t="str">
        <v>Enes Kanter</v>
      </c>
      <c r="B174">
        <v>1.5074796747967478</v>
      </c>
      <c r="C174">
        <v>-3.5772357723577236E-3</v>
      </c>
      <c r="D174">
        <v>-1.9282926829268292</v>
      </c>
      <c r="E174">
        <v>-1.1478048780487804</v>
      </c>
      <c r="F174">
        <v>0.71691056910569095</v>
      </c>
      <c r="G174">
        <v>-1.1899186991869919</v>
      </c>
      <c r="H174">
        <v>-1.7549593495934959</v>
      </c>
      <c r="I174">
        <v>-0.32016260162601629</v>
      </c>
      <c r="J174">
        <v>1.1904065040650407</v>
      </c>
      <c r="K174">
        <v>-2.926341463414635</v>
      </c>
      <c r="L174">
        <v>-4.1203252032520323</v>
      </c>
      <c r="M174">
        <v>-1.7400000000000002</v>
      </c>
      <c r="N174">
        <v>-2.9299186991869917</v>
      </c>
      <c r="O174">
        <v>-2.9299186991869917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-2.9299186991869917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-1.0374796747967476</v>
      </c>
    </row>
    <row r="175" spans="1:29" x14ac:dyDescent="0.3">
      <c r="A175" t="str">
        <v>Thomas Bryant</v>
      </c>
      <c r="B175">
        <v>2.6330894308943087</v>
      </c>
      <c r="C175">
        <v>-0.91040650406504076</v>
      </c>
      <c r="D175">
        <v>-1.3721951219512194</v>
      </c>
      <c r="E175">
        <v>-0.78869918699186981</v>
      </c>
      <c r="F175">
        <v>-0.51162601626016246</v>
      </c>
      <c r="G175">
        <v>-1.1299186991869918</v>
      </c>
      <c r="H175">
        <v>-2.04349593495935</v>
      </c>
      <c r="I175">
        <v>-8.691056910569106E-2</v>
      </c>
      <c r="J175">
        <v>1.2191056910569107</v>
      </c>
      <c r="K175">
        <v>-2.0806504065040645</v>
      </c>
      <c r="L175">
        <v>-4.210162601626017</v>
      </c>
      <c r="M175">
        <v>-1.8611382113821142</v>
      </c>
      <c r="N175">
        <v>-2.9910569105691063</v>
      </c>
      <c r="O175">
        <v>-2.9910569105691063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-2.9910569105691063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-1.0986178861788622</v>
      </c>
    </row>
    <row r="176" spans="1:29" x14ac:dyDescent="0.3">
      <c r="A176" t="str">
        <v>Jamal Murray</v>
      </c>
      <c r="B176">
        <v>0.14097560975609758</v>
      </c>
      <c r="C176">
        <v>0.74853658536585366</v>
      </c>
      <c r="D176">
        <v>-0.51231707317073172</v>
      </c>
      <c r="E176">
        <v>-0.64646341463414614</v>
      </c>
      <c r="F176">
        <v>-1.563292682926829</v>
      </c>
      <c r="G176">
        <v>-0.32378048780487806</v>
      </c>
      <c r="H176">
        <v>-0.90987804878048806</v>
      </c>
      <c r="I176">
        <v>-1.1358536585365853</v>
      </c>
      <c r="J176">
        <v>0.77926829268292686</v>
      </c>
      <c r="K176">
        <v>-4.1713414634146346</v>
      </c>
      <c r="L176">
        <v>-4.2020731707317065</v>
      </c>
      <c r="M176">
        <v>-3.0990243902439021</v>
      </c>
      <c r="N176">
        <v>-3.4228048780487796</v>
      </c>
      <c r="O176">
        <v>-3.4228048780487796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-3.4228048780487796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-1.5303658536585356</v>
      </c>
    </row>
    <row r="177" spans="1:29" x14ac:dyDescent="0.3">
      <c r="A177" t="str">
        <v>T.J. Warren</v>
      </c>
      <c r="B177">
        <v>1.4292682926829268</v>
      </c>
      <c r="C177">
        <v>0.17560975609756097</v>
      </c>
      <c r="D177">
        <v>-1.1185365853658538</v>
      </c>
      <c r="E177">
        <v>-0.25756097560975594</v>
      </c>
      <c r="F177">
        <v>-1.2141463414634144</v>
      </c>
      <c r="G177">
        <v>-1.1453658536585365</v>
      </c>
      <c r="H177">
        <v>-1.708780487804878</v>
      </c>
      <c r="I177">
        <v>-0.70195121951219508</v>
      </c>
      <c r="J177">
        <v>1.1112195121951218</v>
      </c>
      <c r="K177">
        <v>-3.6058536585365855</v>
      </c>
      <c r="L177">
        <v>-4.5414634146341459</v>
      </c>
      <c r="M177">
        <v>-2.2848780487804876</v>
      </c>
      <c r="N177">
        <v>-3.4302439024390239</v>
      </c>
      <c r="O177">
        <v>-3.4302439024390239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-3.4302439024390239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-1.5378048780487799</v>
      </c>
    </row>
    <row r="178" spans="1:29" x14ac:dyDescent="0.3">
      <c r="A178" t="str">
        <v>Kawhi Leonard</v>
      </c>
      <c r="B178">
        <v>0.31658536585365854</v>
      </c>
      <c r="C178">
        <v>0.70975609756097557</v>
      </c>
      <c r="D178">
        <v>-1.2553658536585366</v>
      </c>
      <c r="E178">
        <v>-0.71414634146341438</v>
      </c>
      <c r="F178">
        <v>-1.2353658536585364</v>
      </c>
      <c r="G178">
        <v>-0.46560975609756095</v>
      </c>
      <c r="H178">
        <v>-0.82829268292682923</v>
      </c>
      <c r="I178">
        <v>-1.123170731707317</v>
      </c>
      <c r="J178">
        <v>0.92487804878048796</v>
      </c>
      <c r="K178">
        <v>-4.3804878048780482</v>
      </c>
      <c r="L178">
        <v>-4.5956097560975602</v>
      </c>
      <c r="M178">
        <v>-3.2051219512195113</v>
      </c>
      <c r="N178">
        <v>-3.6707317073170724</v>
      </c>
      <c r="O178">
        <v>-3.6707317073170724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-3.6707317073170724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-1.7782926829268284</v>
      </c>
    </row>
    <row r="179" spans="1:29" x14ac:dyDescent="0.3">
      <c r="A179" t="str">
        <v>Victor Oladipo</v>
      </c>
      <c r="B179">
        <v>-0.82398373983739848</v>
      </c>
      <c r="C179">
        <v>-0.2098780487804878</v>
      </c>
      <c r="D179">
        <v>-0.44983739837398362</v>
      </c>
      <c r="E179">
        <v>-0.49930894308943075</v>
      </c>
      <c r="F179">
        <v>-1.1149999999999998</v>
      </c>
      <c r="G179">
        <v>-0.15341463414634143</v>
      </c>
      <c r="H179">
        <v>-0.38654471544715441</v>
      </c>
      <c r="I179">
        <v>-0.89873983739837393</v>
      </c>
      <c r="J179">
        <v>0.27772357723577223</v>
      </c>
      <c r="K179">
        <v>-4.0491056910569103</v>
      </c>
      <c r="L179">
        <v>-4.5367073170731702</v>
      </c>
      <c r="M179">
        <v>-4.1055691056910568</v>
      </c>
      <c r="N179">
        <v>-4.2589837398373982</v>
      </c>
      <c r="O179">
        <v>-4.2589837398373982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-4.2589837398373982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-2.3665447154471542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1" sqref="B1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1931</v>
      </c>
      <c r="K22" t="s">
        <v>1932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1933</v>
      </c>
      <c r="K23" t="s">
        <v>1934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1935</v>
      </c>
      <c r="K24" t="s">
        <v>1936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1937</v>
      </c>
      <c r="K25" t="s">
        <v>1938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1939</v>
      </c>
      <c r="K26" t="s">
        <v>1940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1941</v>
      </c>
      <c r="K27" t="s">
        <v>1942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1943</v>
      </c>
      <c r="K28" t="s">
        <v>1944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1945</v>
      </c>
      <c r="K29" t="s">
        <v>1946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1947</v>
      </c>
      <c r="K30" t="s">
        <v>1948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1949</v>
      </c>
      <c r="K31" t="s">
        <v>1950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1951</v>
      </c>
      <c r="K32" t="s">
        <v>1952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1953</v>
      </c>
      <c r="K33" t="s">
        <v>1954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1955</v>
      </c>
      <c r="K34" t="s">
        <v>1956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1957</v>
      </c>
      <c r="K35" t="s">
        <v>1958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1959</v>
      </c>
      <c r="K36" t="s">
        <v>1960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1961</v>
      </c>
      <c r="K37" t="s">
        <v>1962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1963</v>
      </c>
      <c r="K38" t="s">
        <v>1964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1965</v>
      </c>
      <c r="K39" t="s">
        <v>1966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1967</v>
      </c>
      <c r="K40" t="s">
        <v>1968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1969</v>
      </c>
      <c r="K41" t="s">
        <v>1970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1971</v>
      </c>
      <c r="K42" t="s">
        <v>1972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1973</v>
      </c>
      <c r="K43" t="s">
        <v>1974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1975</v>
      </c>
      <c r="K44" t="s">
        <v>1976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1977</v>
      </c>
      <c r="K45" t="s">
        <v>1978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1979</v>
      </c>
      <c r="K46" t="s">
        <v>1980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1981</v>
      </c>
      <c r="K47" t="s">
        <v>1982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1983</v>
      </c>
      <c r="K48" t="s">
        <v>1984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1985</v>
      </c>
      <c r="K49" t="s">
        <v>1986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1987</v>
      </c>
      <c r="K50" t="s">
        <v>1988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1989</v>
      </c>
      <c r="K51" t="s">
        <v>1990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1991</v>
      </c>
      <c r="K52" t="s">
        <v>1992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1993</v>
      </c>
      <c r="K53" t="s">
        <v>1994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1995</v>
      </c>
      <c r="K54" t="s">
        <v>1996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1997</v>
      </c>
      <c r="K55" t="s">
        <v>1998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1999</v>
      </c>
      <c r="K56" t="s">
        <v>2000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2001</v>
      </c>
      <c r="K57" t="s">
        <v>2002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2003</v>
      </c>
      <c r="K58" t="s">
        <v>2004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2005</v>
      </c>
      <c r="K59" t="s">
        <v>2006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2007</v>
      </c>
      <c r="K60" t="s">
        <v>2008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2009</v>
      </c>
      <c r="K61" t="s">
        <v>2010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2011</v>
      </c>
      <c r="K62" t="s">
        <v>2012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2013</v>
      </c>
      <c r="K63" t="s">
        <v>2014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2015</v>
      </c>
      <c r="K64" t="s">
        <v>2016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2017</v>
      </c>
      <c r="K65" t="s">
        <v>2018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2019</v>
      </c>
      <c r="K66" t="s">
        <v>2020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2021</v>
      </c>
      <c r="K67" t="s">
        <v>2022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2023</v>
      </c>
      <c r="K68" t="s">
        <v>2024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2025</v>
      </c>
      <c r="K69" t="s">
        <v>2026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2027</v>
      </c>
      <c r="K70" t="s">
        <v>2028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2029</v>
      </c>
      <c r="K71" t="s">
        <v>2030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2031</v>
      </c>
      <c r="K72" t="s">
        <v>2032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2033</v>
      </c>
      <c r="K73" t="s">
        <v>2034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2035</v>
      </c>
      <c r="K74" t="s">
        <v>2036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2037</v>
      </c>
      <c r="K75" t="s">
        <v>2038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2039</v>
      </c>
      <c r="K76" t="s">
        <v>2040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2041</v>
      </c>
      <c r="K77" t="s">
        <v>2042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2043</v>
      </c>
      <c r="K78" t="s">
        <v>2044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2045</v>
      </c>
      <c r="K79" t="s">
        <v>2046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2047</v>
      </c>
      <c r="K80" t="s">
        <v>2048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2049</v>
      </c>
      <c r="K81" t="s">
        <v>2050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2051</v>
      </c>
      <c r="K82" t="s">
        <v>2052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2053</v>
      </c>
      <c r="K83" t="s">
        <v>2054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2055</v>
      </c>
      <c r="K84" t="s">
        <v>2056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2057</v>
      </c>
      <c r="K85" t="s">
        <v>2058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2059</v>
      </c>
      <c r="K86" t="s">
        <v>2060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2061</v>
      </c>
      <c r="K87" t="s">
        <v>2062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2063</v>
      </c>
      <c r="K88" t="s">
        <v>2064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2065</v>
      </c>
      <c r="K89" t="s">
        <v>2066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2067</v>
      </c>
      <c r="K90" t="s">
        <v>2068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2069</v>
      </c>
      <c r="K91" t="s">
        <v>2070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2071</v>
      </c>
      <c r="K92" t="s">
        <v>2072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2073</v>
      </c>
      <c r="K93" t="s">
        <v>2074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2075</v>
      </c>
      <c r="K94" t="s">
        <v>2076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2077</v>
      </c>
      <c r="K95" t="s">
        <v>2078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2079</v>
      </c>
      <c r="K96" t="s">
        <v>2080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2081</v>
      </c>
      <c r="K97" t="s">
        <v>2082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2083</v>
      </c>
      <c r="K98" t="s">
        <v>2084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2085</v>
      </c>
      <c r="K99" t="s">
        <v>2086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2087</v>
      </c>
      <c r="K100" t="s">
        <v>2088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2089</v>
      </c>
      <c r="K101" t="s">
        <v>2090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2091</v>
      </c>
      <c r="K102" t="s">
        <v>2092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2093</v>
      </c>
      <c r="K103" t="s">
        <v>2094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2095</v>
      </c>
      <c r="K104" t="s">
        <v>2096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2097</v>
      </c>
      <c r="K105" t="s">
        <v>2098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2099</v>
      </c>
      <c r="K106" t="s">
        <v>2100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2101</v>
      </c>
      <c r="K107" t="s">
        <v>2102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2103</v>
      </c>
      <c r="K108" t="s">
        <v>2104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2105</v>
      </c>
      <c r="K109" t="s">
        <v>2106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2107</v>
      </c>
      <c r="K110" t="s">
        <v>2108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2109</v>
      </c>
      <c r="K111" t="s">
        <v>2110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2111</v>
      </c>
      <c r="K112" t="s">
        <v>2112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2113</v>
      </c>
      <c r="K113" t="s">
        <v>2114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2115</v>
      </c>
      <c r="K114" t="s">
        <v>2116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2117</v>
      </c>
      <c r="K115" t="s">
        <v>2118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2119</v>
      </c>
      <c r="K116" t="s">
        <v>2120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2121</v>
      </c>
      <c r="K117" t="s">
        <v>2122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2123</v>
      </c>
      <c r="K118" t="s">
        <v>2124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2125</v>
      </c>
      <c r="K119" t="s">
        <v>2126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2127</v>
      </c>
      <c r="K120" t="s">
        <v>2128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2129</v>
      </c>
      <c r="K121" t="s">
        <v>2130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2131</v>
      </c>
      <c r="K122" t="s">
        <v>2132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2133</v>
      </c>
      <c r="K123" t="s">
        <v>2134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2135</v>
      </c>
      <c r="K124" t="s">
        <v>2136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2137</v>
      </c>
      <c r="K125" t="s">
        <v>2138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2139</v>
      </c>
      <c r="K126" t="s">
        <v>2140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2141</v>
      </c>
      <c r="K127" t="s">
        <v>2142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2143</v>
      </c>
      <c r="K128" t="s">
        <v>2144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2145</v>
      </c>
      <c r="K129" t="s">
        <v>2146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2147</v>
      </c>
      <c r="K130" t="s">
        <v>2148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2149</v>
      </c>
      <c r="K131" t="s">
        <v>2150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2151</v>
      </c>
      <c r="K132" t="s">
        <v>2152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2153</v>
      </c>
      <c r="K133" t="s">
        <v>2154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2155</v>
      </c>
      <c r="K134" t="s">
        <v>2156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2157</v>
      </c>
      <c r="K135" t="s">
        <v>2158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2159</v>
      </c>
      <c r="K136" t="s">
        <v>2160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2161</v>
      </c>
      <c r="K137" t="s">
        <v>2162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2163</v>
      </c>
      <c r="K138" t="s">
        <v>2164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2165</v>
      </c>
      <c r="K139" t="s">
        <v>2166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2167</v>
      </c>
      <c r="K140" t="s">
        <v>2168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2169</v>
      </c>
      <c r="K141" t="s">
        <v>2170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2171</v>
      </c>
      <c r="K142" t="s">
        <v>2172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2173</v>
      </c>
      <c r="K143" t="s">
        <v>2174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2175</v>
      </c>
      <c r="K144" t="s">
        <v>2176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2177</v>
      </c>
      <c r="K145" t="s">
        <v>2178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2179</v>
      </c>
      <c r="K146" t="s">
        <v>2180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2181</v>
      </c>
      <c r="K147" t="s">
        <v>2182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2183</v>
      </c>
      <c r="K148" t="s">
        <v>2184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2185</v>
      </c>
      <c r="K149" t="s">
        <v>2186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2187</v>
      </c>
      <c r="K150" t="s">
        <v>2188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2189</v>
      </c>
      <c r="K151" t="s">
        <v>2190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2191</v>
      </c>
      <c r="K152" t="s">
        <v>2192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2193</v>
      </c>
      <c r="K153" t="s">
        <v>2194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2195</v>
      </c>
      <c r="K154" t="s">
        <v>2196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2197</v>
      </c>
      <c r="K155" t="s">
        <v>2198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2199</v>
      </c>
      <c r="K156" t="s">
        <v>2200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2201</v>
      </c>
      <c r="K157" t="s">
        <v>2202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2203</v>
      </c>
      <c r="K158" t="s">
        <v>2204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2205</v>
      </c>
      <c r="K159" t="s">
        <v>2206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2207</v>
      </c>
      <c r="K160" t="s">
        <v>2208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2209</v>
      </c>
      <c r="K161" t="s">
        <v>2210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2211</v>
      </c>
      <c r="K162" t="s">
        <v>2212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2213</v>
      </c>
      <c r="K163" t="s">
        <v>2214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2215</v>
      </c>
      <c r="K164" t="s">
        <v>2216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2217</v>
      </c>
      <c r="K165" t="s">
        <v>2218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2219</v>
      </c>
      <c r="K166" t="s">
        <v>2220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2221</v>
      </c>
      <c r="K167" t="s">
        <v>2222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2223</v>
      </c>
      <c r="K168" t="s">
        <v>2224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2225</v>
      </c>
      <c r="K169" t="s">
        <v>2226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2227</v>
      </c>
      <c r="K170" t="s">
        <v>2228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2229</v>
      </c>
      <c r="K171" t="s">
        <v>2230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2231</v>
      </c>
      <c r="K172" t="s">
        <v>2232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2233</v>
      </c>
      <c r="K173" t="s">
        <v>2234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2235</v>
      </c>
      <c r="K174" t="s">
        <v>2236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2237</v>
      </c>
      <c r="K175" t="s">
        <v>2238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2239</v>
      </c>
      <c r="K176" t="s">
        <v>2240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2241</v>
      </c>
      <c r="K177" t="s">
        <v>2242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2243</v>
      </c>
      <c r="K178" t="s">
        <v>2244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2245</v>
      </c>
      <c r="K179" t="s">
        <v>2246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2247</v>
      </c>
      <c r="K180" t="s">
        <v>2248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2249</v>
      </c>
      <c r="K181" t="s">
        <v>2250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2251</v>
      </c>
      <c r="K182" t="s">
        <v>2252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2253</v>
      </c>
      <c r="K183" t="s">
        <v>2254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2255</v>
      </c>
      <c r="K184" t="s">
        <v>2256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2257</v>
      </c>
      <c r="K185" t="s">
        <v>2258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2259</v>
      </c>
      <c r="K186" t="s">
        <v>2260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2261</v>
      </c>
      <c r="K187" t="s">
        <v>2262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2263</v>
      </c>
      <c r="K188" t="s">
        <v>2264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2265</v>
      </c>
      <c r="K189" t="s">
        <v>2266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2267</v>
      </c>
      <c r="K190" t="s">
        <v>2268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2269</v>
      </c>
      <c r="K191" t="s">
        <v>2270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2271</v>
      </c>
      <c r="K192" t="s">
        <v>2272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2273</v>
      </c>
      <c r="K193" t="s">
        <v>2274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2275</v>
      </c>
      <c r="K194" t="s">
        <v>2276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2277</v>
      </c>
      <c r="K195" t="s">
        <v>2278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2279</v>
      </c>
      <c r="K196" t="s">
        <v>2280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2281</v>
      </c>
      <c r="K197" t="s">
        <v>2282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2283</v>
      </c>
      <c r="K198" t="s">
        <v>2284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2285</v>
      </c>
      <c r="K199" t="s">
        <v>2286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2287</v>
      </c>
      <c r="K200" t="s">
        <v>2288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2289</v>
      </c>
      <c r="K201" t="s">
        <v>2290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2291</v>
      </c>
      <c r="K202" t="s">
        <v>2292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2293</v>
      </c>
      <c r="K203" t="s">
        <v>2294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2295</v>
      </c>
      <c r="K204" t="s">
        <v>2296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2297</v>
      </c>
      <c r="K205" t="s">
        <v>2298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2299</v>
      </c>
      <c r="K206" t="s">
        <v>2300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2301</v>
      </c>
      <c r="K207" t="s">
        <v>2302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2303</v>
      </c>
      <c r="K208" t="s">
        <v>2304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2305</v>
      </c>
      <c r="K209" t="s">
        <v>2306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2307</v>
      </c>
      <c r="K210" t="s">
        <v>2308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2309</v>
      </c>
      <c r="K211" t="s">
        <v>2310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2311</v>
      </c>
      <c r="K212" t="s">
        <v>2312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2313</v>
      </c>
      <c r="K213" t="s">
        <v>2314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2315</v>
      </c>
      <c r="K214" t="s">
        <v>2316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2317</v>
      </c>
      <c r="K215" t="s">
        <v>2318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2319</v>
      </c>
      <c r="K216" t="s">
        <v>2320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2321</v>
      </c>
      <c r="K217" t="s">
        <v>2322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2323</v>
      </c>
      <c r="K218" t="s">
        <v>2324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2325</v>
      </c>
      <c r="K219" t="s">
        <v>2326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2327</v>
      </c>
      <c r="K220" t="s">
        <v>2328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2329</v>
      </c>
      <c r="K221" t="s">
        <v>2330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2331</v>
      </c>
      <c r="K222" t="s">
        <v>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C21" sqref="C21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2345</v>
      </c>
      <c r="E1" t="s">
        <v>2366</v>
      </c>
      <c r="F1" t="s">
        <v>2367</v>
      </c>
      <c r="G1" t="s">
        <v>2368</v>
      </c>
      <c r="H1" t="s">
        <v>2369</v>
      </c>
      <c r="I1" t="s">
        <v>2370</v>
      </c>
      <c r="J1" t="s">
        <v>2371</v>
      </c>
      <c r="K1" t="s">
        <v>2372</v>
      </c>
      <c r="L1" t="s">
        <v>2373</v>
      </c>
      <c r="M1" t="s">
        <v>2374</v>
      </c>
      <c r="N1" t="s">
        <v>2731</v>
      </c>
      <c r="O1" t="s">
        <v>2732</v>
      </c>
    </row>
    <row r="2" spans="1:15" x14ac:dyDescent="0.3">
      <c r="B2" t="s">
        <v>609</v>
      </c>
      <c r="C2">
        <f>COUNTIF(raw!$P3:$P158, GMs!C1)</f>
        <v>144</v>
      </c>
      <c r="D2">
        <f>COUNTIF(raw!$P3:$P219, GMs!D1)</f>
        <v>1</v>
      </c>
      <c r="E2">
        <f>COUNTIF(raw!$P3:$P219, GMs!E1)</f>
        <v>1</v>
      </c>
      <c r="F2">
        <f>COUNTIF(raw!$P3:$P219, GMs!F1)</f>
        <v>1</v>
      </c>
      <c r="G2">
        <f>COUNTIF(raw!$P3:$P219, GMs!G1)</f>
        <v>1</v>
      </c>
      <c r="H2">
        <f>COUNTIF(raw!$P3:$P219, GMs!H1)</f>
        <v>1</v>
      </c>
      <c r="I2">
        <f>COUNTIF(raw!$P3:$P219, GMs!I1)</f>
        <v>1</v>
      </c>
      <c r="J2">
        <f>COUNTIF(raw!$P3:$P219, GMs!J1)</f>
        <v>1</v>
      </c>
      <c r="K2">
        <f>COUNTIF(raw!$P3:$P219, GMs!K1)</f>
        <v>1</v>
      </c>
      <c r="L2">
        <f>COUNTIF(raw!$P3:$P219, GMs!L1)</f>
        <v>1</v>
      </c>
      <c r="M2">
        <f>COUNTIF(raw!$P3:$P219, GMs!M1)</f>
        <v>1</v>
      </c>
      <c r="N2">
        <f>COUNTIF(raw!$P3:$P219, GMs!N1)</f>
        <v>1</v>
      </c>
      <c r="O2">
        <f>COUNTIF(raw!$P3:$P219, GMs!O1)</f>
        <v>1</v>
      </c>
    </row>
    <row r="3" spans="1:15" x14ac:dyDescent="0.3">
      <c r="A3" t="s">
        <v>2363</v>
      </c>
      <c r="B3" t="s">
        <v>617</v>
      </c>
      <c r="C3">
        <f>2400-SUM(D3:M3)</f>
        <v>1937.2956823924847</v>
      </c>
      <c r="D3" cm="1">
        <f t="array" ref="D3">MMULT(Traw!$B17:$HJ17, raw!X$3:X$219)</f>
        <v>61.247810647466885</v>
      </c>
      <c r="E3" cm="1">
        <f t="array" ref="E3">MMULT(Traw!$B17:$HJ17, raw!Y$3:Y$219)</f>
        <v>37.403740326339161</v>
      </c>
      <c r="F3" cm="1">
        <f t="array" ref="F3">MMULT(Traw!$B17:$HJ17, raw!Z$3:Z$219)</f>
        <v>45.695012416462028</v>
      </c>
      <c r="G3" cm="1">
        <f t="array" ref="G3">MMULT(Traw!$B17:$HJ17, raw!AA$3:AA$219)</f>
        <v>36.827082594764285</v>
      </c>
      <c r="H3" cm="1">
        <f t="array" ref="H3">MMULT(Traw!$B17:$HJ17, raw!AB$3:AB$219)</f>
        <v>49.813996213425462</v>
      </c>
      <c r="I3" cm="1">
        <f t="array" ref="I3">MMULT(Traw!$B17:$HJ17, raw!AC$3:AC$219)</f>
        <v>37.884288435984899</v>
      </c>
      <c r="J3" cm="1">
        <f t="array" ref="J3">MMULT(Traw!$B17:$HJ17, raw!AD$3:AD$219)</f>
        <v>46.636725182591299</v>
      </c>
      <c r="K3" cm="1">
        <f t="array" ref="K3">MMULT(Traw!$B17:$HJ17, raw!AE$3:AE$219)</f>
        <v>35.871370668017867</v>
      </c>
      <c r="L3" cm="1">
        <f t="array" ref="L3">MMULT(Traw!$B17:$HJ17, raw!AF$3:AF$219)</f>
        <v>51.451898005629737</v>
      </c>
      <c r="M3" cm="1">
        <f t="array" ref="M3">MMULT(Traw!$B17:$HJ17, raw!AG$3:AG$219)</f>
        <v>59.872393116833813</v>
      </c>
      <c r="N3" cm="1">
        <f t="array" ref="N3">MMULT(Traw!$B17:$HJ17, raw!AH$3:AH$219)</f>
        <v>55.386738997552449</v>
      </c>
      <c r="O3" cm="1">
        <f t="array" ref="O3">MMULT(Traw!$B17:$HJ17, raw!AI$3:AI$219)</f>
        <v>72</v>
      </c>
    </row>
    <row r="4" spans="1:15" x14ac:dyDescent="0.3">
      <c r="A4" t="s">
        <v>2363</v>
      </c>
      <c r="B4" t="s">
        <v>2354</v>
      </c>
      <c r="C4">
        <f>C21/C$3</f>
        <v>7.7891413560906647E-2</v>
      </c>
      <c r="D4">
        <f t="shared" ref="D4:O8" si="0">D21/D$3</f>
        <v>0.14853094381304982</v>
      </c>
      <c r="E4">
        <f t="shared" si="0"/>
        <v>0.14695934738970198</v>
      </c>
      <c r="F4">
        <f t="shared" si="0"/>
        <v>0.14769184055136772</v>
      </c>
      <c r="G4">
        <f t="shared" si="0"/>
        <v>0.14689613502890078</v>
      </c>
      <c r="H4">
        <f t="shared" si="0"/>
        <v>0.14796507543256637</v>
      </c>
      <c r="I4">
        <f t="shared" si="0"/>
        <v>0.1470105543440082</v>
      </c>
      <c r="J4">
        <f t="shared" si="0"/>
        <v>0.14775856543907548</v>
      </c>
      <c r="K4">
        <f t="shared" si="0"/>
        <v>0.14678689596787844</v>
      </c>
      <c r="L4">
        <f t="shared" si="0"/>
        <v>0.14806156965588047</v>
      </c>
      <c r="M4">
        <f t="shared" si="0"/>
        <v>0.14847430898202335</v>
      </c>
      <c r="N4">
        <f t="shared" si="0"/>
        <v>0.14827006013685187</v>
      </c>
      <c r="O4">
        <f t="shared" si="0"/>
        <v>0.17599424119241192</v>
      </c>
    </row>
    <row r="5" spans="1:15" x14ac:dyDescent="0.3">
      <c r="A5" t="s">
        <v>2363</v>
      </c>
      <c r="B5" t="s">
        <v>2355</v>
      </c>
      <c r="C5">
        <f>C22/C$3</f>
        <v>7.7891413560906647E-2</v>
      </c>
      <c r="D5">
        <f t="shared" si="0"/>
        <v>0.14853094381304982</v>
      </c>
      <c r="E5">
        <f t="shared" si="0"/>
        <v>0.14695934738970198</v>
      </c>
      <c r="F5">
        <f t="shared" si="0"/>
        <v>0.14769184055136772</v>
      </c>
      <c r="G5">
        <f t="shared" si="0"/>
        <v>0.14689613502890078</v>
      </c>
      <c r="H5">
        <f t="shared" si="0"/>
        <v>0.14796507543256637</v>
      </c>
      <c r="I5">
        <f t="shared" si="0"/>
        <v>0.1470105543440082</v>
      </c>
      <c r="J5">
        <f t="shared" si="0"/>
        <v>0.14775856543907548</v>
      </c>
      <c r="K5">
        <f t="shared" si="0"/>
        <v>0.14678689596787844</v>
      </c>
      <c r="L5">
        <f t="shared" si="0"/>
        <v>0.14806156965588047</v>
      </c>
      <c r="M5">
        <f t="shared" si="0"/>
        <v>0.14847430898202335</v>
      </c>
      <c r="N5">
        <f t="shared" si="0"/>
        <v>0.14827006013685187</v>
      </c>
      <c r="O5">
        <f t="shared" si="0"/>
        <v>0.17599424119241192</v>
      </c>
    </row>
    <row r="6" spans="1:15" x14ac:dyDescent="0.3">
      <c r="A6" t="s">
        <v>2363</v>
      </c>
      <c r="B6" t="s">
        <v>2356</v>
      </c>
      <c r="C6">
        <f>C23/C$3</f>
        <v>6.2627217996251164E-2</v>
      </c>
      <c r="D6">
        <f t="shared" si="0"/>
        <v>0.12447831701489918</v>
      </c>
      <c r="E6">
        <f t="shared" si="0"/>
        <v>0.10552616225795568</v>
      </c>
      <c r="F6">
        <f t="shared" si="0"/>
        <v>0.12747295034505834</v>
      </c>
      <c r="G6">
        <f t="shared" si="0"/>
        <v>0.11190730358806746</v>
      </c>
      <c r="H6">
        <f t="shared" si="0"/>
        <v>0.13185963351365432</v>
      </c>
      <c r="I6">
        <f t="shared" si="0"/>
        <v>0.16058419300810348</v>
      </c>
      <c r="J6">
        <f t="shared" si="0"/>
        <v>0.11534403995182141</v>
      </c>
      <c r="K6">
        <f t="shared" si="0"/>
        <v>0.15293125287313469</v>
      </c>
      <c r="L6">
        <f t="shared" si="0"/>
        <v>0.12874603074023852</v>
      </c>
      <c r="M6">
        <f t="shared" si="0"/>
        <v>8.2195815239894873E-2</v>
      </c>
      <c r="N6">
        <f t="shared" si="0"/>
        <v>0.10640039183328229</v>
      </c>
      <c r="O6">
        <f t="shared" si="0"/>
        <v>0.13872007678410114</v>
      </c>
    </row>
    <row r="7" spans="1:15" x14ac:dyDescent="0.3">
      <c r="A7" t="s">
        <v>2363</v>
      </c>
      <c r="B7" t="s">
        <v>2357</v>
      </c>
      <c r="C7">
        <f>C24/C$3</f>
        <v>6.7214305448215467E-2</v>
      </c>
      <c r="D7">
        <f t="shared" si="0"/>
        <v>9.1770328570096191E-2</v>
      </c>
      <c r="E7">
        <f t="shared" si="0"/>
        <v>0.24812961294195951</v>
      </c>
      <c r="F7">
        <f t="shared" si="0"/>
        <v>0.10415824273651572</v>
      </c>
      <c r="G7">
        <f t="shared" si="0"/>
        <v>9.5965960169917583E-2</v>
      </c>
      <c r="H7">
        <f t="shared" si="0"/>
        <v>0.10851751451038319</v>
      </c>
      <c r="I7">
        <f t="shared" si="0"/>
        <v>0.15206660061951943</v>
      </c>
      <c r="J7">
        <f t="shared" si="0"/>
        <v>7.8792713938523759E-2</v>
      </c>
      <c r="K7">
        <f t="shared" si="0"/>
        <v>9.8854792680969222E-2</v>
      </c>
      <c r="L7">
        <f t="shared" si="0"/>
        <v>9.2750613814655741E-2</v>
      </c>
      <c r="M7">
        <f t="shared" si="0"/>
        <v>0.10581651200270388</v>
      </c>
      <c r="N7">
        <f t="shared" si="0"/>
        <v>6.7613261162495483E-2</v>
      </c>
      <c r="O7">
        <f t="shared" si="0"/>
        <v>0.14471036585365854</v>
      </c>
    </row>
    <row r="8" spans="1:15" x14ac:dyDescent="0.3">
      <c r="A8" t="s">
        <v>2363</v>
      </c>
      <c r="B8" t="s">
        <v>2358</v>
      </c>
      <c r="C8">
        <f>C25/C$3</f>
        <v>8.4262880109008759E-2</v>
      </c>
      <c r="D8">
        <f t="shared" si="0"/>
        <v>0.18153162564687006</v>
      </c>
      <c r="E8">
        <f t="shared" si="0"/>
        <v>0.20190581087440534</v>
      </c>
      <c r="F8">
        <f t="shared" si="0"/>
        <v>0.17601323216559098</v>
      </c>
      <c r="G8">
        <f t="shared" si="0"/>
        <v>0.20375381398395548</v>
      </c>
      <c r="H8">
        <f t="shared" si="0"/>
        <v>0.18400810130784537</v>
      </c>
      <c r="I8">
        <f t="shared" si="0"/>
        <v>0.15604426690630213</v>
      </c>
      <c r="J8">
        <f t="shared" si="0"/>
        <v>0.18448770588712091</v>
      </c>
      <c r="K8">
        <f t="shared" si="0"/>
        <v>0.18473640243103226</v>
      </c>
      <c r="L8">
        <f t="shared" si="0"/>
        <v>0.1851662395525677</v>
      </c>
      <c r="M8">
        <f t="shared" si="0"/>
        <v>0.19294354657540361</v>
      </c>
      <c r="N8">
        <f t="shared" si="0"/>
        <v>0.17621546559062262</v>
      </c>
      <c r="O8">
        <f t="shared" si="0"/>
        <v>0.20147131887985545</v>
      </c>
    </row>
    <row r="9" spans="1:15" x14ac:dyDescent="0.3">
      <c r="B9" t="s">
        <v>2364</v>
      </c>
      <c r="C9">
        <f>C$3/(C22 - sorted!W103*C2)</f>
        <v>14.613925910537896</v>
      </c>
    </row>
    <row r="11" spans="1:15" x14ac:dyDescent="0.3">
      <c r="A11" t="s">
        <v>2362</v>
      </c>
      <c r="B11" t="str">
        <f>Traw!A2</f>
        <v>zFG%</v>
      </c>
      <c r="C11" cm="1">
        <f t="array" ref="C11">MMULT(Traw!$B2:$FA2, raw!W$3:W$158)/C$3</f>
        <v>3.2034828510383501E-2</v>
      </c>
      <c r="D11" cm="1">
        <f t="array" ref="D11">MMULT(Traw!$B2:$HJ2, raw!X$3:X$219)/D$3</f>
        <v>8.4920905044795041E-3</v>
      </c>
      <c r="E11" cm="1">
        <f t="array" ref="E11">MMULT(Traw!$B2:$HJ2, raw!Y$3:Y$219)/E$3</f>
        <v>0.1031721522119122</v>
      </c>
      <c r="F11" cm="1">
        <f t="array" ref="F11">MMULT(Traw!$B2:$HJ2, raw!Z$3:Z$219)/F$3</f>
        <v>3.1278430994977047E-3</v>
      </c>
      <c r="G11" cm="1">
        <f t="array" ref="G11">MMULT(Traw!$B2:$HJ2, raw!AA$3:AA$219)/G$3</f>
        <v>-2.3974932768468025E-3</v>
      </c>
      <c r="H11" cm="1">
        <f t="array" ref="H11">MMULT(Traw!$B2:$HJ2, raw!AB$3:AB$219)/H$3</f>
        <v>1.5811666123877157E-2</v>
      </c>
      <c r="I11" cm="1">
        <f t="array" ref="I11">MMULT(Traw!$B2:$HJ2, raw!AC$3:AC$219)/I$3</f>
        <v>3.3114313265821718E-2</v>
      </c>
      <c r="J11" cm="1">
        <f t="array" ref="J11">MMULT(Traw!$B2:$HJ2, raw!AD$3:AD$219)/J$3</f>
        <v>2.6829060301647874E-3</v>
      </c>
      <c r="K11" cm="1">
        <f t="array" ref="K11">MMULT(Traw!$B2:$HJ2, raw!AE$3:AE$219)/K$3</f>
        <v>3.1901473854641753E-2</v>
      </c>
      <c r="L11" cm="1">
        <f t="array" ref="L11">MMULT(Traw!$B2:$HJ2, raw!AF$3:AF$219)/L$3</f>
        <v>4.2445517535338206E-2</v>
      </c>
      <c r="M11" cm="1">
        <f t="array" ref="M11">MMULT(Traw!$B2:$HJ2, raw!AG$3:AG$219)/M$3</f>
        <v>3.3689536457906909E-3</v>
      </c>
      <c r="N11" cm="1">
        <f t="array" ref="N11">MMULT(Traw!$B2:$HJ2, raw!AH$3:AH$219)/N$3</f>
        <v>-7.6358860789219217E-3</v>
      </c>
      <c r="O11" cm="1">
        <f t="array" ref="O11">MMULT(Traw!$B2:$HJ2, raw!AI$3:AI$219)/O$3</f>
        <v>5.3139114724480581E-2</v>
      </c>
    </row>
    <row r="12" spans="1:15" x14ac:dyDescent="0.3">
      <c r="A12" t="s">
        <v>2362</v>
      </c>
      <c r="B12" t="str">
        <f>Traw!A3</f>
        <v>zFT%</v>
      </c>
      <c r="C12" cm="1">
        <f t="array" ref="C12">MMULT(Traw!$B3:$FA3, raw!W$3:W$158)/C$3</f>
        <v>1.0677108112691224E-2</v>
      </c>
      <c r="D12" cm="1">
        <f t="array" ref="D12">MMULT(Traw!$B3:$HJ3, raw!X$3:X$219)/D$3</f>
        <v>5.6760615242953623E-2</v>
      </c>
      <c r="E12" cm="1">
        <f t="array" ref="E12">MMULT(Traw!$B3:$HJ3, raw!Y$3:Y$219)/E$3</f>
        <v>-0.10117026555225749</v>
      </c>
      <c r="F12" cm="1">
        <f t="array" ref="F12">MMULT(Traw!$B3:$HJ3, raw!Z$3:Z$219)/F$3</f>
        <v>4.3533597814852013E-2</v>
      </c>
      <c r="G12" cm="1">
        <f t="array" ref="G12">MMULT(Traw!$B3:$HJ3, raw!AA$3:AA$219)/G$3</f>
        <v>5.0930174858983185E-2</v>
      </c>
      <c r="H12" cm="1">
        <f t="array" ref="H12">MMULT(Traw!$B3:$HJ3, raw!AB$3:AB$219)/H$3</f>
        <v>3.9447560922183197E-2</v>
      </c>
      <c r="I12" cm="1">
        <f t="array" ref="I12">MMULT(Traw!$B3:$HJ3, raw!AC$3:AC$219)/I$3</f>
        <v>-5.0560462755112265E-3</v>
      </c>
      <c r="J12" cm="1">
        <f t="array" ref="J12">MMULT(Traw!$B3:$HJ3, raw!AD$3:AD$219)/J$3</f>
        <v>6.8965851500551761E-2</v>
      </c>
      <c r="K12" cm="1">
        <f t="array" ref="K12">MMULT(Traw!$B3:$HJ3, raw!AE$3:AE$219)/K$3</f>
        <v>4.7932103286909243E-2</v>
      </c>
      <c r="L12" cm="1">
        <f t="array" ref="L12">MMULT(Traw!$B3:$HJ3, raw!AF$3:AF$219)/L$3</f>
        <v>5.5310955841224731E-2</v>
      </c>
      <c r="M12" cm="1">
        <f t="array" ref="M12">MMULT(Traw!$B3:$HJ3, raw!AG$3:AG$219)/M$3</f>
        <v>4.2657796979319491E-2</v>
      </c>
      <c r="N12" cm="1">
        <f t="array" ref="N12">MMULT(Traw!$B3:$HJ3, raw!AH$3:AH$219)/N$3</f>
        <v>8.0656798974356347E-2</v>
      </c>
      <c r="O12" cm="1">
        <f t="array" ref="O12">MMULT(Traw!$B3:$HJ3, raw!AI$3:AI$219)/O$3</f>
        <v>3.1283875338753389E-2</v>
      </c>
    </row>
    <row r="13" spans="1:15" x14ac:dyDescent="0.3">
      <c r="A13" t="s">
        <v>2362</v>
      </c>
      <c r="B13" t="str">
        <f>Traw!A4</f>
        <v>z3PM</v>
      </c>
      <c r="C13" cm="1">
        <f t="array" ref="C13">MMULT(Traw!$B4:$FA4, raw!W$3:W$158)/C$3</f>
        <v>-1.1695017711025412E-2</v>
      </c>
      <c r="D13" cm="1">
        <f t="array" ref="D13">MMULT(Traw!$B4:$HJ4, raw!X$3:X$219)/D$3</f>
        <v>5.5613735024763668E-2</v>
      </c>
      <c r="E13" cm="1">
        <f t="array" ref="E13">MMULT(Traw!$B4:$HJ4, raw!Y$3:Y$219)/E$3</f>
        <v>-1.8080014370258409E-2</v>
      </c>
      <c r="F13" cm="1">
        <f t="array" ref="F13">MMULT(Traw!$B4:$HJ4, raw!Z$3:Z$219)/F$3</f>
        <v>2.9709171829017444E-2</v>
      </c>
      <c r="G13" cm="1">
        <f t="array" ref="G13">MMULT(Traw!$B4:$HJ4, raw!AA$3:AA$219)/G$3</f>
        <v>5.0729279934311852E-2</v>
      </c>
      <c r="H13" cm="1">
        <f t="array" ref="H13">MMULT(Traw!$B4:$HJ4, raw!AB$3:AB$219)/H$3</f>
        <v>1.3095872107554736E-2</v>
      </c>
      <c r="I13" cm="1">
        <f t="array" ref="I13">MMULT(Traw!$B4:$HJ4, raw!AC$3:AC$219)/I$3</f>
        <v>-2.4438987684856469E-2</v>
      </c>
      <c r="J13" cm="1">
        <f t="array" ref="J13">MMULT(Traw!$B4:$HJ4, raw!AD$3:AD$219)/J$3</f>
        <v>1.9120281571700707E-2</v>
      </c>
      <c r="K13" cm="1">
        <f t="array" ref="K13">MMULT(Traw!$B4:$HJ4, raw!AE$3:AE$219)/K$3</f>
        <v>-2.3168826434519219E-2</v>
      </c>
      <c r="L13" cm="1">
        <f t="array" ref="L13">MMULT(Traw!$B4:$HJ4, raw!AF$3:AF$219)/L$3</f>
        <v>9.2816979377029502E-3</v>
      </c>
      <c r="M13" cm="1">
        <f t="array" ref="M13">MMULT(Traw!$B4:$HJ4, raw!AG$3:AG$219)/M$3</f>
        <v>1.7303059988507809E-2</v>
      </c>
      <c r="N13" cm="1">
        <f t="array" ref="N13">MMULT(Traw!$B4:$HJ4, raw!AH$3:AH$219)/N$3</f>
        <v>4.3181948610097096E-2</v>
      </c>
      <c r="O13" cm="1">
        <f t="array" ref="O13">MMULT(Traw!$B4:$HJ4, raw!AI$3:AI$219)/O$3</f>
        <v>-5.7616305329719966E-3</v>
      </c>
    </row>
    <row r="14" spans="1:15" x14ac:dyDescent="0.3">
      <c r="A14" t="s">
        <v>2362</v>
      </c>
      <c r="B14" t="str">
        <f>Traw!A5</f>
        <v>zPTS</v>
      </c>
      <c r="C14" cm="1">
        <f t="array" ref="C14">MMULT(Traw!$B5:$FA5, raw!W$3:W$158)/C$3</f>
        <v>1.1181079433273997E-2</v>
      </c>
      <c r="D14" cm="1">
        <f t="array" ref="D14">MMULT(Traw!$B5:$HJ5, raw!X$3:X$219)/D$3</f>
        <v>4.0917341117714841E-2</v>
      </c>
      <c r="E14" cm="1">
        <f t="array" ref="E14">MMULT(Traw!$B5:$HJ5, raw!Y$3:Y$219)/E$3</f>
        <v>5.6891836514443808E-2</v>
      </c>
      <c r="F14" cm="1">
        <f t="array" ref="F14">MMULT(Traw!$B5:$HJ5, raw!Z$3:Z$219)/F$3</f>
        <v>4.4739899078480819E-2</v>
      </c>
      <c r="G14" cm="1">
        <f t="array" ref="G14">MMULT(Traw!$B5:$HJ5, raw!AA$3:AA$219)/G$3</f>
        <v>4.5698076271389325E-2</v>
      </c>
      <c r="H14" cm="1">
        <f t="array" ref="H14">MMULT(Traw!$B5:$HJ5, raw!AB$3:AB$219)/H$3</f>
        <v>3.1832239479779111E-2</v>
      </c>
      <c r="I14" cm="1">
        <f t="array" ref="I14">MMULT(Traw!$B5:$HJ5, raw!AC$3:AC$219)/I$3</f>
        <v>3.3421195531270834E-2</v>
      </c>
      <c r="J14" cm="1">
        <f t="array" ref="J14">MMULT(Traw!$B5:$HJ5, raw!AD$3:AD$219)/J$3</f>
        <v>5.8074717372251235E-2</v>
      </c>
      <c r="K14" cm="1">
        <f t="array" ref="K14">MMULT(Traw!$B5:$HJ5, raw!AE$3:AE$219)/K$3</f>
        <v>4.5146631270472547E-2</v>
      </c>
      <c r="L14" cm="1">
        <f t="array" ref="L14">MMULT(Traw!$B5:$HJ5, raw!AF$3:AF$219)/L$3</f>
        <v>3.3318672576507391E-2</v>
      </c>
      <c r="M14" cm="1">
        <f t="array" ref="M14">MMULT(Traw!$B5:$HJ5, raw!AG$3:AG$219)/M$3</f>
        <v>2.5274620801734028E-2</v>
      </c>
      <c r="N14" cm="1">
        <f t="array" ref="N14">MMULT(Traw!$B5:$HJ5, raw!AH$3:AH$219)/N$3</f>
        <v>3.9024926431030026E-2</v>
      </c>
      <c r="O14" cm="1">
        <f t="array" ref="O14">MMULT(Traw!$B5:$HJ5, raw!AI$3:AI$219)/O$3</f>
        <v>3.0251242095754291E-2</v>
      </c>
    </row>
    <row r="15" spans="1:15" x14ac:dyDescent="0.3">
      <c r="A15" t="s">
        <v>2362</v>
      </c>
      <c r="B15" t="str">
        <f>Traw!A6</f>
        <v>zREB</v>
      </c>
      <c r="C15" cm="1">
        <f t="array" ref="C15">MMULT(Traw!$B6:$FA6, raw!W$3:W$158)/C$3</f>
        <v>8.3442526093291201E-3</v>
      </c>
      <c r="D15" cm="1">
        <f t="array" ref="D15">MMULT(Traw!$B6:$HJ6, raw!X$3:X$219)/D$3</f>
        <v>1.6406758676884205E-3</v>
      </c>
      <c r="E15" cm="1">
        <f t="array" ref="E15">MMULT(Traw!$B6:$HJ6, raw!Y$3:Y$219)/E$3</f>
        <v>6.3169196637226491E-2</v>
      </c>
      <c r="F15" cm="1">
        <f t="array" ref="F15">MMULT(Traw!$B6:$HJ6, raw!Z$3:Z$219)/F$3</f>
        <v>2.087007938402052E-2</v>
      </c>
      <c r="G15" cm="1">
        <f t="array" ref="G15">MMULT(Traw!$B6:$HJ6, raw!AA$3:AA$219)/G$3</f>
        <v>1.8184302137557194E-2</v>
      </c>
      <c r="H15" cm="1">
        <f t="array" ref="H15">MMULT(Traw!$B6:$HJ6, raw!AB$3:AB$219)/H$3</f>
        <v>4.3645290615681558E-2</v>
      </c>
      <c r="I15" cm="1">
        <f t="array" ref="I15">MMULT(Traw!$B6:$HJ6, raw!AC$3:AC$219)/I$3</f>
        <v>3.5282876407334497E-2</v>
      </c>
      <c r="J15" cm="1">
        <f t="array" ref="J15">MMULT(Traw!$B6:$HJ6, raw!AD$3:AD$219)/J$3</f>
        <v>-4.4558205413263129E-3</v>
      </c>
      <c r="K15" cm="1">
        <f t="array" ref="K15">MMULT(Traw!$B6:$HJ6, raw!AE$3:AE$219)/K$3</f>
        <v>4.9193384960747349E-2</v>
      </c>
      <c r="L15" cm="1">
        <f t="array" ref="L15">MMULT(Traw!$B6:$HJ6, raw!AF$3:AF$219)/L$3</f>
        <v>1.2694784002639682E-2</v>
      </c>
      <c r="M15" cm="1">
        <f t="array" ref="M15">MMULT(Traw!$B6:$HJ6, raw!AG$3:AG$219)/M$3</f>
        <v>1.947094974888864E-2</v>
      </c>
      <c r="N15" cm="1">
        <f t="array" ref="N15">MMULT(Traw!$B6:$HJ6, raw!AH$3:AH$219)/N$3</f>
        <v>-7.6182715781631634E-3</v>
      </c>
      <c r="O15" cm="1">
        <f t="array" ref="O15">MMULT(Traw!$B6:$HJ6, raw!AI$3:AI$219)/O$3</f>
        <v>3.3947606142728098E-2</v>
      </c>
    </row>
    <row r="16" spans="1:15" x14ac:dyDescent="0.3">
      <c r="A16" t="s">
        <v>2362</v>
      </c>
      <c r="B16" t="str">
        <f>Traw!A7</f>
        <v>zAST</v>
      </c>
      <c r="C16" cm="1">
        <f t="array" ref="C16">MMULT(Traw!$B7:$FA7, raw!W$3:W$158)/C$3</f>
        <v>1.5264195564655508E-2</v>
      </c>
      <c r="D16" cm="1">
        <f t="array" ref="D16">MMULT(Traw!$B7:$HJ7, raw!X$3:X$219)/D$3</f>
        <v>2.4052626798150619E-2</v>
      </c>
      <c r="E16" cm="1">
        <f t="array" ref="E16">MMULT(Traw!$B7:$HJ7, raw!Y$3:Y$219)/E$3</f>
        <v>4.1433185131746313E-2</v>
      </c>
      <c r="F16" cm="1">
        <f t="array" ref="F16">MMULT(Traw!$B7:$HJ7, raw!Z$3:Z$219)/F$3</f>
        <v>2.0218890206309396E-2</v>
      </c>
      <c r="G16" cm="1">
        <f t="array" ref="G16">MMULT(Traw!$B7:$HJ7, raw!AA$3:AA$219)/G$3</f>
        <v>3.4988831440833305E-2</v>
      </c>
      <c r="H16" cm="1">
        <f t="array" ref="H16">MMULT(Traw!$B7:$HJ7, raw!AB$3:AB$219)/H$3</f>
        <v>1.6105441918912031E-2</v>
      </c>
      <c r="I16" cm="1">
        <f t="array" ref="I16">MMULT(Traw!$B7:$HJ7, raw!AC$3:AC$219)/I$3</f>
        <v>-1.357363866409529E-2</v>
      </c>
      <c r="J16" cm="1">
        <f t="array" ref="J16">MMULT(Traw!$B7:$HJ7, raw!AD$3:AD$219)/J$3</f>
        <v>3.2414525487254098E-2</v>
      </c>
      <c r="K16" cm="1">
        <f t="array" ref="K16">MMULT(Traw!$B7:$HJ7, raw!AE$3:AE$219)/K$3</f>
        <v>-6.1443569052562087E-3</v>
      </c>
      <c r="L16" cm="1">
        <f t="array" ref="L16">MMULT(Traw!$B7:$HJ7, raw!AF$3:AF$219)/L$3</f>
        <v>1.9315538915641958E-2</v>
      </c>
      <c r="M16" cm="1">
        <f t="array" ref="M16">MMULT(Traw!$B7:$HJ7, raw!AG$3:AG$219)/M$3</f>
        <v>6.6278493742128478E-2</v>
      </c>
      <c r="N16" cm="1">
        <f t="array" ref="N16">MMULT(Traw!$B7:$HJ7, raw!AH$3:AH$219)/N$3</f>
        <v>4.1869668303569571E-2</v>
      </c>
      <c r="O16" cm="1">
        <f t="array" ref="O16">MMULT(Traw!$B7:$HJ7, raw!AI$3:AI$219)/O$3</f>
        <v>3.7274164408310745E-2</v>
      </c>
    </row>
    <row r="17" spans="1:15" x14ac:dyDescent="0.3">
      <c r="A17" t="s">
        <v>2362</v>
      </c>
      <c r="B17" t="str">
        <f>Traw!A8</f>
        <v>zSTL</v>
      </c>
      <c r="C17" cm="1">
        <f t="array" ref="C17">MMULT(Traw!$B8:$FA8, raw!W$3:W$158)/C$3</f>
        <v>1.28462537216746E-3</v>
      </c>
      <c r="D17" cm="1">
        <f t="array" ref="D17">MMULT(Traw!$B8:$HJ8, raw!X$3:X$219)/D$3</f>
        <v>1.1253762140989016E-2</v>
      </c>
      <c r="E17" cm="1">
        <f t="array" ref="E17">MMULT(Traw!$B8:$HJ8, raw!Y$3:Y$219)/E$3</f>
        <v>1.9571104759534351E-2</v>
      </c>
      <c r="F17" cm="1">
        <f t="array" ref="F17">MMULT(Traw!$B8:$HJ8, raw!Z$3:Z$219)/F$3</f>
        <v>1.7048346177125716E-2</v>
      </c>
      <c r="G17" cm="1">
        <f t="array" ref="G17">MMULT(Traw!$B8:$HJ8, raw!AA$3:AA$219)/G$3</f>
        <v>1.5674219397433055E-2</v>
      </c>
      <c r="H17" cm="1">
        <f t="array" ref="H17">MMULT(Traw!$B8:$HJ8, raw!AB$3:AB$219)/H$3</f>
        <v>-7.8177003234281145E-3</v>
      </c>
      <c r="I17" cm="1">
        <f t="array" ref="I17">MMULT(Traw!$B8:$HJ8, raw!AC$3:AC$219)/I$3</f>
        <v>1.9722014122219085E-2</v>
      </c>
      <c r="J17" cm="1">
        <f t="array" ref="J17">MMULT(Traw!$B8:$HJ8, raw!AD$3:AD$219)/J$3</f>
        <v>1.5812410101760689E-2</v>
      </c>
      <c r="K17" cm="1">
        <f t="array" ref="K17">MMULT(Traw!$B8:$HJ8, raw!AE$3:AE$219)/K$3</f>
        <v>-2.8749969510577277E-3</v>
      </c>
      <c r="L17" cm="1">
        <f t="array" ref="L17">MMULT(Traw!$B8:$HJ8, raw!AF$3:AF$219)/L$3</f>
        <v>-1.4173787964112269E-2</v>
      </c>
      <c r="M17" cm="1">
        <f t="array" ref="M17">MMULT(Traw!$B8:$HJ8, raw!AG$3:AG$219)/M$3</f>
        <v>1.0834017195864985E-2</v>
      </c>
      <c r="N17" cm="1">
        <f t="array" ref="N17">MMULT(Traw!$B8:$HJ8, raw!AH$3:AH$219)/N$3</f>
        <v>-2.1401618421891893E-3</v>
      </c>
      <c r="O17" cm="1">
        <f t="array" ref="O17">MMULT(Traw!$B8:$HJ8, raw!AI$3:AI$219)/O$3</f>
        <v>1.5772357723577234E-2</v>
      </c>
    </row>
    <row r="18" spans="1:15" x14ac:dyDescent="0.3">
      <c r="A18" t="s">
        <v>2362</v>
      </c>
      <c r="B18" t="str">
        <f>Traw!A9</f>
        <v>zBLK</v>
      </c>
      <c r="C18" cm="1">
        <f t="array" ref="C18">MMULT(Traw!$B9:$FA9, raw!W$3:W$158)/C$3</f>
        <v>1.7171808217533387E-2</v>
      </c>
      <c r="D18" cm="1">
        <f t="array" ref="D18">MMULT(Traw!$B9:$HJ9, raw!X$3:X$219)/D$3</f>
        <v>-1.7199221049869626E-2</v>
      </c>
      <c r="E18" cm="1">
        <f t="array" ref="E18">MMULT(Traw!$B9:$HJ9, raw!Y$3:Y$219)/E$3</f>
        <v>3.6918615542058074E-2</v>
      </c>
      <c r="F18" cm="1">
        <f t="array" ref="F18">MMULT(Traw!$B9:$HJ9, raw!Z$3:Z$219)/F$3</f>
        <v>-3.2345954237126429E-3</v>
      </c>
      <c r="G18" cm="1">
        <f t="array" ref="G18">MMULT(Traw!$B9:$HJ9, raw!AA$3:AA$219)/G$3</f>
        <v>-1.0053576779705652E-2</v>
      </c>
      <c r="H18" cm="1">
        <f t="array" ref="H18">MMULT(Traw!$B9:$HJ9, raw!AB$3:AB$219)/H$3</f>
        <v>3.1887730463285698E-2</v>
      </c>
      <c r="I18" cm="1">
        <f t="array" ref="I18">MMULT(Traw!$B9:$HJ9, raw!AC$3:AC$219)/I$3</f>
        <v>7.7572540204118981E-2</v>
      </c>
      <c r="J18" cm="1">
        <f t="array" ref="J18">MMULT(Traw!$B9:$HJ9, raw!AD$3:AD$219)/J$3</f>
        <v>-8.1271656352360222E-3</v>
      </c>
      <c r="K18" cm="1">
        <f t="array" ref="K18">MMULT(Traw!$B9:$HJ9, raw!AE$3:AE$219)/K$3</f>
        <v>4.2750989349094527E-2</v>
      </c>
      <c r="L18" cm="1">
        <f t="array" ref="L18">MMULT(Traw!$B9:$HJ9, raw!AF$3:AF$219)/L$3</f>
        <v>2.6972860707625026E-2</v>
      </c>
      <c r="M18" cm="1">
        <f t="array" ref="M18">MMULT(Traw!$B9:$HJ9, raw!AG$3:AG$219)/M$3</f>
        <v>7.7556544731695017E-3</v>
      </c>
      <c r="N18" cm="1">
        <f t="array" ref="N18">MMULT(Traw!$B9:$HJ9, raw!AH$3:AH$219)/N$3</f>
        <v>-1.1123557229156155E-2</v>
      </c>
      <c r="O18" cm="1">
        <f t="array" ref="O18">MMULT(Traw!$B9:$HJ9, raw!AI$3:AI$219)/O$3</f>
        <v>5.5645889792231258E-3</v>
      </c>
    </row>
    <row r="19" spans="1:15" x14ac:dyDescent="0.3">
      <c r="A19" t="s">
        <v>2362</v>
      </c>
      <c r="B19" t="str">
        <f>Traw!A10</f>
        <v>zTO</v>
      </c>
      <c r="C19" cm="1">
        <f t="array" ref="C19">MMULT(Traw!$B10:$FA10, raw!W$3:W$158)/C$3</f>
        <v>-6.3714665481020985E-3</v>
      </c>
      <c r="D19" cm="1">
        <f t="array" ref="D19">MMULT(Traw!$B10:$HJ10, raw!X$3:X$219)/D$3</f>
        <v>-3.3000681833820239E-2</v>
      </c>
      <c r="E19" cm="1">
        <f t="array" ref="E19">MMULT(Traw!$B10:$HJ10, raw!Y$3:Y$219)/E$3</f>
        <v>-5.4946463484703334E-2</v>
      </c>
      <c r="F19" cm="1">
        <f t="array" ref="F19">MMULT(Traw!$B10:$HJ10, raw!Z$3:Z$219)/F$3</f>
        <v>-2.832139161422324E-2</v>
      </c>
      <c r="G19" cm="1">
        <f t="array" ref="G19">MMULT(Traw!$B10:$HJ10, raw!AA$3:AA$219)/G$3</f>
        <v>-5.6857678955054704E-2</v>
      </c>
      <c r="H19" cm="1">
        <f t="array" ref="H19">MMULT(Traw!$B10:$HJ10, raw!AB$3:AB$219)/H$3</f>
        <v>-3.6043025875279008E-2</v>
      </c>
      <c r="I19" cm="1">
        <f t="array" ref="I19">MMULT(Traw!$B10:$HJ10, raw!AC$3:AC$219)/I$3</f>
        <v>-9.0337125622939312E-3</v>
      </c>
      <c r="J19" cm="1">
        <f t="array" ref="J19">MMULT(Traw!$B10:$HJ10, raw!AD$3:AD$219)/J$3</f>
        <v>-3.6729140448045421E-2</v>
      </c>
      <c r="K19" cm="1">
        <f t="array" ref="K19">MMULT(Traw!$B10:$HJ10, raw!AE$3:AE$219)/K$3</f>
        <v>-3.7949506463153808E-2</v>
      </c>
      <c r="L19" cm="1">
        <f t="array" ref="L19">MMULT(Traw!$B10:$HJ10, raw!AF$3:AF$219)/L$3</f>
        <v>-3.7104669896687217E-2</v>
      </c>
      <c r="M19" cm="1">
        <f t="array" ref="M19">MMULT(Traw!$B10:$HJ10, raw!AG$3:AG$219)/M$3</f>
        <v>-4.4469237593380263E-2</v>
      </c>
      <c r="N19" cm="1">
        <f t="array" ref="N19">MMULT(Traw!$B10:$HJ10, raw!AH$3:AH$219)/N$3</f>
        <v>-2.7945405453770767E-2</v>
      </c>
      <c r="O19" cm="1">
        <f t="array" ref="O19">MMULT(Traw!$B10:$HJ10, raw!AI$3:AI$219)/O$3</f>
        <v>-2.5477077687443544E-2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MMULT(Tsorted!$B1:$FA1, raw!W$3:W$158)</f>
        <v>150.89869918699188</v>
      </c>
      <c r="D21" cm="1">
        <f t="array" ref="D21">MMULT(Tsorted!$B1:$DY1, raw!X$3:X$130)</f>
        <v>9.0971951219512182</v>
      </c>
      <c r="E21" cm="1">
        <f t="array" ref="E21">MMULT(Tsorted!$B1:$DY1, raw!Y$3:Y$130)</f>
        <v>5.4968292682926823</v>
      </c>
      <c r="F21" cm="1">
        <f t="array" ref="F21">MMULT(Tsorted!$B1:$DY1, raw!Z$3:Z$130)</f>
        <v>6.7487804878048783</v>
      </c>
      <c r="G21" cm="1">
        <f t="array" ref="G21">MMULT(Tsorted!$B1:$DY1, raw!AA$3:AA$130)</f>
        <v>5.409756097560976</v>
      </c>
      <c r="H21" cm="1">
        <f t="array" ref="H21">MMULT(Tsorted!$B1:$DY1, raw!AB$3:AB$130)</f>
        <v>7.3707317073170735</v>
      </c>
      <c r="I21" cm="1">
        <f t="array" ref="I21">MMULT(Tsorted!$B1:$DY1, raw!AC$3:AC$130)</f>
        <v>5.5693902439024399</v>
      </c>
      <c r="J21" cm="1">
        <f t="array" ref="J21">MMULT(Tsorted!$B1:$DY1, raw!AD$3:AD$130)</f>
        <v>6.8909756097560955</v>
      </c>
      <c r="K21" cm="1">
        <f t="array" ref="K21">MMULT(Tsorted!$B1:$DY1, raw!AE$3:AE$130)</f>
        <v>5.2654471544715449</v>
      </c>
      <c r="L21" cm="1">
        <f t="array" ref="L21">MMULT(Tsorted!$B1:$DY1, raw!AF$3:AF$130)</f>
        <v>7.618048780487805</v>
      </c>
      <c r="M21" cm="1">
        <f t="array" ref="M21">MMULT(Tsorted!$B1:$DY1, raw!AG$3:AG$130)</f>
        <v>8.8895121951219522</v>
      </c>
      <c r="N21" cm="1">
        <f t="array" ref="N21">MMULT(Tsorted!$B1:$DY1, raw!AH$3:AH$130)</f>
        <v>8.2121951219512201</v>
      </c>
      <c r="O21" cm="1">
        <f t="array" ref="O21">MMULT(Tsorted!$B1:$DY1, raw!AI$3:AI$130)</f>
        <v>12.671585365853657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MMULT(Tsorted!$B2:$FA2, raw!W$3:W$158)</f>
        <v>150.89869918699188</v>
      </c>
      <c r="D22" cm="1">
        <f t="array" ref="D22">MMULT(Tsorted!$B2:$DY2, raw!X$3:X$130)</f>
        <v>9.0971951219512182</v>
      </c>
      <c r="E22" cm="1">
        <f t="array" ref="E22">MMULT(Tsorted!$B2:$DY2, raw!Y$3:Y$130)</f>
        <v>5.4968292682926823</v>
      </c>
      <c r="F22" cm="1">
        <f t="array" ref="F22">MMULT(Tsorted!$B2:$DY2, raw!Z$3:Z$130)</f>
        <v>6.7487804878048783</v>
      </c>
      <c r="G22" cm="1">
        <f t="array" ref="G22">MMULT(Tsorted!$B2:$DY2, raw!AA$3:AA$130)</f>
        <v>5.409756097560976</v>
      </c>
      <c r="H22" cm="1">
        <f t="array" ref="H22">MMULT(Tsorted!$B2:$DY2, raw!AB$3:AB$130)</f>
        <v>7.3707317073170735</v>
      </c>
      <c r="I22" cm="1">
        <f t="array" ref="I22">MMULT(Tsorted!$B2:$DY2, raw!AC$3:AC$130)</f>
        <v>5.5693902439024399</v>
      </c>
      <c r="J22" cm="1">
        <f t="array" ref="J22">MMULT(Tsorted!$B2:$DY2, raw!AD$3:AD$130)</f>
        <v>6.8909756097560955</v>
      </c>
      <c r="K22" cm="1">
        <f t="array" ref="K22">MMULT(Tsorted!$B2:$DY2, raw!AE$3:AE$130)</f>
        <v>5.2654471544715449</v>
      </c>
      <c r="L22" cm="1">
        <f t="array" ref="L22">MMULT(Tsorted!$B2:$DY2, raw!AF$3:AF$130)</f>
        <v>7.618048780487805</v>
      </c>
      <c r="M22" cm="1">
        <f t="array" ref="M22">MMULT(Tsorted!$B2:$DY2, raw!AG$3:AG$130)</f>
        <v>8.8895121951219522</v>
      </c>
      <c r="N22" cm="1">
        <f t="array" ref="N22">MMULT(Tsorted!$B2:$DY2, raw!AH$3:AH$130)</f>
        <v>8.2121951219512201</v>
      </c>
      <c r="O22" cm="1">
        <f t="array" ref="O22">MMULT(Tsorted!$B2:$DY2, raw!AI$3:AI$130)</f>
        <v>12.671585365853657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MMULT(Tsorted!$B3:$FA3, raw!W$3:W$158)</f>
        <v>121.3274390243903</v>
      </c>
      <c r="D23" cm="1">
        <f t="array" ref="D23">MMULT(Tsorted!$B3:$DY3, raw!X$3:X$130)</f>
        <v>7.6240243902439007</v>
      </c>
      <c r="E23" cm="1">
        <f t="array" ref="E23">MMULT(Tsorted!$B3:$DY3, raw!Y$3:Y$130)</f>
        <v>3.9470731707317066</v>
      </c>
      <c r="F23" cm="1">
        <f t="array" ref="F23">MMULT(Tsorted!$B3:$DY3, raw!Z$3:Z$130)</f>
        <v>5.8248780487804881</v>
      </c>
      <c r="G23" cm="1">
        <f t="array" ref="G23">MMULT(Tsorted!$B3:$DY3, raw!AA$3:AA$130)</f>
        <v>4.1212195121951218</v>
      </c>
      <c r="H23" cm="1">
        <f t="array" ref="H23">MMULT(Tsorted!$B3:$DY3, raw!AB$3:AB$130)</f>
        <v>6.5684552845528454</v>
      </c>
      <c r="I23" cm="1">
        <f t="array" ref="I23">MMULT(Tsorted!$B3:$DY3, raw!AC$3:AC$130)</f>
        <v>6.0836178861788621</v>
      </c>
      <c r="J23" cm="1">
        <f t="array" ref="J23">MMULT(Tsorted!$B3:$DY3, raw!AD$3:AD$130)</f>
        <v>5.3792682926829265</v>
      </c>
      <c r="K23" cm="1">
        <f t="array" ref="K23">MMULT(Tsorted!$B3:$DY3, raw!AE$3:AE$130)</f>
        <v>5.4858536585365867</v>
      </c>
      <c r="L23" cm="1">
        <f t="array" ref="L23">MMULT(Tsorted!$B3:$DY3, raw!AF$3:AF$130)</f>
        <v>6.6242276422764226</v>
      </c>
      <c r="M23" cm="1">
        <f t="array" ref="M23">MMULT(Tsorted!$B3:$DY3, raw!AG$3:AG$130)</f>
        <v>4.9212601626016257</v>
      </c>
      <c r="N23" cm="1">
        <f t="array" ref="N23">MMULT(Tsorted!$B3:$DY3, raw!AH$3:AH$130)</f>
        <v>5.8931707317073174</v>
      </c>
      <c r="O23" cm="1">
        <f t="array" ref="O23">MMULT(Tsorted!$B3:$DY3, raw!AI$3:AI$130)</f>
        <v>9.9878455284552832</v>
      </c>
    </row>
    <row r="24" spans="1:15" x14ac:dyDescent="0.3">
      <c r="A24" t="s">
        <v>1927</v>
      </c>
      <c r="B24" t="str">
        <f>Tsorted!A4</f>
        <v>PFT</v>
      </c>
      <c r="C24" cm="1">
        <f t="array" ref="C24">MMULT(Tsorted!$B4:$FA4, raw!W$3:W$158)</f>
        <v>130.21398373983749</v>
      </c>
      <c r="D24" cm="1">
        <f t="array" ref="D24">MMULT(Tsorted!$B4:$DY4, raw!X$3:X$130)</f>
        <v>5.6207317073170717</v>
      </c>
      <c r="E24" cm="1">
        <f t="array" ref="E24">MMULT(Tsorted!$B4:$DY4, raw!Y$3:Y$130)</f>
        <v>9.2809756097560978</v>
      </c>
      <c r="F24" cm="1">
        <f t="array" ref="F24">MMULT(Tsorted!$B4:$DY4, raw!Z$3:Z$130)</f>
        <v>4.7595121951219515</v>
      </c>
      <c r="G24" cm="1">
        <f t="array" ref="G24">MMULT(Tsorted!$B4:$DY4, raw!AA$3:AA$130)</f>
        <v>3.5341463414634147</v>
      </c>
      <c r="H24" cm="1">
        <f t="array" ref="H24">MMULT(Tsorted!$B4:$DY4, raw!AB$3:AB$130)</f>
        <v>5.4056910569105705</v>
      </c>
      <c r="I24" cm="1">
        <f t="array" ref="I24">MMULT(Tsorted!$B4:$DY4, raw!AC$3:AC$130)</f>
        <v>5.7609349593495942</v>
      </c>
      <c r="J24" cm="1">
        <f t="array" ref="J24">MMULT(Tsorted!$B4:$DY4, raw!AD$3:AD$130)</f>
        <v>3.6746341463414636</v>
      </c>
      <c r="K24" cm="1">
        <f t="array" ref="K24">MMULT(Tsorted!$B4:$DY4, raw!AE$3:AE$130)</f>
        <v>3.5460569105691069</v>
      </c>
      <c r="L24" cm="1">
        <f t="array" ref="L24">MMULT(Tsorted!$B4:$DY4, raw!AF$3:AF$130)</f>
        <v>4.7721951219512198</v>
      </c>
      <c r="M24" cm="1">
        <f t="array" ref="M24">MMULT(Tsorted!$B4:$DY4, raw!AG$3:AG$130)</f>
        <v>6.3354878048780501</v>
      </c>
      <c r="N24" cm="1">
        <f t="array" ref="N24">MMULT(Tsorted!$B4:$DY4, raw!AH$3:AH$130)</f>
        <v>3.7448780487804871</v>
      </c>
      <c r="O24" cm="1">
        <f t="array" ref="O24">MMULT(Tsorted!$B4:$DY4, raw!AI$3:AI$130)</f>
        <v>10.419146341463415</v>
      </c>
    </row>
    <row r="25" spans="1:15" x14ac:dyDescent="0.3">
      <c r="A25" t="s">
        <v>1927</v>
      </c>
      <c r="B25" t="str">
        <f>Tsorted!A5</f>
        <v>PTO</v>
      </c>
      <c r="C25" cm="1">
        <f t="array" ref="C25">MMULT(Tsorted!$B5:$FA5, raw!W$3:W$158)</f>
        <v>163.24211382113825</v>
      </c>
      <c r="D25" cm="1">
        <f t="array" ref="D25">MMULT(Tsorted!$B5:$DY5, raw!X$3:X$130)</f>
        <v>11.11841463414634</v>
      </c>
      <c r="E25" cm="1">
        <f t="array" ref="E25">MMULT(Tsorted!$B5:$DY5, raw!Y$3:Y$130)</f>
        <v>7.552032520325203</v>
      </c>
      <c r="F25" cm="1">
        <f t="array" ref="F25">MMULT(Tsorted!$B5:$DY5, raw!Z$3:Z$130)</f>
        <v>8.0429268292682927</v>
      </c>
      <c r="G25" cm="1">
        <f t="array" ref="G25">MMULT(Tsorted!$B5:$DY5, raw!AA$3:AA$130)</f>
        <v>7.5036585365853661</v>
      </c>
      <c r="H25" cm="1">
        <f t="array" ref="H25">MMULT(Tsorted!$B5:$DY5, raw!AB$3:AB$130)</f>
        <v>9.1661788617886177</v>
      </c>
      <c r="I25" cm="1">
        <f t="array" ref="I25">MMULT(Tsorted!$B5:$DY5, raw!AC$3:AC$130)</f>
        <v>5.911626016260163</v>
      </c>
      <c r="J25" cm="1">
        <f t="array" ref="J25">MMULT(Tsorted!$B5:$DY5, raw!AD$3:AD$130)</f>
        <v>8.6039024390243881</v>
      </c>
      <c r="K25" cm="1">
        <f t="array" ref="K25">MMULT(Tsorted!$B5:$DY5, raw!AE$3:AE$130)</f>
        <v>6.626747967479675</v>
      </c>
      <c r="L25" cm="1">
        <f t="array" ref="L25">MMULT(Tsorted!$B5:$DY5, raw!AF$3:AF$130)</f>
        <v>9.5271544715447156</v>
      </c>
      <c r="M25" cm="1">
        <f t="array" ref="M25">MMULT(Tsorted!$B5:$DY5, raw!AG$3:AG$130)</f>
        <v>11.5519918699187</v>
      </c>
      <c r="N25" cm="1">
        <f t="array" ref="N25">MMULT(Tsorted!$B5:$DY5, raw!AH$3:AH$130)</f>
        <v>9.76</v>
      </c>
      <c r="O25" cm="1">
        <f t="array" ref="O25">MMULT(Tsorted!$B5:$DY5, raw!AI$3:AI$130)</f>
        <v>14.505934959349592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62.06093495934963</v>
      </c>
      <c r="D26" cm="1">
        <f t="array" ref="D26">MMULT(Traw!$B2:$HJ2, raw!X$3:X$219)</f>
        <v>0.52012195121951221</v>
      </c>
      <c r="E26" cm="1">
        <f t="array" ref="E26">MMULT(Traw!$B2:$HJ2, raw!Y$3:Y$219)</f>
        <v>3.8590243902439023</v>
      </c>
      <c r="F26" cm="1">
        <f t="array" ref="F26">MMULT(Traw!$B2:$HJ2, raw!Z$3:Z$219)</f>
        <v>0.1429268292682927</v>
      </c>
      <c r="G26" cm="1">
        <f t="array" ref="G26">MMULT(Traw!$B2:$HJ2, raw!AA$3:AA$219)</f>
        <v>-8.8292682926829277E-2</v>
      </c>
      <c r="H26" cm="1">
        <f t="array" ref="H26">MMULT(Traw!$B2:$HJ2, raw!AB$3:AB$219)</f>
        <v>0.7876422764227643</v>
      </c>
      <c r="I26" cm="1">
        <f t="array" ref="I26">MMULT(Traw!$B2:$HJ2, raw!AC$3:AC$219)</f>
        <v>1.2545121951219511</v>
      </c>
      <c r="J26" cm="1">
        <f t="array" ref="J26">MMULT(Traw!$B2:$HJ2, raw!AD$3:AD$219)</f>
        <v>0.1251219512195122</v>
      </c>
      <c r="K26" cm="1">
        <f t="array" ref="K26">MMULT(Traw!$B2:$HJ2, raw!AE$3:AE$219)</f>
        <v>1.1443495934959351</v>
      </c>
      <c r="L26" cm="1">
        <f t="array" ref="L26">MMULT(Traw!$B2:$HJ2, raw!AF$3:AF$219)</f>
        <v>2.18390243902439</v>
      </c>
      <c r="M26" cm="1">
        <f t="array" ref="M26">MMULT(Traw!$B2:$HJ2, raw!AG$3:AG$219)</f>
        <v>0.20170731707317074</v>
      </c>
      <c r="N26" cm="1">
        <f t="array" ref="N26">MMULT(Traw!$B2:$HJ2, raw!AH$3:AH$219)</f>
        <v>-0.42292682926829267</v>
      </c>
      <c r="O26" cm="1">
        <f t="array" ref="O26">MMULT(Traw!$B2:$HJ2, raw!AI$3:AI$219)</f>
        <v>3.8260162601626018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20.684715447154478</v>
      </c>
      <c r="D27" cm="1">
        <f t="array" ref="D27">MMULT(Traw!$B3:$HJ3, raw!X$3:X$219)</f>
        <v>3.476463414634146</v>
      </c>
      <c r="E27" cm="1">
        <f t="array" ref="E27">MMULT(Traw!$B3:$HJ3, raw!Y$3:Y$219)</f>
        <v>-3.7841463414634151</v>
      </c>
      <c r="F27" cm="1">
        <f t="array" ref="F27">MMULT(Traw!$B3:$HJ3, raw!Z$3:Z$219)</f>
        <v>1.9892682926829268</v>
      </c>
      <c r="G27" cm="1">
        <f t="array" ref="G27">MMULT(Traw!$B3:$HJ3, raw!AA$3:AA$219)</f>
        <v>1.8756097560975611</v>
      </c>
      <c r="H27" cm="1">
        <f t="array" ref="H27">MMULT(Traw!$B3:$HJ3, raw!AB$3:AB$219)</f>
        <v>1.9650406504065039</v>
      </c>
      <c r="I27" cm="1">
        <f t="array" ref="I27">MMULT(Traw!$B3:$HJ3, raw!AC$3:AC$219)</f>
        <v>-0.19154471544715448</v>
      </c>
      <c r="J27" cm="1">
        <f t="array" ref="J27">MMULT(Traw!$B3:$HJ3, raw!AD$3:AD$219)</f>
        <v>3.2163414634146341</v>
      </c>
      <c r="K27" cm="1">
        <f t="array" ref="K27">MMULT(Traw!$B3:$HJ3, raw!AE$3:AE$219)</f>
        <v>1.7193902439024391</v>
      </c>
      <c r="L27" cm="1">
        <f t="array" ref="L27">MMULT(Traw!$B3:$HJ3, raw!AF$3:AF$219)</f>
        <v>2.8458536585365852</v>
      </c>
      <c r="M27" cm="1">
        <f t="array" ref="M27">MMULT(Traw!$B3:$HJ3, raw!AG$3:AG$219)</f>
        <v>2.5540243902439026</v>
      </c>
      <c r="N27" cm="1">
        <f t="array" ref="N27">MMULT(Traw!$B3:$HJ3, raw!AH$3:AH$219)</f>
        <v>4.4673170731707312</v>
      </c>
      <c r="O27" cm="1">
        <f t="array" ref="O27">MMULT(Traw!$B3:$HJ3, raw!AI$3:AI$219)</f>
        <v>2.2524390243902439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-22.65670731707317</v>
      </c>
      <c r="D28" cm="1">
        <f t="array" ref="D28">MMULT(Traw!$B4:$HJ4, raw!X$3:X$219)</f>
        <v>3.406219512195122</v>
      </c>
      <c r="E28" cm="1">
        <f t="array" ref="E28">MMULT(Traw!$B4:$HJ4, raw!Y$3:Y$219)</f>
        <v>-0.67626016260162602</v>
      </c>
      <c r="F28" cm="1">
        <f t="array" ref="F28">MMULT(Traw!$B4:$HJ4, raw!Z$3:Z$219)</f>
        <v>1.357560975609756</v>
      </c>
      <c r="G28" cm="1">
        <f t="array" ref="G28">MMULT(Traw!$B4:$HJ4, raw!AA$3:AA$219)</f>
        <v>1.8682113821138211</v>
      </c>
      <c r="H28" cm="1">
        <f t="array" ref="H28">MMULT(Traw!$B4:$HJ4, raw!AB$3:AB$219)</f>
        <v>0.65235772357723576</v>
      </c>
      <c r="I28" cm="1">
        <f t="array" ref="I28">MMULT(Traw!$B4:$HJ4, raw!AC$3:AC$219)</f>
        <v>-0.9258536585365853</v>
      </c>
      <c r="J28" cm="1">
        <f t="array" ref="J28">MMULT(Traw!$B4:$HJ4, raw!AD$3:AD$219)</f>
        <v>0.89170731707317075</v>
      </c>
      <c r="K28" cm="1">
        <f t="array" ref="K28">MMULT(Traw!$B4:$HJ4, raw!AE$3:AE$219)</f>
        <v>-0.83109756097560972</v>
      </c>
      <c r="L28" cm="1">
        <f t="array" ref="L28">MMULT(Traw!$B4:$HJ4, raw!AF$3:AF$219)</f>
        <v>0.47756097560975602</v>
      </c>
      <c r="M28" cm="1">
        <f t="array" ref="M28">MMULT(Traw!$B4:$HJ4, raw!AG$3:AG$219)</f>
        <v>1.0359756097560975</v>
      </c>
      <c r="N28" cm="1">
        <f t="array" ref="N28">MMULT(Traw!$B4:$HJ4, raw!AH$3:AH$219)</f>
        <v>2.3917073170731706</v>
      </c>
      <c r="O28" cm="1">
        <f t="array" ref="O28">MMULT(Traw!$B4:$HJ4, raw!AI$3:AI$219)</f>
        <v>-0.41483739837398376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21.661056910569123</v>
      </c>
      <c r="D29" cm="1">
        <f t="array" ref="D29">MMULT(Traw!$B5:$HJ5, raw!X$3:X$219)</f>
        <v>2.5060975609756095</v>
      </c>
      <c r="E29" cm="1">
        <f t="array" ref="E29">MMULT(Traw!$B5:$HJ5, raw!Y$3:Y$219)</f>
        <v>2.1279674796747967</v>
      </c>
      <c r="F29" cm="1">
        <f t="array" ref="F29">MMULT(Traw!$B5:$HJ5, raw!Z$3:Z$219)</f>
        <v>2.0443902439024391</v>
      </c>
      <c r="G29" cm="1">
        <f t="array" ref="G29">MMULT(Traw!$B5:$HJ5, raw!AA$3:AA$219)</f>
        <v>1.6829268292682926</v>
      </c>
      <c r="H29" cm="1">
        <f t="array" ref="H29">MMULT(Traw!$B5:$HJ5, raw!AB$3:AB$219)</f>
        <v>1.5856910569105691</v>
      </c>
      <c r="I29" cm="1">
        <f t="array" ref="I29">MMULT(Traw!$B5:$HJ5, raw!AC$3:AC$219)</f>
        <v>1.2661382113821138</v>
      </c>
      <c r="J29" cm="1">
        <f t="array" ref="J29">MMULT(Traw!$B5:$HJ5, raw!AD$3:AD$219)</f>
        <v>2.7084146341463415</v>
      </c>
      <c r="K29" cm="1">
        <f t="array" ref="K29">MMULT(Traw!$B5:$HJ5, raw!AE$3:AE$219)</f>
        <v>1.6194715447154471</v>
      </c>
      <c r="L29" cm="1">
        <f t="array" ref="L29">MMULT(Traw!$B5:$HJ5, raw!AF$3:AF$219)</f>
        <v>1.7143089430894309</v>
      </c>
      <c r="M29" cm="1">
        <f t="array" ref="M29">MMULT(Traw!$B5:$HJ5, raw!AG$3:AG$219)</f>
        <v>1.5132520325203251</v>
      </c>
      <c r="N29" cm="1">
        <f t="array" ref="N29">MMULT(Traw!$B5:$HJ5, raw!AH$3:AH$219)</f>
        <v>2.161463414634146</v>
      </c>
      <c r="O29" cm="1">
        <f t="array" ref="O29">MMULT(Traw!$B5:$HJ5, raw!AI$3:AI$219)</f>
        <v>2.1780894308943091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16.165284552845527</v>
      </c>
      <c r="D30" cm="1">
        <f t="array" ref="D30">MMULT(Traw!$B6:$HJ6, raw!X$3:X$219)</f>
        <v>0.10048780487804881</v>
      </c>
      <c r="E30" cm="1">
        <f t="array" ref="E30">MMULT(Traw!$B6:$HJ6, raw!Y$3:Y$219)</f>
        <v>2.3627642276422764</v>
      </c>
      <c r="F30" cm="1">
        <f t="array" ref="F30">MMULT(Traw!$B6:$HJ6, raw!Z$3:Z$219)</f>
        <v>0.95365853658536592</v>
      </c>
      <c r="G30" cm="1">
        <f t="array" ref="G30">MMULT(Traw!$B6:$HJ6, raw!AA$3:AA$219)</f>
        <v>0.66967479674796748</v>
      </c>
      <c r="H30" cm="1">
        <f t="array" ref="H30">MMULT(Traw!$B6:$HJ6, raw!AB$3:AB$219)</f>
        <v>2.1741463414634148</v>
      </c>
      <c r="I30" cm="1">
        <f t="array" ref="I30">MMULT(Traw!$B6:$HJ6, raw!AC$3:AC$219)</f>
        <v>1.3366666666666667</v>
      </c>
      <c r="J30" cm="1">
        <f t="array" ref="J30">MMULT(Traw!$B6:$HJ6, raw!AD$3:AD$219)</f>
        <v>-0.20780487804878045</v>
      </c>
      <c r="K30" cm="1">
        <f t="array" ref="K30">MMULT(Traw!$B6:$HJ6, raw!AE$3:AE$219)</f>
        <v>1.7646341463414639</v>
      </c>
      <c r="L30" cm="1">
        <f t="array" ref="L30">MMULT(Traw!$B6:$HJ6, raw!AF$3:AF$219)</f>
        <v>0.65317073170731699</v>
      </c>
      <c r="M30" cm="1">
        <f t="array" ref="M30">MMULT(Traw!$B6:$HJ6, raw!AG$3:AG$219)</f>
        <v>1.1657723577235772</v>
      </c>
      <c r="N30" cm="1">
        <f t="array" ref="N30">MMULT(Traw!$B6:$HJ6, raw!AH$3:AH$219)</f>
        <v>-0.42195121951219511</v>
      </c>
      <c r="O30" cm="1">
        <f t="array" ref="O30">MMULT(Traw!$B6:$HJ6, raw!AI$3:AI$219)</f>
        <v>2.4442276422764229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29.571260162601629</v>
      </c>
      <c r="D31" cm="1">
        <f t="array" ref="D31">MMULT(Traw!$B7:$HJ7, raw!X$3:X$219)</f>
        <v>1.4731707317073168</v>
      </c>
      <c r="E31" cm="1">
        <f t="array" ref="E31">MMULT(Traw!$B7:$HJ7, raw!Y$3:Y$219)</f>
        <v>1.5497560975609757</v>
      </c>
      <c r="F31" cm="1">
        <f t="array" ref="F31">MMULT(Traw!$B7:$HJ7, raw!Z$3:Z$219)</f>
        <v>0.92390243902439029</v>
      </c>
      <c r="G31" cm="1">
        <f t="array" ref="G31">MMULT(Traw!$B7:$HJ7, raw!AA$3:AA$219)</f>
        <v>1.2885365853658537</v>
      </c>
      <c r="H31" cm="1">
        <f t="array" ref="H31">MMULT(Traw!$B7:$HJ7, raw!AB$3:AB$219)</f>
        <v>0.80227642276422761</v>
      </c>
      <c r="I31" cm="1">
        <f t="array" ref="I31">MMULT(Traw!$B7:$HJ7, raw!AC$3:AC$219)</f>
        <v>-0.5142276422764227</v>
      </c>
      <c r="J31" cm="1">
        <f t="array" ref="J31">MMULT(Traw!$B7:$HJ7, raw!AD$3:AD$219)</f>
        <v>1.5117073170731705</v>
      </c>
      <c r="K31" cm="1">
        <f t="array" ref="K31">MMULT(Traw!$B7:$HJ7, raw!AE$3:AE$219)</f>
        <v>-0.22040650406504061</v>
      </c>
      <c r="L31" cm="1">
        <f t="array" ref="L31">MMULT(Traw!$B7:$HJ7, raw!AF$3:AF$219)</f>
        <v>0.99382113821138196</v>
      </c>
      <c r="M31" cm="1">
        <f t="array" ref="M31">MMULT(Traw!$B7:$HJ7, raw!AG$3:AG$219)</f>
        <v>3.9682520325203257</v>
      </c>
      <c r="N31" cm="1">
        <f t="array" ref="N31">MMULT(Traw!$B7:$HJ7, raw!AH$3:AH$219)</f>
        <v>2.3190243902439023</v>
      </c>
      <c r="O31" cm="1">
        <f t="array" ref="O31">MMULT(Traw!$B7:$HJ7, raw!AI$3:AI$219)</f>
        <v>2.6837398373983739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2.4886991869918589</v>
      </c>
      <c r="D32" cm="1">
        <f t="array" ref="D32">MMULT(Traw!$B8:$HJ8, raw!X$3:X$219)</f>
        <v>0.68926829268292678</v>
      </c>
      <c r="E32" cm="1">
        <f t="array" ref="E32">MMULT(Traw!$B8:$HJ8, raw!Y$3:Y$219)</f>
        <v>0.73203252032520327</v>
      </c>
      <c r="F32" cm="1">
        <f t="array" ref="F32">MMULT(Traw!$B8:$HJ8, raw!Z$3:Z$219)</f>
        <v>0.77902439024390246</v>
      </c>
      <c r="G32" cm="1">
        <f t="array" ref="G32">MMULT(Traw!$B8:$HJ8, raw!AA$3:AA$219)</f>
        <v>0.57723577235772361</v>
      </c>
      <c r="H32" cm="1">
        <f t="array" ref="H32">MMULT(Traw!$B8:$HJ8, raw!AB$3:AB$219)</f>
        <v>-0.38943089430894312</v>
      </c>
      <c r="I32" cm="1">
        <f t="array" ref="I32">MMULT(Traw!$B8:$HJ8, raw!AC$3:AC$219)</f>
        <v>0.74715447154471537</v>
      </c>
      <c r="J32" cm="1">
        <f t="array" ref="J32">MMULT(Traw!$B8:$HJ8, raw!AD$3:AD$219)</f>
        <v>0.73743902439024378</v>
      </c>
      <c r="K32" cm="1">
        <f t="array" ref="K32">MMULT(Traw!$B8:$HJ8, raw!AE$3:AE$219)</f>
        <v>-0.10313008130081297</v>
      </c>
      <c r="L32" cm="1">
        <f t="array" ref="L32">MMULT(Traw!$B8:$HJ8, raw!AF$3:AF$219)</f>
        <v>-0.72926829268292681</v>
      </c>
      <c r="M32" cm="1">
        <f t="array" ref="M32">MMULT(Traw!$B8:$HJ8, raw!AG$3:AG$219)</f>
        <v>0.64865853658536587</v>
      </c>
      <c r="N32" cm="1">
        <f t="array" ref="N32">MMULT(Traw!$B8:$HJ8, raw!AH$3:AH$219)</f>
        <v>-0.11853658536585365</v>
      </c>
      <c r="O32" cm="1">
        <f t="array" ref="O32">MMULT(Traw!$B8:$HJ8, raw!AI$3:AI$219)</f>
        <v>1.1356097560975609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33.266869918699221</v>
      </c>
      <c r="D33" cm="1">
        <f t="array" ref="D33">MMULT(Traw!$B9:$HJ9, raw!X$3:X$219)</f>
        <v>-1.0534146341463415</v>
      </c>
      <c r="E33" cm="1">
        <f t="array" ref="E33">MMULT(Traw!$B9:$HJ9, raw!Y$3:Y$219)</f>
        <v>1.3808943089430894</v>
      </c>
      <c r="F33" cm="1">
        <f t="array" ref="F33">MMULT(Traw!$B9:$HJ9, raw!Z$3:Z$219)</f>
        <v>-0.14780487804878048</v>
      </c>
      <c r="G33" cm="1">
        <f t="array" ref="G33">MMULT(Traw!$B9:$HJ9, raw!AA$3:AA$219)</f>
        <v>-0.37024390243902439</v>
      </c>
      <c r="H33" cm="1">
        <f t="array" ref="H33">MMULT(Traw!$B9:$HJ9, raw!AB$3:AB$219)</f>
        <v>1.5884552845528455</v>
      </c>
      <c r="I33" cm="1">
        <f t="array" ref="I33">MMULT(Traw!$B9:$HJ9, raw!AC$3:AC$219)</f>
        <v>2.9387804878048782</v>
      </c>
      <c r="J33" cm="1">
        <f t="array" ref="J33">MMULT(Traw!$B9:$HJ9, raw!AD$3:AD$219)</f>
        <v>-0.37902439024390244</v>
      </c>
      <c r="K33" cm="1">
        <f t="array" ref="K33">MMULT(Traw!$B9:$HJ9, raw!AE$3:AE$219)</f>
        <v>1.5335365853658538</v>
      </c>
      <c r="L33" cm="1">
        <f t="array" ref="L33">MMULT(Traw!$B9:$HJ9, raw!AF$3:AF$219)</f>
        <v>1.3878048780487808</v>
      </c>
      <c r="M33" cm="1">
        <f t="array" ref="M33">MMULT(Traw!$B9:$HJ9, raw!AG$3:AG$219)</f>
        <v>0.46434959349593502</v>
      </c>
      <c r="N33" cm="1">
        <f t="array" ref="N33">MMULT(Traw!$B9:$HJ9, raw!AH$3:AH$219)</f>
        <v>-0.61609756097560964</v>
      </c>
      <c r="O33" cm="1">
        <f t="array" ref="O33">MMULT(Traw!$B9:$HJ9, raw!AI$3:AI$219)</f>
        <v>0.40065040650406508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-12.343414634146344</v>
      </c>
      <c r="D34" cm="1">
        <f t="array" ref="D34">MMULT(Traw!$B10:$HJ10, raw!X$3:X$219)</f>
        <v>-2.0212195121951222</v>
      </c>
      <c r="E34" cm="1">
        <f t="array" ref="E34">MMULT(Traw!$B10:$HJ10, raw!Y$3:Y$219)</f>
        <v>-2.0552032520325203</v>
      </c>
      <c r="F34" cm="1">
        <f t="array" ref="F34">MMULT(Traw!$B10:$HJ10, raw!Z$3:Z$219)</f>
        <v>-1.2941463414634145</v>
      </c>
      <c r="G34" cm="1">
        <f t="array" ref="G34">MMULT(Traw!$B10:$HJ10, raw!AA$3:AA$219)</f>
        <v>-2.0939024390243905</v>
      </c>
      <c r="H34" cm="1">
        <f t="array" ref="H34">MMULT(Traw!$B10:$HJ10, raw!AB$3:AB$219)</f>
        <v>-1.7954471544715445</v>
      </c>
      <c r="I34" cm="1">
        <f t="array" ref="I34">MMULT(Traw!$B10:$HJ10, raw!AC$3:AC$219)</f>
        <v>-0.34223577235772351</v>
      </c>
      <c r="J34" cm="1">
        <f t="array" ref="J34">MMULT(Traw!$B10:$HJ10, raw!AD$3:AD$219)</f>
        <v>-1.7129268292682926</v>
      </c>
      <c r="K34" cm="1">
        <f t="array" ref="K34">MMULT(Traw!$B10:$HJ10, raw!AE$3:AE$219)</f>
        <v>-1.3613008130081301</v>
      </c>
      <c r="L34" cm="1">
        <f t="array" ref="L34">MMULT(Traw!$B10:$HJ10, raw!AF$3:AF$219)</f>
        <v>-1.9091056910569106</v>
      </c>
      <c r="M34" cm="1">
        <f t="array" ref="M34">MMULT(Traw!$B10:$HJ10, raw!AG$3:AG$219)</f>
        <v>-2.6624796747967481</v>
      </c>
      <c r="N34" cm="1">
        <f t="array" ref="N34">MMULT(Traw!$B10:$HJ10, raw!AH$3:AH$219)</f>
        <v>-1.5478048780487803</v>
      </c>
      <c r="O34" cm="1">
        <f t="array" ref="O34">MMULT(Traw!$B10:$HJ10, raw!AI$3:AI$219)</f>
        <v>-1.8343495934959351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43</v>
      </c>
      <c r="D36">
        <f>COUNTIFS(raw!$P$3:$P$202, GMs!D$1, raw!$R$3:$R$202, "*PG*")</f>
        <v>1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1</v>
      </c>
      <c r="N36">
        <f>COUNTIFS(raw!$P$3:$P$202, GMs!N$1, raw!$R$3:$R$202, "*PG*")</f>
        <v>1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50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1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1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50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1</v>
      </c>
      <c r="G38">
        <f>COUNTIFS(raw!$P$3:$P$202, GMs!G$1, raw!$R$3:$R$202, "*SF*")</f>
        <v>1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1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52</v>
      </c>
      <c r="D39">
        <f>COUNTIFS(raw!$P$3:$P$202, GMs!D$1, raw!$R$3:$R$202, "*PF*")</f>
        <v>0</v>
      </c>
      <c r="E39">
        <f>COUNTIFS(raw!$P$3:$P$202, GMs!E$1, raw!$R$3:$R$202, "*PF*")</f>
        <v>1</v>
      </c>
      <c r="F39">
        <f>COUNTIFS(raw!$P$3:$P$202, GMs!F$1, raw!$R$3:$R$202, "*PF*")</f>
        <v>1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1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1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35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1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70</v>
      </c>
      <c r="D41">
        <f>COUNTIFS(raw!$P$3:$P$202, GMs!D$1, raw!$R$3:$R$202, "*G*")</f>
        <v>1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1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1</v>
      </c>
      <c r="N41">
        <f>COUNTIFS(raw!$P$3:$P$202, GMs!N$1, raw!$R$3:$R$202, "*G*")</f>
        <v>1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80</v>
      </c>
      <c r="D42">
        <f>COUNTIFS(raw!$P$3:$P$202, GMs!D$1, raw!$R$3:$R$202, "*F*")</f>
        <v>0</v>
      </c>
      <c r="E42">
        <f>COUNTIFS(raw!$P$3:$P$202, GMs!E$1, raw!$R$3:$R$202, "*F*")</f>
        <v>1</v>
      </c>
      <c r="F42">
        <f>COUNTIFS(raw!$P$3:$P$202, GMs!F$1, raw!$R$3:$R$202, "*F*")</f>
        <v>1</v>
      </c>
      <c r="G42">
        <f>COUNTIFS(raw!$P$3:$P$202, GMs!G$1, raw!$R$3:$R$202, "*F*")</f>
        <v>1</v>
      </c>
      <c r="H42">
        <f>COUNTIFS(raw!$P$3:$P$202, GMs!H$1, raw!$R$3:$R$202, "*F*")</f>
        <v>0</v>
      </c>
      <c r="I42">
        <f>COUNTIFS(raw!$P$3:$P$202, GMs!I$1, raw!$R$3:$R$202, "*F*")</f>
        <v>1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1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144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  <c r="N43">
        <f>COUNTIFS(raw!$P$3:$P$202, GMs!N$1)</f>
        <v>1</v>
      </c>
      <c r="O43">
        <f>COUNTIFS(raw!$P$3:$P$202, GMs!O$1)</f>
        <v>1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8.8895121951219522</v>
      </c>
      <c r="N45">
        <f>_xlfn.MAXIFS(raw!$N$3:$N$202,raw!$P$3:$P$202, GMs!N$1, raw!$R$3:$R$202, "*PG*")</f>
        <v>8.2121951219512201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5.0336585365853654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5.409756097560976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6.8909756097560955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8.8895121951219522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4.8380487804878038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6.7487804878048783</v>
      </c>
      <c r="G47">
        <f>_xlfn.MAXIFS(raw!$N$3:$N$202,raw!$P$3:$P$202, GMs!G$1, raw!$R$3:$R$202, "*SF*")</f>
        <v>5.409756097560976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7.618048780487805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4.8365853658536597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5.4968292682926823</v>
      </c>
      <c r="F48">
        <f>_xlfn.MAXIFS(raw!$N$3:$N$202,raw!$P$3:$P$202, GMs!F$1, raw!$R$3:$R$202, "*PF*")</f>
        <v>6.7487804878048783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5.5693902439024399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7.618048780487805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5.1975609756097567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5.2654471544715449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12.671585365853657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5.0336585365853654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5.409756097560976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6.8909756097560955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8.8895121951219522</v>
      </c>
      <c r="N50">
        <f>_xlfn.MAXIFS(raw!$N$3:$N$202,raw!$P$3:$P$202, GMs!N$1, raw!$R$3:$R$202, "*G*")</f>
        <v>8.2121951219512201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4.8380487804878038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5.4968292682926823</v>
      </c>
      <c r="F51">
        <f>_xlfn.MAXIFS(raw!$N$3:$N$202,raw!$P$3:$P$202, GMs!F$1, raw!$R$3:$R$202, "*F*")</f>
        <v>6.7487804878048783</v>
      </c>
      <c r="G51">
        <f>_xlfn.MAXIFS(raw!$N$3:$N$202,raw!$P$3:$P$202, GMs!G$1, raw!$R$3:$R$202, "*F*")</f>
        <v>5.409756097560976</v>
      </c>
      <c r="H51">
        <f>_xlfn.MAXIFS(raw!$N$3:$N$202,raw!$P$3:$P$202, GMs!H$1, raw!$R$3:$R$202, "*F*")</f>
        <v>0</v>
      </c>
      <c r="I51">
        <f>_xlfn.MAXIFS(raw!$N$3:$N$202,raw!$P$3:$P$202, GMs!I$1, raw!$R$3:$R$202, "*F*")</f>
        <v>5.5693902439024399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7.618048780487805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5.1975609756097567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5.4968292682926823</v>
      </c>
      <c r="F52">
        <f>_xlfn.MAXIFS(raw!$N$3:$N$202,raw!$P$3:$P$202, GMs!F$1, raw!$R$3:$R$202, "*")</f>
        <v>6.7487804878048783</v>
      </c>
      <c r="G52">
        <f>_xlfn.MAXIFS(raw!$N$3:$N$202,raw!$P$3:$P$202, GMs!G$1, raw!$R$3:$R$202, "*")</f>
        <v>5.409756097560976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5.5693902439024399</v>
      </c>
      <c r="J52">
        <f>_xlfn.MAXIFS(raw!$N$3:$N$202,raw!$P$3:$P$202, GMs!J$1, raw!$R$3:$R$202, "*")</f>
        <v>6.8909756097560955</v>
      </c>
      <c r="K52">
        <f>_xlfn.MAXIFS(raw!$N$3:$N$202,raw!$P$3:$P$202, GMs!K$1, raw!$R$3:$R$202, "*")</f>
        <v>5.2654471544715449</v>
      </c>
      <c r="L52">
        <f>_xlfn.MAXIFS(raw!$N$3:$N$202,raw!$P$3:$P$202, GMs!L$1, raw!$R$3:$R$202, "*")</f>
        <v>7.618048780487805</v>
      </c>
      <c r="M52">
        <f>_xlfn.MAXIFS(raw!$N$3:$N$202,raw!$P$3:$P$202, GMs!M$1, raw!$R$3:$R$202, "*")</f>
        <v>8.8895121951219522</v>
      </c>
      <c r="N52">
        <f>_xlfn.MAXIFS(raw!$N$3:$N$202,raw!$P$3:$P$202, GMs!N$1, raw!$R$3:$R$202, "*")</f>
        <v>8.2121951219512201</v>
      </c>
      <c r="O52">
        <f>_xlfn.MAXIFS(raw!$N$3:$N$202,raw!$P$3:$P$202, GMs!O$1, raw!$R$3:$R$202, "*")</f>
        <v>12.671585365853657</v>
      </c>
    </row>
    <row r="54" spans="1:15" x14ac:dyDescent="0.3">
      <c r="A54" t="s">
        <v>1930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9.0971951219512182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8.8895121951219522</v>
      </c>
      <c r="N54">
        <f>_xlfn.MAXIFS(raw!$O$3:$O$202,raw!$P$3:$P$202, GMs!N$1, raw!$R$3:$R$202, "*PG*")</f>
        <v>8.2121951219512201</v>
      </c>
      <c r="O54">
        <f>_xlfn.MAXIFS(raw!$O$3:$O$202,raw!$P$3:$P$202, GMs!O$1, raw!$R$3:$R$202, "*PG*")</f>
        <v>0</v>
      </c>
    </row>
    <row r="55" spans="1:15" x14ac:dyDescent="0.3">
      <c r="A55" t="s">
        <v>1930</v>
      </c>
      <c r="B55" t="s">
        <v>91</v>
      </c>
      <c r="C55">
        <f>_xlfn.MAXIFS(raw!$N$3:$N$202,raw!$P$3:$P$202, GMs!C$1, raw!$R$3:$R$202, "*SG*")</f>
        <v>5.0336585365853654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5.409756097560976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6.8909756097560955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8.8895121951219522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1930</v>
      </c>
      <c r="B56" t="s">
        <v>172</v>
      </c>
      <c r="C56">
        <f>_xlfn.MAXIFS(raw!$N$3:$N$202,raw!$P$3:$P$202, GMs!C$1, raw!$R$3:$R$202, "*SF*")</f>
        <v>4.8380487804878038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6.7487804878048783</v>
      </c>
      <c r="G56">
        <f>_xlfn.MAXIFS(raw!$O$3:$O$202,raw!$P$3:$P$202, GMs!G$1, raw!$R$3:$R$202, "*SF*")</f>
        <v>5.409756097560976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7.618048780487805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1930</v>
      </c>
      <c r="B57" t="s">
        <v>105</v>
      </c>
      <c r="C57">
        <f>_xlfn.MAXIFS(raw!$N$3:$N$202,raw!$P$3:$P$202, GMs!C$1, raw!$R$3:$R$202, "*PF*")</f>
        <v>4.8365853658536597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5.4968292682926823</v>
      </c>
      <c r="F57">
        <f>_xlfn.MAXIFS(raw!$O$3:$O$202,raw!$P$3:$P$202, GMs!F$1, raw!$R$3:$R$202, "*PF*")</f>
        <v>6.7487804878048783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5.5693902439024399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7.618048780487805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1930</v>
      </c>
      <c r="B58" t="s">
        <v>8</v>
      </c>
      <c r="C58">
        <f>_xlfn.MAXIFS(raw!$N$3:$N$202,raw!$P$3:$P$202, GMs!C$1, raw!$R$3:$R$202, "*C*")</f>
        <v>5.1975609756097567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7.3707317073170735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5.2654471544715449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12.671585365853657</v>
      </c>
    </row>
    <row r="59" spans="1:15" x14ac:dyDescent="0.3">
      <c r="A59" t="s">
        <v>1930</v>
      </c>
      <c r="B59" t="s">
        <v>610</v>
      </c>
      <c r="C59">
        <f>_xlfn.MAXIFS(raw!$N$3:$N$202,raw!$P$3:$P$202, GMs!C$1, raw!$R$3:$R$202, "*G*")</f>
        <v>5.0336585365853654</v>
      </c>
      <c r="D59">
        <f>_xlfn.MAXIFS(raw!$O$3:$O$202,raw!$P$3:$P$202, GMs!D$1, raw!$R$3:$R$202, "*G*")</f>
        <v>9.0971951219512182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5.409756097560976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6.8909756097560955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8.8895121951219522</v>
      </c>
      <c r="N59">
        <f>_xlfn.MAXIFS(raw!$O$3:$O$202,raw!$P$3:$P$202, GMs!N$1, raw!$R$3:$R$202, "*G*")</f>
        <v>8.2121951219512201</v>
      </c>
      <c r="O59">
        <f>_xlfn.MAXIFS(raw!$O$3:$O$202,raw!$P$3:$P$202, GMs!O$1, raw!$R$3:$R$202, "*G*")</f>
        <v>0</v>
      </c>
    </row>
    <row r="60" spans="1:15" x14ac:dyDescent="0.3">
      <c r="A60" t="s">
        <v>1930</v>
      </c>
      <c r="B60" t="s">
        <v>611</v>
      </c>
      <c r="C60">
        <f>_xlfn.MAXIFS(raw!$N$3:$N$202,raw!$P$3:$P$202, GMs!C$1, raw!$R$3:$R$202, "*F*")</f>
        <v>4.8380487804878038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5.4968292682926823</v>
      </c>
      <c r="F60">
        <f>_xlfn.MAXIFS(raw!$O$3:$O$202,raw!$P$3:$P$202, GMs!F$1, raw!$R$3:$R$202, "*F*")</f>
        <v>6.7487804878048783</v>
      </c>
      <c r="G60">
        <f>_xlfn.MAXIFS(raw!$O$3:$O$202,raw!$P$3:$P$202, GMs!G$1, raw!$R$3:$R$202, "*F*")</f>
        <v>5.409756097560976</v>
      </c>
      <c r="H60">
        <f>_xlfn.MAXIFS(raw!$O$3:$O$202,raw!$P$3:$P$202, GMs!H$1, raw!$R$3:$R$202, "*F*")</f>
        <v>0</v>
      </c>
      <c r="I60">
        <f>_xlfn.MAXIFS(raw!$O$3:$O$202,raw!$P$3:$P$202, GMs!I$1, raw!$R$3:$R$202, "*F*")</f>
        <v>5.5693902439024399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7.618048780487805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1930</v>
      </c>
      <c r="B61" t="s">
        <v>612</v>
      </c>
      <c r="C61">
        <f>_xlfn.MAXIFS(raw!$N$3:$N$202,raw!$P$3:$P$202, GMs!C$1, raw!$R$3:$R$202, "*")</f>
        <v>5.1975609756097567</v>
      </c>
      <c r="D61">
        <f>_xlfn.MAXIFS(raw!$O$3:$O$202,raw!$P$3:$P$202, GMs!D$1, raw!$R$3:$R$202, "*")</f>
        <v>9.0971951219512182</v>
      </c>
      <c r="E61">
        <f>_xlfn.MAXIFS(raw!$O$3:$O$202,raw!$P$3:$P$202, GMs!E$1, raw!$R$3:$R$202, "*")</f>
        <v>5.4968292682926823</v>
      </c>
      <c r="F61">
        <f>_xlfn.MAXIFS(raw!$O$3:$O$202,raw!$P$3:$P$202, GMs!F$1, raw!$R$3:$R$202, "*")</f>
        <v>6.7487804878048783</v>
      </c>
      <c r="G61">
        <f>_xlfn.MAXIFS(raw!$O$3:$O$202,raw!$P$3:$P$202, GMs!G$1, raw!$R$3:$R$202, "*")</f>
        <v>5.409756097560976</v>
      </c>
      <c r="H61">
        <f>_xlfn.MAXIFS(raw!$O$3:$O$202,raw!$P$3:$P$202, GMs!H$1, raw!$R$3:$R$202, "*")</f>
        <v>7.3707317073170735</v>
      </c>
      <c r="I61">
        <f>_xlfn.MAXIFS(raw!$O$3:$O$202,raw!$P$3:$P$202, GMs!I$1, raw!$R$3:$R$202, "*")</f>
        <v>5.5693902439024399</v>
      </c>
      <c r="J61">
        <f>_xlfn.MAXIFS(raw!$O$3:$O$202,raw!$P$3:$P$202, GMs!J$1, raw!$R$3:$R$202, "*")</f>
        <v>6.8909756097560955</v>
      </c>
      <c r="K61">
        <f>_xlfn.MAXIFS(raw!$O$3:$O$202,raw!$P$3:$P$202, GMs!K$1, raw!$R$3:$R$202, "*")</f>
        <v>5.2654471544715449</v>
      </c>
      <c r="L61">
        <f>_xlfn.MAXIFS(raw!$O$3:$O$202,raw!$P$3:$P$202, GMs!L$1, raw!$R$3:$R$202, "*")</f>
        <v>7.618048780487805</v>
      </c>
      <c r="M61">
        <f>_xlfn.MAXIFS(raw!$O$3:$O$202,raw!$P$3:$P$202, GMs!M$1, raw!$R$3:$R$202, "*")</f>
        <v>8.8895121951219522</v>
      </c>
      <c r="N61">
        <f>_xlfn.MAXIFS(raw!$O$3:$O$202,raw!$P$3:$P$202, GMs!N$1, raw!$R$3:$R$202, "*")</f>
        <v>8.2121951219512201</v>
      </c>
      <c r="O61">
        <f>_xlfn.MAXIFS(raw!$O$3:$O$202,raw!$P$3:$P$202, GMs!O$1, raw!$R$3:$R$202, "*")</f>
        <v>12.671585365853657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abSelected="1" topLeftCell="A2" workbookViewId="0">
      <selection activeCell="AH3" sqref="AH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32" width="5.109375" customWidth="1"/>
    <col min="33" max="33" width="6.21875" customWidth="1"/>
    <col min="34" max="37" width="5.109375" customWidth="1"/>
    <col min="38" max="40" width="7" customWidth="1"/>
  </cols>
  <sheetData>
    <row r="2" spans="1:41" x14ac:dyDescent="0.3">
      <c r="A2" t="s">
        <v>2353</v>
      </c>
      <c r="B2" t="s">
        <v>2352</v>
      </c>
      <c r="C2" t="s">
        <v>2351</v>
      </c>
      <c r="D2" t="s">
        <v>204</v>
      </c>
      <c r="E2" t="s">
        <v>205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">
      <c r="A3">
        <f>2400 * AD3/AK$7</f>
        <v>35.396602039425566</v>
      </c>
      <c r="B3">
        <f>2400 * AE3/AL$7</f>
        <v>44.830011689193043</v>
      </c>
      <c r="C3">
        <f>2400 * AF3/AM$7</f>
        <v>38.686487039908393</v>
      </c>
      <c r="D3">
        <f>2400 * AG3/AN$7</f>
        <v>47.011600102831622</v>
      </c>
      <c r="E3">
        <f>2400 * AH3/AO$7</f>
        <v>55.925746543991373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mark</v>
      </c>
      <c r="V3">
        <v>72</v>
      </c>
      <c r="W3" t="str">
        <v xml:space="preserve"> C</v>
      </c>
      <c r="AD3">
        <f>P3 - sorted!Z$103</f>
        <v>7.9047560975609761</v>
      </c>
      <c r="AE3">
        <f>Q3 - sorted!AA$103</f>
        <v>12.51691056910569</v>
      </c>
      <c r="AF3">
        <f>R3 - sorted!AB$103</f>
        <v>7.9680894308943069</v>
      </c>
      <c r="AG3">
        <f>S3 - sorted!AC$103</f>
        <v>10.65182926829268</v>
      </c>
      <c r="AH3">
        <f>T3 - sorted!AD$103</f>
        <v>12.671585365853657</v>
      </c>
    </row>
    <row r="4" spans="1:41" x14ac:dyDescent="0.3">
      <c r="A4">
        <f t="shared" ref="A4:A67" si="0">2400 * AD4/AK$7</f>
        <v>13.909845063148886</v>
      </c>
      <c r="B4">
        <f t="shared" ref="B4:E67" si="1">2400 * AE4/AL$7</f>
        <v>32.697419150658106</v>
      </c>
      <c r="C4">
        <f t="shared" si="1"/>
        <v>27.209716275575698</v>
      </c>
      <c r="D4">
        <f t="shared" si="1"/>
        <v>31.236112106792984</v>
      </c>
      <c r="E4">
        <f t="shared" si="1"/>
        <v>40.150258547952724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rob</v>
      </c>
      <c r="V4">
        <v>61.247810647466885</v>
      </c>
      <c r="W4" t="str">
        <v xml:space="preserve"> PG</v>
      </c>
      <c r="AD4">
        <f>P4 - sorted!Z$103</f>
        <v>3.1063414634146325</v>
      </c>
      <c r="AE4">
        <f>Q4 - sorted!AA$103</f>
        <v>9.1293902439024386</v>
      </c>
      <c r="AF4">
        <f>R4 - sorted!AB$103</f>
        <v>5.6042682926829244</v>
      </c>
      <c r="AG4">
        <f>S4 - sorted!AC$103</f>
        <v>7.0774390243902419</v>
      </c>
      <c r="AH4">
        <f>T4 - sorted!AD$103</f>
        <v>9.0971951219512182</v>
      </c>
    </row>
    <row r="5" spans="1:41" x14ac:dyDescent="0.3">
      <c r="A5">
        <f t="shared" si="0"/>
        <v>17.110441872002372</v>
      </c>
      <c r="B5">
        <f t="shared" si="1"/>
        <v>34.250300146374265</v>
      </c>
      <c r="C5">
        <f t="shared" si="1"/>
        <v>14.087316712739032</v>
      </c>
      <c r="D5">
        <f t="shared" si="1"/>
        <v>30.319508351854278</v>
      </c>
      <c r="E5">
        <f t="shared" si="1"/>
        <v>39.233654793014018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ii</v>
      </c>
      <c r="V5">
        <v>59.872393116833813</v>
      </c>
      <c r="W5" t="str">
        <v xml:space="preserve"> SG, PG</v>
      </c>
      <c r="AD5">
        <f>P5 - sorted!Z$103</f>
        <v>3.8210975609756108</v>
      </c>
      <c r="AE5">
        <f>Q5 - sorted!AA$103</f>
        <v>9.5629674796747981</v>
      </c>
      <c r="AF5">
        <f>R5 - sorted!AB$103</f>
        <v>2.9015040650406494</v>
      </c>
      <c r="AG5">
        <f>S5 - sorted!AC$103</f>
        <v>6.8697560975609759</v>
      </c>
      <c r="AH5">
        <f>T5 - sorted!AD$103</f>
        <v>8.8895121951219522</v>
      </c>
    </row>
    <row r="6" spans="1:41" x14ac:dyDescent="0.3">
      <c r="A6">
        <f t="shared" si="0"/>
        <v>5.5099849516006687</v>
      </c>
      <c r="B6">
        <f t="shared" si="1"/>
        <v>27.832181551385052</v>
      </c>
      <c r="C6">
        <f t="shared" si="1"/>
        <v>18.806114858988916</v>
      </c>
      <c r="D6">
        <f t="shared" si="1"/>
        <v>27.330185242676567</v>
      </c>
      <c r="E6">
        <f t="shared" si="1"/>
        <v>36.244331683836315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andy</v>
      </c>
      <c r="V6">
        <v>55.386738997552449</v>
      </c>
      <c r="W6" t="str">
        <v xml:space="preserve"> PG</v>
      </c>
      <c r="AD6">
        <f>P6 - sorted!Z$103</f>
        <v>1.2304878048780479</v>
      </c>
      <c r="AE6">
        <f>Q6 - sorted!AA$103</f>
        <v>7.770975609756098</v>
      </c>
      <c r="AF6">
        <f>R6 - sorted!AB$103</f>
        <v>3.8734146341463411</v>
      </c>
      <c r="AG6">
        <f>S6 - sorted!AC$103</f>
        <v>6.1924390243902439</v>
      </c>
      <c r="AH6">
        <f>T6 - sorted!AD$103</f>
        <v>8.2121951219512201</v>
      </c>
      <c r="AK6" t="s">
        <v>7087</v>
      </c>
      <c r="AL6" t="s">
        <v>7086</v>
      </c>
      <c r="AM6" t="s">
        <v>7085</v>
      </c>
      <c r="AN6" t="s">
        <v>7083</v>
      </c>
      <c r="AO6" t="s">
        <v>7084</v>
      </c>
    </row>
    <row r="7" spans="1:41" x14ac:dyDescent="0.3">
      <c r="A7">
        <f t="shared" si="0"/>
        <v>10.110194389884525</v>
      </c>
      <c r="B7">
        <f t="shared" si="1"/>
        <v>26.998232334859445</v>
      </c>
      <c r="C7">
        <f t="shared" si="1"/>
        <v>22.355525786345044</v>
      </c>
      <c r="D7">
        <f t="shared" si="1"/>
        <v>24.707934218565331</v>
      </c>
      <c r="E7">
        <f t="shared" si="1"/>
        <v>33.622080659725079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other</v>
      </c>
      <c r="V7">
        <v>51.451898005629737</v>
      </c>
      <c r="W7" t="str">
        <v xml:space="preserve"> SF, PF</v>
      </c>
      <c r="AD7">
        <f>P7 - sorted!Z$103</f>
        <v>2.2578048780487805</v>
      </c>
      <c r="AE7">
        <f>Q7 - sorted!AA$103</f>
        <v>7.5381300813008139</v>
      </c>
      <c r="AF7">
        <f>R7 - sorted!AB$103</f>
        <v>4.6044715447154463</v>
      </c>
      <c r="AG7">
        <f>S7 - sorted!AC$103</f>
        <v>5.5982926829268287</v>
      </c>
      <c r="AH7">
        <f>T7 - sorted!AD$103</f>
        <v>7.618048780487805</v>
      </c>
      <c r="AK7">
        <f>SUM(sorted!Y3:Y158)</f>
        <v>535.96711382113835</v>
      </c>
      <c r="AL7">
        <f>SUM(sorted!Z3:Z158)</f>
        <v>670.09987804878028</v>
      </c>
      <c r="AM7">
        <f>SUM(sorted!AA3:AA158)</f>
        <v>494.31768292682949</v>
      </c>
      <c r="AN7">
        <f>SUM(sorted!AB3:AB158)</f>
        <v>543.78898373983714</v>
      </c>
      <c r="AO7">
        <f>SUM(sorted!AC3:AC158)</f>
        <v>543.78898373983714</v>
      </c>
    </row>
    <row r="8" spans="1:41" x14ac:dyDescent="0.3">
      <c r="A8">
        <f t="shared" si="0"/>
        <v>12.946917398994039</v>
      </c>
      <c r="B8">
        <f t="shared" si="1"/>
        <v>25.705378102536237</v>
      </c>
      <c r="C8">
        <f t="shared" si="1"/>
        <v>22.084741100383489</v>
      </c>
      <c r="D8">
        <f t="shared" si="1"/>
        <v>23.616406082913119</v>
      </c>
      <c r="E8">
        <f t="shared" si="1"/>
        <v>32.530552524072867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weed</v>
      </c>
      <c r="V8">
        <v>49.813996213425462</v>
      </c>
      <c r="W8" t="str">
        <v xml:space="preserve"> C</v>
      </c>
      <c r="AD8">
        <f>P8 - sorted!Z$103</f>
        <v>2.8913008130081312</v>
      </c>
      <c r="AE8">
        <f>Q8 - sorted!AA$103</f>
        <v>7.177154471544716</v>
      </c>
      <c r="AF8">
        <f>R8 - sorted!AB$103</f>
        <v>4.5486991869918691</v>
      </c>
      <c r="AG8">
        <f>S8 - sorted!AC$103</f>
        <v>5.3509756097560972</v>
      </c>
      <c r="AH8">
        <f>T8 - sorted!AD$103</f>
        <v>7.3707317073170735</v>
      </c>
    </row>
    <row r="9" spans="1:41" x14ac:dyDescent="0.3">
      <c r="A9">
        <f t="shared" si="0"/>
        <v>5.1954407165043408</v>
      </c>
      <c r="B9">
        <f t="shared" si="1"/>
        <v>23.691553807322865</v>
      </c>
      <c r="C9">
        <f t="shared" si="1"/>
        <v>16.311027395486004</v>
      </c>
      <c r="D9">
        <f t="shared" si="1"/>
        <v>21.49901373298421</v>
      </c>
      <c r="E9">
        <f t="shared" si="1"/>
        <v>30.413160174143954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cock</v>
      </c>
      <c r="V9">
        <v>46.636725182591299</v>
      </c>
      <c r="W9" t="str">
        <v xml:space="preserve"> SG</v>
      </c>
      <c r="AD9">
        <f>P9 - sorted!Z$103</f>
        <v>1.1602439024390243</v>
      </c>
      <c r="AE9">
        <f>Q9 - sorted!AA$103</f>
        <v>6.6148780487804864</v>
      </c>
      <c r="AF9">
        <f>R9 - sorted!AB$103</f>
        <v>3.3595121951219502</v>
      </c>
      <c r="AG9">
        <f>S9 - sorted!AC$103</f>
        <v>4.8712195121951192</v>
      </c>
      <c r="AH9">
        <f>T9 - sorted!AD$103</f>
        <v>6.8909756097560955</v>
      </c>
    </row>
    <row r="10" spans="1:41" x14ac:dyDescent="0.3">
      <c r="A10">
        <f t="shared" si="0"/>
        <v>10.053401680769909</v>
      </c>
      <c r="B10">
        <f t="shared" si="1"/>
        <v>21.682388446280044</v>
      </c>
      <c r="C10">
        <f t="shared" si="1"/>
        <v>18.474541774138032</v>
      </c>
      <c r="D10">
        <f t="shared" si="1"/>
        <v>20.87143887787057</v>
      </c>
      <c r="E10">
        <f t="shared" si="1"/>
        <v>29.785585319030314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death</v>
      </c>
      <c r="V10">
        <v>45.695012416462028</v>
      </c>
      <c r="W10" t="str">
        <v xml:space="preserve"> PF, SF</v>
      </c>
      <c r="AD10">
        <f>P10 - sorted!Z$103</f>
        <v>2.2451219512195122</v>
      </c>
      <c r="AE10">
        <f>Q10 - sorted!AA$103</f>
        <v>6.053902439024391</v>
      </c>
      <c r="AF10">
        <f>R10 - sorted!AB$103</f>
        <v>3.8051219512195118</v>
      </c>
      <c r="AG10">
        <f>S10 - sorted!AC$103</f>
        <v>4.729024390243902</v>
      </c>
      <c r="AH10">
        <f>T10 - sorted!AD$103</f>
        <v>6.7487804878048783</v>
      </c>
    </row>
    <row r="11" spans="1:41" x14ac:dyDescent="0.3">
      <c r="A11">
        <f t="shared" si="0"/>
        <v>14.537659337944756</v>
      </c>
      <c r="B11">
        <f t="shared" si="1"/>
        <v>14.049015991245581</v>
      </c>
      <c r="C11">
        <f t="shared" si="1"/>
        <v>19.730769562873672</v>
      </c>
      <c r="D11">
        <f t="shared" si="1"/>
        <v>15.666227536700676</v>
      </c>
      <c r="E11">
        <f t="shared" si="1"/>
        <v>24.580373977860418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car</v>
      </c>
      <c r="V11">
        <v>37.884288435984899</v>
      </c>
      <c r="W11" t="str">
        <v xml:space="preserve"> PF</v>
      </c>
      <c r="AD11">
        <f>P11 - sorted!Z$103</f>
        <v>3.2465447154471549</v>
      </c>
      <c r="AE11">
        <f>Q11 - sorted!AA$103</f>
        <v>3.9226016260162613</v>
      </c>
      <c r="AF11">
        <f>R11 - sorted!AB$103</f>
        <v>4.0638617886178858</v>
      </c>
      <c r="AG11">
        <f>S11 - sorted!AC$103</f>
        <v>3.5496341463414636</v>
      </c>
      <c r="AH11">
        <f>T11 - sorted!AD$103</f>
        <v>5.5693902439024399</v>
      </c>
    </row>
    <row r="12" spans="1:41" x14ac:dyDescent="0.3">
      <c r="A12">
        <f t="shared" si="0"/>
        <v>30.300002480130317</v>
      </c>
      <c r="B12">
        <f t="shared" si="1"/>
        <v>19.924223163674736</v>
      </c>
      <c r="C12">
        <f t="shared" si="1"/>
        <v>9.3574661303274542</v>
      </c>
      <c r="D12">
        <f t="shared" si="1"/>
        <v>15.345981362779039</v>
      </c>
      <c r="E12">
        <f t="shared" si="1"/>
        <v>24.260127803938783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rain</v>
      </c>
      <c r="V12">
        <v>37.403740326339161</v>
      </c>
      <c r="W12" t="str">
        <v xml:space="preserve"> PF</v>
      </c>
      <c r="AD12">
        <f>P12 - sorted!Z$103</f>
        <v>6.7665853658536586</v>
      </c>
      <c r="AE12">
        <f>Q12 - sorted!AA$103</f>
        <v>5.5630081300813012</v>
      </c>
      <c r="AF12">
        <f>R12 - sorted!AB$103</f>
        <v>1.9273170731707303</v>
      </c>
      <c r="AG12">
        <f>S12 - sorted!AC$103</f>
        <v>3.477073170731706</v>
      </c>
      <c r="AH12">
        <f>T12 - sorted!AD$103</f>
        <v>5.4968292682926823</v>
      </c>
    </row>
    <row r="13" spans="1:41" x14ac:dyDescent="0.3">
      <c r="A13">
        <f t="shared" si="0"/>
        <v>4.5663522463116761</v>
      </c>
      <c r="B13">
        <f t="shared" si="1"/>
        <v>19.750969049207999</v>
      </c>
      <c r="C13">
        <f t="shared" si="1"/>
        <v>10.202977496697212</v>
      </c>
      <c r="D13">
        <f t="shared" si="1"/>
        <v>14.961685954073086</v>
      </c>
      <c r="E13">
        <f t="shared" si="1"/>
        <v>23.87583239523283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choi</v>
      </c>
      <c r="V13">
        <v>36.827082594764285</v>
      </c>
      <c r="W13" t="str">
        <v xml:space="preserve"> SF, SG</v>
      </c>
      <c r="AD13">
        <f>P13 - sorted!Z$103</f>
        <v>1.0197560975609754</v>
      </c>
      <c r="AE13">
        <f>Q13 - sorted!AA$103</f>
        <v>5.5146341463414643</v>
      </c>
      <c r="AF13">
        <f>R13 - sorted!AB$103</f>
        <v>2.1014634146341455</v>
      </c>
      <c r="AG13">
        <f>S13 - sorted!AC$103</f>
        <v>3.3899999999999997</v>
      </c>
      <c r="AH13">
        <f>T13 - sorted!AD$103</f>
        <v>5.409756097560976</v>
      </c>
    </row>
    <row r="14" spans="1:41" x14ac:dyDescent="0.3">
      <c r="A14">
        <f t="shared" si="0"/>
        <v>4.6196864250635477</v>
      </c>
      <c r="B14">
        <f t="shared" si="1"/>
        <v>16.6102650514967</v>
      </c>
      <c r="C14">
        <f t="shared" si="1"/>
        <v>16.828518245771143</v>
      </c>
      <c r="D14">
        <f t="shared" si="1"/>
        <v>14.324781798654715</v>
      </c>
      <c r="E14">
        <f t="shared" si="1"/>
        <v>23.238928239814463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ja</v>
      </c>
      <c r="V14">
        <v>35.871370668017867</v>
      </c>
      <c r="W14" t="str">
        <v xml:space="preserve"> C</v>
      </c>
      <c r="AD14">
        <f>P14 - sorted!Z$103</f>
        <v>1.0316666666666676</v>
      </c>
      <c r="AE14">
        <f>Q14 - sorted!AA$103</f>
        <v>4.6377235772357732</v>
      </c>
      <c r="AF14">
        <f>R14 - sorted!AB$103</f>
        <v>3.4660975609756104</v>
      </c>
      <c r="AG14">
        <f>S14 - sorted!AC$103</f>
        <v>3.2456910569105686</v>
      </c>
      <c r="AH14">
        <f>T14 - sorted!AD$103</f>
        <v>5.2654471544715449</v>
      </c>
    </row>
    <row r="15" spans="1:41" x14ac:dyDescent="0.3">
      <c r="A15">
        <f t="shared" si="0"/>
        <v>8.7428007012018583</v>
      </c>
      <c r="B15">
        <f t="shared" si="1"/>
        <v>12.108278725832468</v>
      </c>
      <c r="C15">
        <f t="shared" si="1"/>
        <v>15.300913676279562</v>
      </c>
      <c r="D15">
        <f t="shared" si="1"/>
        <v>14.02516773117622</v>
      </c>
      <c r="E15">
        <f t="shared" si="1"/>
        <v>22.939314172335962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AD15">
        <f>P15 - sorted!Z$103</f>
        <v>1.9524390243902436</v>
      </c>
      <c r="AE15">
        <f>Q15 - sorted!AA$103</f>
        <v>3.3807317073170742</v>
      </c>
      <c r="AF15">
        <f>R15 - sorted!AB$103</f>
        <v>3.1514634146341454</v>
      </c>
      <c r="AG15">
        <f>S15 - sorted!AC$103</f>
        <v>3.1778048780487804</v>
      </c>
      <c r="AH15">
        <f>T15 - sorted!AD$103</f>
        <v>5.1975609756097567</v>
      </c>
    </row>
    <row r="16" spans="1:41" x14ac:dyDescent="0.3">
      <c r="A16">
        <f t="shared" si="0"/>
        <v>4.0060703275463334</v>
      </c>
      <c r="B16">
        <f t="shared" si="1"/>
        <v>10.966548670665954</v>
      </c>
      <c r="C16">
        <f t="shared" si="1"/>
        <v>7.1963201308529428</v>
      </c>
      <c r="D16">
        <f t="shared" si="1"/>
        <v>13.301788138317942</v>
      </c>
      <c r="E16">
        <f t="shared" si="1"/>
        <v>22.215934579477686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AD16">
        <f>P16 - sorted!Z$103</f>
        <v>0.89463414634146288</v>
      </c>
      <c r="AE16">
        <f>Q16 - sorted!AA$103</f>
        <v>3.0619512195121956</v>
      </c>
      <c r="AF16">
        <f>R16 - sorted!AB$103</f>
        <v>1.4821951219512188</v>
      </c>
      <c r="AG16">
        <f>S16 - sorted!AC$103</f>
        <v>3.0139024390243891</v>
      </c>
      <c r="AH16">
        <f>T16 - sorted!AD$103</f>
        <v>5.0336585365853654</v>
      </c>
    </row>
    <row r="17" spans="1:34" x14ac:dyDescent="0.3">
      <c r="A17">
        <f t="shared" si="0"/>
        <v>-1.5301266436456995</v>
      </c>
      <c r="B17">
        <f t="shared" si="1"/>
        <v>11.583566264876062</v>
      </c>
      <c r="C17">
        <f t="shared" si="1"/>
        <v>10.300475772837887</v>
      </c>
      <c r="D17">
        <f t="shared" si="1"/>
        <v>12.438469040888871</v>
      </c>
      <c r="E17">
        <f t="shared" si="1"/>
        <v>21.352615482048613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AD17">
        <f>P17 - sorted!Z$103</f>
        <v>-0.34170731707317126</v>
      </c>
      <c r="AE17">
        <f>Q17 - sorted!AA$103</f>
        <v>3.2342276422764229</v>
      </c>
      <c r="AF17">
        <f>R17 - sorted!AB$103</f>
        <v>2.1215447154471532</v>
      </c>
      <c r="AG17">
        <f>S17 - sorted!AC$103</f>
        <v>2.8182926829268276</v>
      </c>
      <c r="AH17">
        <f>T17 - sorted!AD$103</f>
        <v>4.8380487804878038</v>
      </c>
    </row>
    <row r="18" spans="1:34" x14ac:dyDescent="0.3">
      <c r="A18">
        <f t="shared" si="0"/>
        <v>8.3933071066503828</v>
      </c>
      <c r="B18">
        <f t="shared" si="1"/>
        <v>14.41445114024685</v>
      </c>
      <c r="C18">
        <f t="shared" si="1"/>
        <v>10.422052570616552</v>
      </c>
      <c r="D18">
        <f t="shared" si="1"/>
        <v>12.432010294524076</v>
      </c>
      <c r="E18">
        <f t="shared" si="1"/>
        <v>21.346156735683817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AD18">
        <f>P18 - sorted!Z$103</f>
        <v>1.8743902439024396</v>
      </c>
      <c r="AE18">
        <f>Q18 - sorted!AA$103</f>
        <v>4.024634146341465</v>
      </c>
      <c r="AF18">
        <f>R18 - sorted!AB$103</f>
        <v>2.1465853658536584</v>
      </c>
      <c r="AG18">
        <f>S18 - sorted!AC$103</f>
        <v>2.8168292682926834</v>
      </c>
      <c r="AH18">
        <f>T18 - sorted!AD$103</f>
        <v>4.8365853658536597</v>
      </c>
    </row>
    <row r="19" spans="1:34" x14ac:dyDescent="0.3">
      <c r="A19">
        <f t="shared" si="0"/>
        <v>9.5102303859044852</v>
      </c>
      <c r="B19">
        <f t="shared" si="1"/>
        <v>8.0101637560764107</v>
      </c>
      <c r="C19">
        <f t="shared" si="1"/>
        <v>15.843272507928509</v>
      </c>
      <c r="D19">
        <f t="shared" si="1"/>
        <v>11.803358981682953</v>
      </c>
      <c r="E19">
        <f t="shared" si="1"/>
        <v>20.717505422842699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AD19">
        <f>P19 - sorted!Z$103</f>
        <v>2.1238211382113823</v>
      </c>
      <c r="AE19">
        <f>Q19 - sorted!AA$103</f>
        <v>2.2365040650406511</v>
      </c>
      <c r="AF19">
        <f>R19 - sorted!AB$103</f>
        <v>3.2631707317073166</v>
      </c>
      <c r="AG19">
        <f>S19 - sorted!AC$103</f>
        <v>2.6743902439024385</v>
      </c>
      <c r="AH19">
        <f>T19 - sorted!AD$103</f>
        <v>4.6941463414634148</v>
      </c>
    </row>
    <row r="20" spans="1:34" x14ac:dyDescent="0.3">
      <c r="A20">
        <f t="shared" si="0"/>
        <v>25.38743314171608</v>
      </c>
      <c r="B20">
        <f t="shared" si="1"/>
        <v>9.8719903239761031</v>
      </c>
      <c r="C20">
        <f t="shared" si="1"/>
        <v>16.6272060156831</v>
      </c>
      <c r="D20">
        <f t="shared" si="1"/>
        <v>11.527785803451236</v>
      </c>
      <c r="E20">
        <f t="shared" si="1"/>
        <v>20.441932244610978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AD20">
        <f>P20 - sorted!Z$103</f>
        <v>5.6695121951219507</v>
      </c>
      <c r="AE20">
        <f>Q20 - sorted!AA$103</f>
        <v>2.7563414634146355</v>
      </c>
      <c r="AF20">
        <f>R20 - sorted!AB$103</f>
        <v>3.4246341463414627</v>
      </c>
      <c r="AG20">
        <f>S20 - sorted!AC$103</f>
        <v>2.6119512195121954</v>
      </c>
      <c r="AH20">
        <f>T20 - sorted!AD$103</f>
        <v>4.6317073170731717</v>
      </c>
    </row>
    <row r="21" spans="1:34" x14ac:dyDescent="0.3">
      <c r="A21">
        <f t="shared" si="0"/>
        <v>2.8844143225326784</v>
      </c>
      <c r="B21">
        <f t="shared" si="1"/>
        <v>9.3360673026718448</v>
      </c>
      <c r="C21">
        <f t="shared" si="1"/>
        <v>10.643890753576304</v>
      </c>
      <c r="D21">
        <f t="shared" si="1"/>
        <v>11.066882486473821</v>
      </c>
      <c r="E21">
        <f t="shared" si="1"/>
        <v>19.981028927633567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AD21">
        <f>P21 - sorted!Z$103</f>
        <v>0.6441463414634141</v>
      </c>
      <c r="AE21">
        <f>Q21 - sorted!AA$103</f>
        <v>2.6067073170731705</v>
      </c>
      <c r="AF21">
        <f>R21 - sorted!AB$103</f>
        <v>2.1922764227642269</v>
      </c>
      <c r="AG21">
        <f>S21 - sorted!AC$103</f>
        <v>2.5075203252032505</v>
      </c>
      <c r="AH21">
        <f>T21 - sorted!AD$103</f>
        <v>4.5272764227642268</v>
      </c>
    </row>
    <row r="22" spans="1:34" x14ac:dyDescent="0.3">
      <c r="A22">
        <f t="shared" si="0"/>
        <v>21.33039499829766</v>
      </c>
      <c r="B22">
        <f t="shared" si="1"/>
        <v>7.1786895983289059</v>
      </c>
      <c r="C22">
        <f t="shared" si="1"/>
        <v>16.964700048477756</v>
      </c>
      <c r="D22">
        <f t="shared" si="1"/>
        <v>10.680972391176672</v>
      </c>
      <c r="E22">
        <f t="shared" si="1"/>
        <v>19.595118832336418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AD22">
        <f>P22 - sorted!Z$103</f>
        <v>4.7634959349593506</v>
      </c>
      <c r="AE22">
        <f>Q22 - sorted!AA$103</f>
        <v>2.0043495934959363</v>
      </c>
      <c r="AF22">
        <f>R22 - sorted!AB$103</f>
        <v>3.4941463414634155</v>
      </c>
      <c r="AG22">
        <f>S22 - sorted!AC$103</f>
        <v>2.4200813008130089</v>
      </c>
      <c r="AH22">
        <f>T22 - sorted!AD$103</f>
        <v>4.4398373983739852</v>
      </c>
    </row>
    <row r="23" spans="1:34" x14ac:dyDescent="0.3">
      <c r="A23">
        <f t="shared" si="0"/>
        <v>9.6820647365589636</v>
      </c>
      <c r="B23">
        <f t="shared" si="1"/>
        <v>7.4947691634610774</v>
      </c>
      <c r="C23">
        <f t="shared" si="1"/>
        <v>16.541944365292878</v>
      </c>
      <c r="D23">
        <f t="shared" si="1"/>
        <v>10.575479533884836</v>
      </c>
      <c r="E23">
        <f t="shared" si="1"/>
        <v>19.489625975044579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AD23">
        <f>P23 - sorted!Z$103</f>
        <v>2.1621951219512203</v>
      </c>
      <c r="AE23">
        <f>Q23 - sorted!AA$103</f>
        <v>2.0926016260162612</v>
      </c>
      <c r="AF23">
        <f>R23 - sorted!AB$103</f>
        <v>3.4070731707317075</v>
      </c>
      <c r="AG23">
        <f>S23 - sorted!AC$103</f>
        <v>2.3961788617886173</v>
      </c>
      <c r="AH23">
        <f>T23 - sorted!AD$103</f>
        <v>4.4159349593495936</v>
      </c>
    </row>
    <row r="24" spans="1:34" x14ac:dyDescent="0.3">
      <c r="A24">
        <f t="shared" si="0"/>
        <v>2.035254104520881</v>
      </c>
      <c r="B24">
        <f t="shared" si="1"/>
        <v>12.175978862998042</v>
      </c>
      <c r="C24">
        <f t="shared" si="1"/>
        <v>6.1169313207044418</v>
      </c>
      <c r="D24">
        <f t="shared" si="1"/>
        <v>10.544979898273253</v>
      </c>
      <c r="E24">
        <f t="shared" si="1"/>
        <v>19.459126339432995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AD24">
        <f>P24 - sorted!Z$103</f>
        <v>0.45451219512195085</v>
      </c>
      <c r="AE24">
        <f>Q24 - sorted!AA$103</f>
        <v>3.3996341463414641</v>
      </c>
      <c r="AF24">
        <f>R24 - sorted!AB$103</f>
        <v>1.2598780487804877</v>
      </c>
      <c r="AG24">
        <f>S24 - sorted!AC$103</f>
        <v>2.3892682926829263</v>
      </c>
      <c r="AH24">
        <f>T24 - sorted!AD$103</f>
        <v>4.4090243902439026</v>
      </c>
    </row>
    <row r="25" spans="1:34" x14ac:dyDescent="0.3">
      <c r="A25">
        <f t="shared" si="0"/>
        <v>8.6554273025639876</v>
      </c>
      <c r="B25">
        <f t="shared" si="1"/>
        <v>8.1947740225838253</v>
      </c>
      <c r="C25">
        <f t="shared" si="1"/>
        <v>14.921973007878549</v>
      </c>
      <c r="D25">
        <f t="shared" si="1"/>
        <v>10.322153148687445</v>
      </c>
      <c r="E25">
        <f t="shared" si="1"/>
        <v>19.236299589847189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AD25">
        <f>P25 - sorted!Z$103</f>
        <v>1.9329268292682924</v>
      </c>
      <c r="AE25">
        <f>Q25 - sorted!AA$103</f>
        <v>2.2880487804878058</v>
      </c>
      <c r="AF25">
        <f>R25 - sorted!AB$103</f>
        <v>3.0734146341463404</v>
      </c>
      <c r="AG25">
        <f>S25 - sorted!AC$103</f>
        <v>2.3387804878048772</v>
      </c>
      <c r="AH25">
        <f>T25 - sorted!AD$103</f>
        <v>4.3585365853658535</v>
      </c>
    </row>
    <row r="26" spans="1:34" x14ac:dyDescent="0.3">
      <c r="A26">
        <f t="shared" si="0"/>
        <v>1.219222966825944</v>
      </c>
      <c r="B26">
        <f t="shared" si="1"/>
        <v>10.277899963583886</v>
      </c>
      <c r="C26">
        <f t="shared" si="1"/>
        <v>-3.0208676409093087</v>
      </c>
      <c r="D26">
        <f t="shared" si="1"/>
        <v>10.025050815906374</v>
      </c>
      <c r="E26">
        <f t="shared" si="1"/>
        <v>18.939197257066116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AD26">
        <f>P26 - sorted!Z$103</f>
        <v>0.27227642276422781</v>
      </c>
      <c r="AE26">
        <f>Q26 - sorted!AA$103</f>
        <v>2.8696747967479688</v>
      </c>
      <c r="AF26">
        <f>R26 - sorted!AB$103</f>
        <v>-0.62219512195121962</v>
      </c>
      <c r="AG26">
        <f>S26 - sorted!AC$103</f>
        <v>2.2714634146341464</v>
      </c>
      <c r="AH26">
        <f>T26 - sorted!AD$103</f>
        <v>4.2912195121951227</v>
      </c>
    </row>
    <row r="27" spans="1:34" x14ac:dyDescent="0.3">
      <c r="A27">
        <f t="shared" si="0"/>
        <v>6.3476774110412482</v>
      </c>
      <c r="B27">
        <f t="shared" si="1"/>
        <v>6.8394609540368876</v>
      </c>
      <c r="C27">
        <f t="shared" si="1"/>
        <v>15.562027480599632</v>
      </c>
      <c r="D27">
        <f t="shared" si="1"/>
        <v>9.9620780388495085</v>
      </c>
      <c r="E27">
        <f t="shared" si="1"/>
        <v>18.876224480009252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AD27">
        <f>P27 - sorted!Z$103</f>
        <v>1.4175609756097556</v>
      </c>
      <c r="AE27">
        <f>Q27 - sorted!AA$103</f>
        <v>1.9096341463414637</v>
      </c>
      <c r="AF27">
        <f>R27 - sorted!AB$103</f>
        <v>3.2052439024390234</v>
      </c>
      <c r="AG27">
        <f>S27 - sorted!AC$103</f>
        <v>2.2571951219512183</v>
      </c>
      <c r="AH27">
        <f>T27 - sorted!AD$103</f>
        <v>4.2769512195121946</v>
      </c>
    </row>
    <row r="28" spans="1:34" x14ac:dyDescent="0.3">
      <c r="A28">
        <f t="shared" si="0"/>
        <v>-8.0809472065199959</v>
      </c>
      <c r="B28">
        <f t="shared" si="1"/>
        <v>18.38153358645663</v>
      </c>
      <c r="C28">
        <f t="shared" si="1"/>
        <v>-6.610541014283049</v>
      </c>
      <c r="D28">
        <f t="shared" si="1"/>
        <v>9.6285555529557794</v>
      </c>
      <c r="E28">
        <f t="shared" si="1"/>
        <v>18.542701994115522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AD28">
        <f>P28 - sorted!Z$103</f>
        <v>-1.8046341463414637</v>
      </c>
      <c r="AE28">
        <f>Q28 - sorted!AA$103</f>
        <v>5.1322764227642281</v>
      </c>
      <c r="AF28">
        <f>R28 - sorted!AB$103</f>
        <v>-1.3615447154471543</v>
      </c>
      <c r="AG28">
        <f>S28 - sorted!AC$103</f>
        <v>2.1816260162601617</v>
      </c>
      <c r="AH28">
        <f>T28 - sorted!AD$103</f>
        <v>4.201382113821138</v>
      </c>
    </row>
    <row r="29" spans="1:34" x14ac:dyDescent="0.3">
      <c r="A29">
        <f t="shared" si="0"/>
        <v>12.324928017440692</v>
      </c>
      <c r="B29">
        <f t="shared" si="1"/>
        <v>19.253045459732164</v>
      </c>
      <c r="C29">
        <f t="shared" si="1"/>
        <v>-4.7336005161093029</v>
      </c>
      <c r="D29">
        <f t="shared" si="1"/>
        <v>9.2659687084204201</v>
      </c>
      <c r="E29">
        <f t="shared" si="1"/>
        <v>18.180115149580164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AD29">
        <f>P29 - sorted!Z$103</f>
        <v>2.7523983739837385</v>
      </c>
      <c r="AE29">
        <f>Q29 - sorted!AA$103</f>
        <v>5.3756097560975613</v>
      </c>
      <c r="AF29">
        <f>R29 - sorted!AB$103</f>
        <v>-0.97495934959349784</v>
      </c>
      <c r="AG29">
        <f>S29 - sorted!AC$103</f>
        <v>2.0994715447154464</v>
      </c>
      <c r="AH29">
        <f>T29 - sorted!AD$103</f>
        <v>4.1192276422764227</v>
      </c>
    </row>
    <row r="30" spans="1:34" x14ac:dyDescent="0.3">
      <c r="A30">
        <f t="shared" si="0"/>
        <v>4.2616375185621038</v>
      </c>
      <c r="B30">
        <f t="shared" si="1"/>
        <v>8.2410721809035046</v>
      </c>
      <c r="C30">
        <f t="shared" si="1"/>
        <v>14.123829225058916</v>
      </c>
      <c r="D30">
        <f t="shared" si="1"/>
        <v>9.1455848525652819</v>
      </c>
      <c r="E30">
        <f t="shared" si="1"/>
        <v>18.059731293725026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AD30">
        <f>P30 - sorted!Z$103</f>
        <v>0.95170731707317024</v>
      </c>
      <c r="AE30">
        <f>Q30 - sorted!AA$103</f>
        <v>2.3009756097560974</v>
      </c>
      <c r="AF30">
        <f>R30 - sorted!AB$103</f>
        <v>2.9090243902439008</v>
      </c>
      <c r="AG30">
        <f>S30 - sorted!AC$103</f>
        <v>2.0721951219512178</v>
      </c>
      <c r="AH30">
        <f>T30 - sorted!AD$103</f>
        <v>4.0919512195121941</v>
      </c>
    </row>
    <row r="31" spans="1:34" x14ac:dyDescent="0.3">
      <c r="A31">
        <f t="shared" si="0"/>
        <v>6.8467979507600791</v>
      </c>
      <c r="B31">
        <f t="shared" si="1"/>
        <v>9.4876282549070368</v>
      </c>
      <c r="C31">
        <f t="shared" si="1"/>
        <v>2.102725979762686</v>
      </c>
      <c r="D31">
        <f t="shared" si="1"/>
        <v>8.9241933799494326</v>
      </c>
      <c r="E31">
        <f t="shared" si="1"/>
        <v>17.838339821109177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AD31">
        <f>P31 - sorted!Z$103</f>
        <v>1.5290243902439018</v>
      </c>
      <c r="AE31">
        <f>Q31 - sorted!AA$103</f>
        <v>2.6490243902439028</v>
      </c>
      <c r="AF31">
        <f>R31 - sorted!AB$103</f>
        <v>0.43308943089430763</v>
      </c>
      <c r="AG31">
        <f>S31 - sorted!AC$103</f>
        <v>2.0220325203252019</v>
      </c>
      <c r="AH31">
        <f>T31 - sorted!AD$103</f>
        <v>4.0417886178861782</v>
      </c>
    </row>
    <row r="32" spans="1:34" x14ac:dyDescent="0.3">
      <c r="A32">
        <f t="shared" si="0"/>
        <v>9.5961475612317262</v>
      </c>
      <c r="B32">
        <f t="shared" si="1"/>
        <v>13.061030763706693</v>
      </c>
      <c r="C32">
        <f t="shared" si="1"/>
        <v>-0.50564895439760038</v>
      </c>
      <c r="D32">
        <f t="shared" si="1"/>
        <v>7.442269908468953</v>
      </c>
      <c r="E32">
        <f t="shared" si="1"/>
        <v>16.356416349628695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AD32">
        <f>P32 - sorted!Z$103</f>
        <v>2.1430081300813013</v>
      </c>
      <c r="AE32">
        <f>Q32 - sorted!AA$103</f>
        <v>3.6467479674796763</v>
      </c>
      <c r="AF32">
        <f>R32 - sorted!AB$103</f>
        <v>-0.10414634146341495</v>
      </c>
      <c r="AG32">
        <f>S32 - sorted!AC$103</f>
        <v>1.6862601626016263</v>
      </c>
      <c r="AH32">
        <f>T32 - sorted!AD$103</f>
        <v>3.7060162601626025</v>
      </c>
    </row>
    <row r="33" spans="1:34" x14ac:dyDescent="0.3">
      <c r="A33">
        <f t="shared" si="0"/>
        <v>1.0244530990290239</v>
      </c>
      <c r="B33">
        <f t="shared" si="1"/>
        <v>11.647917793106567</v>
      </c>
      <c r="C33">
        <f t="shared" si="1"/>
        <v>0.73064497626069214</v>
      </c>
      <c r="D33">
        <f t="shared" si="1"/>
        <v>7.382347094973249</v>
      </c>
      <c r="E33">
        <f t="shared" si="1"/>
        <v>16.296493536132992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AD33">
        <f>P33 - sorted!Z$103</f>
        <v>0.22878048780487781</v>
      </c>
      <c r="AE33">
        <f>Q33 - sorted!AA$103</f>
        <v>3.2521951219512202</v>
      </c>
      <c r="AF33">
        <f>R33 - sorted!AB$103</f>
        <v>0.15048780487804736</v>
      </c>
      <c r="AG33">
        <f>S33 - sorted!AC$103</f>
        <v>1.6726829268292676</v>
      </c>
      <c r="AH33">
        <f>T33 - sorted!AD$103</f>
        <v>3.6924390243902439</v>
      </c>
    </row>
    <row r="34" spans="1:34" x14ac:dyDescent="0.3">
      <c r="A34">
        <f t="shared" si="0"/>
        <v>3.3722491315941205</v>
      </c>
      <c r="B34">
        <f t="shared" si="1"/>
        <v>2.5265982373577764</v>
      </c>
      <c r="C34">
        <f t="shared" si="1"/>
        <v>9.6764078595649803</v>
      </c>
      <c r="D34">
        <f t="shared" si="1"/>
        <v>7.1537792375076172</v>
      </c>
      <c r="E34">
        <f t="shared" si="1"/>
        <v>16.067925678667361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AD34">
        <f>P34 - sorted!Z$103</f>
        <v>0.7530894308943088</v>
      </c>
      <c r="AE34">
        <f>Q34 - sorted!AA$103</f>
        <v>0.70544715447154549</v>
      </c>
      <c r="AF34">
        <f>R34 - sorted!AB$103</f>
        <v>1.993008130081301</v>
      </c>
      <c r="AG34">
        <f>S34 - sorted!AC$103</f>
        <v>1.6208943089430892</v>
      </c>
      <c r="AH34">
        <f>T34 - sorted!AD$103</f>
        <v>3.6406504065040655</v>
      </c>
    </row>
    <row r="35" spans="1:34" x14ac:dyDescent="0.3">
      <c r="A35">
        <f t="shared" si="0"/>
        <v>1.6662835231897111</v>
      </c>
      <c r="B35">
        <f t="shared" si="1"/>
        <v>4.3949764314347783</v>
      </c>
      <c r="C35">
        <f t="shared" si="1"/>
        <v>12.011827093517665</v>
      </c>
      <c r="D35">
        <f t="shared" si="1"/>
        <v>7.0362659355923958</v>
      </c>
      <c r="E35">
        <f t="shared" si="1"/>
        <v>15.950412376752139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AD35">
        <f>P35 - sorted!Z$103</f>
        <v>0.37211382113821134</v>
      </c>
      <c r="AE35">
        <f>Q35 - sorted!AA$103</f>
        <v>1.227113821138212</v>
      </c>
      <c r="AF35">
        <f>R35 - sorted!AB$103</f>
        <v>2.4740243902439021</v>
      </c>
      <c r="AG35">
        <f>S35 - sorted!AC$103</f>
        <v>1.5942682926829264</v>
      </c>
      <c r="AH35">
        <f>T35 - sorted!AD$103</f>
        <v>3.6140243902439027</v>
      </c>
    </row>
    <row r="36" spans="1:34" x14ac:dyDescent="0.3">
      <c r="A36">
        <f t="shared" si="0"/>
        <v>17.930113567973887</v>
      </c>
      <c r="B36">
        <f t="shared" si="1"/>
        <v>10.449698161122328</v>
      </c>
      <c r="C36">
        <f t="shared" si="1"/>
        <v>3.9658509327343272</v>
      </c>
      <c r="D36">
        <f t="shared" si="1"/>
        <v>6.722478508035568</v>
      </c>
      <c r="E36">
        <f t="shared" si="1"/>
        <v>15.636624949195312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AD36">
        <f>P36 - sorted!Z$103</f>
        <v>4.0041463414634153</v>
      </c>
      <c r="AE36">
        <f>Q36 - sorted!AA$103</f>
        <v>2.9176422764227645</v>
      </c>
      <c r="AF36">
        <f>R36 - sorted!AB$103</f>
        <v>0.81682926829268254</v>
      </c>
      <c r="AG36">
        <f>S36 - sorted!AC$103</f>
        <v>1.523170731707316</v>
      </c>
      <c r="AH36">
        <f>T36 - sorted!AD$103</f>
        <v>3.5429268292682923</v>
      </c>
    </row>
    <row r="37" spans="1:34" x14ac:dyDescent="0.3">
      <c r="A37">
        <f t="shared" si="0"/>
        <v>1.777684606452993</v>
      </c>
      <c r="B37">
        <f t="shared" si="1"/>
        <v>3.8182877361383532</v>
      </c>
      <c r="C37">
        <f t="shared" si="1"/>
        <v>2.4753509703570149</v>
      </c>
      <c r="D37">
        <f t="shared" si="1"/>
        <v>6.0450277782159185</v>
      </c>
      <c r="E37">
        <f t="shared" si="1"/>
        <v>14.959174219375662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AD37">
        <f>P37 - sorted!Z$103</f>
        <v>0.39699186991869873</v>
      </c>
      <c r="AE37">
        <f>Q37 - sorted!AA$103</f>
        <v>1.0660975609756098</v>
      </c>
      <c r="AF37">
        <f>R37 - sorted!AB$103</f>
        <v>0.50983739837398279</v>
      </c>
      <c r="AG37">
        <f>S37 - sorted!AC$103</f>
        <v>1.3696747967479665</v>
      </c>
      <c r="AH37">
        <f>T37 - sorted!AD$103</f>
        <v>3.3894308943089428</v>
      </c>
    </row>
    <row r="38" spans="1:34" x14ac:dyDescent="0.3">
      <c r="A38">
        <f t="shared" si="0"/>
        <v>4.2894877893779251</v>
      </c>
      <c r="B38">
        <f t="shared" si="1"/>
        <v>11.442196731138921</v>
      </c>
      <c r="C38">
        <f t="shared" si="1"/>
        <v>-3.4750043481961481</v>
      </c>
      <c r="D38">
        <f t="shared" si="1"/>
        <v>6.0217045274541201</v>
      </c>
      <c r="E38">
        <f t="shared" si="1"/>
        <v>14.935850968613863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AD38">
        <f>P38 - sorted!Z$103</f>
        <v>0.95792682926829231</v>
      </c>
      <c r="AE38">
        <f>Q38 - sorted!AA$103</f>
        <v>3.1947560975609761</v>
      </c>
      <c r="AF38">
        <f>R38 - sorted!AB$103</f>
        <v>-0.71573170731707392</v>
      </c>
      <c r="AG38">
        <f>S38 - sorted!AC$103</f>
        <v>1.3643902439024385</v>
      </c>
      <c r="AH38">
        <f>T38 - sorted!AD$103</f>
        <v>3.3841463414634148</v>
      </c>
    </row>
    <row r="39" spans="1:34" x14ac:dyDescent="0.3">
      <c r="A39">
        <f t="shared" si="0"/>
        <v>-4.9857445597734538</v>
      </c>
      <c r="B39">
        <f t="shared" si="1"/>
        <v>8.5782625414959082</v>
      </c>
      <c r="C39">
        <f t="shared" si="1"/>
        <v>1.5767484374248266</v>
      </c>
      <c r="D39">
        <f t="shared" si="1"/>
        <v>6.0217045274541148</v>
      </c>
      <c r="E39">
        <f t="shared" si="1"/>
        <v>14.93585096861386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AD39">
        <f>P39 - sorted!Z$103</f>
        <v>-1.1134146341463418</v>
      </c>
      <c r="AE39">
        <f>Q39 - sorted!AA$103</f>
        <v>2.3951219512195117</v>
      </c>
      <c r="AF39">
        <f>R39 - sorted!AB$103</f>
        <v>0.32475609756097468</v>
      </c>
      <c r="AG39">
        <f>S39 - sorted!AC$103</f>
        <v>1.3643902439024371</v>
      </c>
      <c r="AH39">
        <f>T39 - sorted!AD$103</f>
        <v>3.3841463414634134</v>
      </c>
    </row>
    <row r="40" spans="1:34" x14ac:dyDescent="0.3">
      <c r="A40">
        <f t="shared" si="0"/>
        <v>-0.79546198343227648</v>
      </c>
      <c r="B40">
        <f t="shared" si="1"/>
        <v>2.3827536448425346</v>
      </c>
      <c r="C40">
        <f t="shared" si="1"/>
        <v>10.08416380795898</v>
      </c>
      <c r="D40">
        <f t="shared" si="1"/>
        <v>5.7235257369455752</v>
      </c>
      <c r="E40">
        <f t="shared" si="1"/>
        <v>14.637672178105319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AD40">
        <f>P40 - sorted!Z$103</f>
        <v>-0.17764227642276476</v>
      </c>
      <c r="AE40">
        <f>Q40 - sorted!AA$103</f>
        <v>0.6652845528455289</v>
      </c>
      <c r="AF40">
        <f>R40 - sorted!AB$103</f>
        <v>2.0769918699186984</v>
      </c>
      <c r="AG40">
        <f>S40 - sorted!AC$103</f>
        <v>1.2968292682926821</v>
      </c>
      <c r="AH40">
        <f>T40 - sorted!AD$103</f>
        <v>3.3165853658536584</v>
      </c>
    </row>
    <row r="41" spans="1:34" x14ac:dyDescent="0.3">
      <c r="A41">
        <f t="shared" si="0"/>
        <v>-2.2174640462636068</v>
      </c>
      <c r="B41">
        <f t="shared" si="1"/>
        <v>11.446127706845308</v>
      </c>
      <c r="C41">
        <f t="shared" si="1"/>
        <v>3.2671790753699606</v>
      </c>
      <c r="D41">
        <f t="shared" si="1"/>
        <v>5.6216210720786357</v>
      </c>
      <c r="E41">
        <f t="shared" si="1"/>
        <v>14.53576751323838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AD41">
        <f>P41 - sorted!Z$103</f>
        <v>-0.49520325203252025</v>
      </c>
      <c r="AE41">
        <f>Q41 - sorted!AA$103</f>
        <v>3.1958536585365858</v>
      </c>
      <c r="AF41">
        <f>R41 - sorted!AB$103</f>
        <v>0.67292682926829173</v>
      </c>
      <c r="AG41">
        <f>S41 - sorted!AC$103</f>
        <v>1.2737398373983728</v>
      </c>
      <c r="AH41">
        <f>T41 - sorted!AD$103</f>
        <v>3.2934959349593491</v>
      </c>
    </row>
    <row r="42" spans="1:34" x14ac:dyDescent="0.3">
      <c r="A42">
        <f t="shared" si="0"/>
        <v>11.454652561424753</v>
      </c>
      <c r="B42">
        <f t="shared" si="1"/>
        <v>12.786153647645177</v>
      </c>
      <c r="C42">
        <f t="shared" si="1"/>
        <v>-5.0162270979583852</v>
      </c>
      <c r="D42">
        <f t="shared" si="1"/>
        <v>5.5677981857052519</v>
      </c>
      <c r="E42">
        <f t="shared" si="1"/>
        <v>14.481944626864996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AD42">
        <f>P42 - sorted!Z$103</f>
        <v>2.5580487804878063</v>
      </c>
      <c r="AE42">
        <f>Q42 - sorted!AA$103</f>
        <v>3.5700000000000003</v>
      </c>
      <c r="AF42">
        <f>R42 - sorted!AB$103</f>
        <v>-1.033170731707318</v>
      </c>
      <c r="AG42">
        <f>S42 - sorted!AC$103</f>
        <v>1.2615447154471533</v>
      </c>
      <c r="AH42">
        <f>T42 - sorted!AD$103</f>
        <v>3.2813008130081296</v>
      </c>
    </row>
    <row r="43" spans="1:34" x14ac:dyDescent="0.3">
      <c r="A43">
        <f t="shared" si="0"/>
        <v>1.3051401421531803</v>
      </c>
      <c r="B43">
        <f t="shared" si="1"/>
        <v>4.7116383633382686</v>
      </c>
      <c r="C43">
        <f t="shared" si="1"/>
        <v>-0.59880520204618359</v>
      </c>
      <c r="D43">
        <f t="shared" si="1"/>
        <v>5.5369397308511816</v>
      </c>
      <c r="E43">
        <f t="shared" si="1"/>
        <v>14.451086172010926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AD43">
        <f>P43 - sorted!Z$103</f>
        <v>0.29146341463414593</v>
      </c>
      <c r="AE43">
        <f>Q43 - sorted!AA$103</f>
        <v>1.3155284552845534</v>
      </c>
      <c r="AF43">
        <f>R43 - sorted!AB$103</f>
        <v>-0.12333333333333396</v>
      </c>
      <c r="AG43">
        <f>S43 - sorted!AC$103</f>
        <v>1.2545528455284547</v>
      </c>
      <c r="AH43">
        <f>T43 - sorted!AD$103</f>
        <v>3.274308943089431</v>
      </c>
    </row>
    <row r="44" spans="1:34" x14ac:dyDescent="0.3">
      <c r="A44">
        <f t="shared" si="0"/>
        <v>7.9142096374527267</v>
      </c>
      <c r="B44">
        <f t="shared" si="1"/>
        <v>2.2057141463622396</v>
      </c>
      <c r="C44">
        <f t="shared" si="1"/>
        <v>8.2984059081192161</v>
      </c>
      <c r="D44">
        <f t="shared" si="1"/>
        <v>5.4364703429542001</v>
      </c>
      <c r="E44">
        <f t="shared" si="1"/>
        <v>14.350616784113946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AD44">
        <f>P44 - sorted!Z$103</f>
        <v>1.76739837398374</v>
      </c>
      <c r="AE44">
        <f>Q44 - sorted!AA$103</f>
        <v>0.61585365853658591</v>
      </c>
      <c r="AF44">
        <f>R44 - sorted!AB$103</f>
        <v>1.7091869918699181</v>
      </c>
      <c r="AG44">
        <f>S44 - sorted!AC$103</f>
        <v>1.2317886178861785</v>
      </c>
      <c r="AH44">
        <f>T44 - sorted!AD$103</f>
        <v>3.2515447154471548</v>
      </c>
    </row>
    <row r="45" spans="1:34" x14ac:dyDescent="0.3">
      <c r="A45">
        <f t="shared" si="0"/>
        <v>-3.6412863882332274</v>
      </c>
      <c r="B45">
        <f t="shared" si="1"/>
        <v>8.5009533526036147</v>
      </c>
      <c r="C45">
        <f t="shared" si="1"/>
        <v>-0.34677018457321929</v>
      </c>
      <c r="D45">
        <f t="shared" si="1"/>
        <v>5.3639888559713791</v>
      </c>
      <c r="E45">
        <f t="shared" si="1"/>
        <v>14.278135297131122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AD45">
        <f>P45 - sorted!Z$103</f>
        <v>-0.81317073170731669</v>
      </c>
      <c r="AE45">
        <f>Q45 - sorted!AA$103</f>
        <v>2.373536585365855</v>
      </c>
      <c r="AF45">
        <f>R45 - sorted!AB$103</f>
        <v>-7.1422764227642821E-2</v>
      </c>
      <c r="AG45">
        <f>S45 - sorted!AC$103</f>
        <v>1.2153658536585366</v>
      </c>
      <c r="AH45">
        <f>T45 - sorted!AD$103</f>
        <v>3.2351219512195128</v>
      </c>
    </row>
    <row r="46" spans="1:34" x14ac:dyDescent="0.3">
      <c r="A46">
        <f t="shared" si="0"/>
        <v>4.0974483402884401</v>
      </c>
      <c r="B46">
        <f t="shared" si="1"/>
        <v>8.4911987091840579</v>
      </c>
      <c r="C46">
        <f t="shared" si="1"/>
        <v>4.7576790377472733</v>
      </c>
      <c r="D46">
        <f t="shared" si="1"/>
        <v>5.2405550365550857</v>
      </c>
      <c r="E46">
        <f t="shared" si="1"/>
        <v>14.154701477714829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AD46">
        <f>P46 - sorted!Z$103</f>
        <v>0.91504065040650362</v>
      </c>
      <c r="AE46">
        <f>Q46 - sorted!AA$103</f>
        <v>2.3708130081300824</v>
      </c>
      <c r="AF46">
        <f>R46 - sorted!AB$103</f>
        <v>0.97991869918699148</v>
      </c>
      <c r="AG46">
        <f>S46 - sorted!AC$103</f>
        <v>1.1873983739837395</v>
      </c>
      <c r="AH46">
        <f>T46 - sorted!AD$103</f>
        <v>3.2071544715447158</v>
      </c>
    </row>
    <row r="47" spans="1:34" x14ac:dyDescent="0.3">
      <c r="A47">
        <f t="shared" si="0"/>
        <v>-3.1195943871996166</v>
      </c>
      <c r="B47">
        <f t="shared" si="1"/>
        <v>8.9722336622917016</v>
      </c>
      <c r="C47">
        <f t="shared" si="1"/>
        <v>-0.78511769734334613</v>
      </c>
      <c r="D47">
        <f t="shared" si="1"/>
        <v>5.1558736953276272</v>
      </c>
      <c r="E47">
        <f t="shared" si="1"/>
        <v>14.07002013648737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AD47">
        <f>P47 - sorted!Z$103</f>
        <v>-0.69666666666666721</v>
      </c>
      <c r="AE47">
        <f>Q47 - sorted!AA$103</f>
        <v>2.5051219512195129</v>
      </c>
      <c r="AF47">
        <f>R47 - sorted!AB$103</f>
        <v>-0.1617073170731711</v>
      </c>
      <c r="AG47">
        <f>S47 - sorted!AC$103</f>
        <v>1.1682113821138205</v>
      </c>
      <c r="AH47">
        <f>T47 - sorted!AD$103</f>
        <v>3.1879674796747968</v>
      </c>
    </row>
    <row r="48" spans="1:34" x14ac:dyDescent="0.3">
      <c r="A48">
        <f t="shared" si="0"/>
        <v>9.5140529720948948</v>
      </c>
      <c r="B48">
        <f t="shared" si="1"/>
        <v>3.1810328966249894</v>
      </c>
      <c r="C48">
        <f t="shared" si="1"/>
        <v>6.9131014542094817</v>
      </c>
      <c r="D48">
        <f t="shared" si="1"/>
        <v>4.8548243508791726</v>
      </c>
      <c r="E48">
        <f t="shared" si="1"/>
        <v>13.768970792038917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AD48">
        <f>P48 - sorted!Z$103</f>
        <v>2.1246747967479687</v>
      </c>
      <c r="AE48">
        <f>Q48 - sorted!AA$103</f>
        <v>0.8881707317073182</v>
      </c>
      <c r="AF48">
        <f>R48 - sorted!AB$103</f>
        <v>1.4238617886178861</v>
      </c>
      <c r="AG48">
        <f>S48 - sorted!AC$103</f>
        <v>1.1000000000000001</v>
      </c>
      <c r="AH48">
        <f>T48 - sorted!AD$103</f>
        <v>3.1197560975609764</v>
      </c>
    </row>
    <row r="49" spans="1:34" x14ac:dyDescent="0.3">
      <c r="A49">
        <f t="shared" si="0"/>
        <v>-1.5847350177943662</v>
      </c>
      <c r="B49">
        <f t="shared" si="1"/>
        <v>10.795041656513172</v>
      </c>
      <c r="C49">
        <f t="shared" si="1"/>
        <v>6.3748872861207645E-2</v>
      </c>
      <c r="D49">
        <f t="shared" si="1"/>
        <v>4.5089226011195622</v>
      </c>
      <c r="E49">
        <f t="shared" si="1"/>
        <v>13.423069042279307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AD49">
        <f>P49 - sorted!Z$103</f>
        <v>-0.35390243902439034</v>
      </c>
      <c r="AE49">
        <f>Q49 - sorted!AA$103</f>
        <v>3.0140650406504079</v>
      </c>
      <c r="AF49">
        <f>R49 - sorted!AB$103</f>
        <v>1.3130081300812169E-2</v>
      </c>
      <c r="AG49">
        <f>S49 - sorted!AC$103</f>
        <v>1.0216260162601625</v>
      </c>
      <c r="AH49">
        <f>T49 - sorted!AD$103</f>
        <v>3.0413821138211388</v>
      </c>
    </row>
    <row r="50" spans="1:34" x14ac:dyDescent="0.3">
      <c r="A50">
        <f t="shared" si="0"/>
        <v>1.7059656084044097</v>
      </c>
      <c r="B50">
        <f t="shared" si="1"/>
        <v>3.6418306044293751</v>
      </c>
      <c r="C50">
        <f t="shared" si="1"/>
        <v>6.6421194033164639</v>
      </c>
      <c r="D50">
        <f t="shared" si="1"/>
        <v>4.2756900935015674</v>
      </c>
      <c r="E50">
        <f t="shared" si="1"/>
        <v>13.18983653466131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AD50">
        <f>P50 - sorted!Z$103</f>
        <v>0.38097560975609746</v>
      </c>
      <c r="AE50">
        <f>Q50 - sorted!AA$103</f>
        <v>1.0168292682926834</v>
      </c>
      <c r="AF50">
        <f>R50 - sorted!AB$103</f>
        <v>1.3680487804878041</v>
      </c>
      <c r="AG50">
        <f>S50 - sorted!AC$103</f>
        <v>0.96878048780487758</v>
      </c>
      <c r="AH50">
        <f>T50 - sorted!AD$103</f>
        <v>2.9885365853658539</v>
      </c>
    </row>
    <row r="51" spans="1:34" x14ac:dyDescent="0.3">
      <c r="A51">
        <f t="shared" si="0"/>
        <v>1.057218123518225</v>
      </c>
      <c r="B51">
        <f t="shared" si="1"/>
        <v>3.8462413411615608</v>
      </c>
      <c r="C51">
        <f t="shared" si="1"/>
        <v>-5.3920099274560531</v>
      </c>
      <c r="D51">
        <f t="shared" si="1"/>
        <v>3.9452175711689939</v>
      </c>
      <c r="E51">
        <f t="shared" si="1"/>
        <v>12.859364012328738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AD51">
        <f>P51 - sorted!Z$103</f>
        <v>0.23609756097560952</v>
      </c>
      <c r="AE51">
        <f>Q51 - sorted!AA$103</f>
        <v>1.0739024390243912</v>
      </c>
      <c r="AF51">
        <f>R51 - sorted!AB$103</f>
        <v>-1.1105691056910576</v>
      </c>
      <c r="AG51">
        <f>S51 - sorted!AC$103</f>
        <v>0.89390243902438993</v>
      </c>
      <c r="AH51">
        <f>T51 - sorted!AD$103</f>
        <v>2.9136585365853662</v>
      </c>
    </row>
    <row r="52" spans="1:34" x14ac:dyDescent="0.3">
      <c r="A52">
        <f t="shared" si="0"/>
        <v>-2.6818172544411212</v>
      </c>
      <c r="B52">
        <f t="shared" si="1"/>
        <v>1.9724762544498768</v>
      </c>
      <c r="C52">
        <f t="shared" si="1"/>
        <v>0.60058148642930753</v>
      </c>
      <c r="D52">
        <f t="shared" si="1"/>
        <v>3.6271243127022976</v>
      </c>
      <c r="E52">
        <f t="shared" si="1"/>
        <v>12.541270753862042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AD52">
        <f>P52 - sorted!Z$103</f>
        <v>-0.59890243902439044</v>
      </c>
      <c r="AE52">
        <f>Q52 - sorted!AA$103</f>
        <v>0.55073170731707388</v>
      </c>
      <c r="AF52">
        <f>R52 - sorted!AB$103</f>
        <v>0.12369918699186933</v>
      </c>
      <c r="AG52">
        <f>S52 - sorted!AC$103</f>
        <v>0.82182926829268244</v>
      </c>
      <c r="AH52">
        <f>T52 - sorted!AD$103</f>
        <v>2.8415853658536587</v>
      </c>
    </row>
    <row r="53" spans="1:34" x14ac:dyDescent="0.3">
      <c r="A53">
        <f t="shared" si="0"/>
        <v>-9.3434928168372142</v>
      </c>
      <c r="B53">
        <f t="shared" si="1"/>
        <v>8.7189041167689112</v>
      </c>
      <c r="C53">
        <f t="shared" si="1"/>
        <v>-1.0409026485140265</v>
      </c>
      <c r="D53">
        <f t="shared" si="1"/>
        <v>2.5716575109202529</v>
      </c>
      <c r="E53">
        <f t="shared" si="1"/>
        <v>11.485803952079996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AD53">
        <f>P53 - sorted!Z$103</f>
        <v>-2.0865853658536584</v>
      </c>
      <c r="AE53">
        <f>Q53 - sorted!AA$103</f>
        <v>2.4343902439024401</v>
      </c>
      <c r="AF53">
        <f>R53 - sorted!AB$103</f>
        <v>-0.21439024390243899</v>
      </c>
      <c r="AG53">
        <f>S53 - sorted!AC$103</f>
        <v>0.58268292682926814</v>
      </c>
      <c r="AH53">
        <f>T53 - sorted!AD$103</f>
        <v>2.6024390243902444</v>
      </c>
    </row>
    <row r="54" spans="1:34" x14ac:dyDescent="0.3">
      <c r="A54">
        <f t="shared" si="0"/>
        <v>-2.945211645751534</v>
      </c>
      <c r="B54">
        <f t="shared" si="1"/>
        <v>2.6203592875397743</v>
      </c>
      <c r="C54">
        <f t="shared" si="1"/>
        <v>-1.1486639010905673</v>
      </c>
      <c r="D54">
        <f t="shared" si="1"/>
        <v>1.8479190988194902</v>
      </c>
      <c r="E54">
        <f t="shared" si="1"/>
        <v>10.762065539979234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AD54">
        <f>P54 - sorted!Z$103</f>
        <v>-0.65772357723577279</v>
      </c>
      <c r="AE54">
        <f>Q54 - sorted!AA$103</f>
        <v>0.7316260162601631</v>
      </c>
      <c r="AF54">
        <f>R54 - sorted!AB$103</f>
        <v>-0.23658536585365919</v>
      </c>
      <c r="AG54">
        <f>S54 - sorted!AC$103</f>
        <v>0.41869918699186925</v>
      </c>
      <c r="AH54">
        <f>T54 - sorted!AD$103</f>
        <v>2.4384552845528455</v>
      </c>
    </row>
    <row r="55" spans="1:34" x14ac:dyDescent="0.3">
      <c r="A55">
        <f t="shared" si="0"/>
        <v>-6.7397655374286929</v>
      </c>
      <c r="B55">
        <f t="shared" si="1"/>
        <v>2.5097096009895914</v>
      </c>
      <c r="C55">
        <f t="shared" si="1"/>
        <v>-0.85932691157187668</v>
      </c>
      <c r="D55">
        <f t="shared" si="1"/>
        <v>1.3157901622079757</v>
      </c>
      <c r="E55">
        <f t="shared" si="1"/>
        <v>10.229936603367719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AD55">
        <f>P55 - sorted!Z$103</f>
        <v>-1.5051219512195124</v>
      </c>
      <c r="AE55">
        <f>Q55 - sorted!AA$103</f>
        <v>0.70073170731707424</v>
      </c>
      <c r="AF55">
        <f>R55 - sorted!AB$103</f>
        <v>-0.17699186991869942</v>
      </c>
      <c r="AG55">
        <f>S55 - sorted!AC$103</f>
        <v>0.29813008130081275</v>
      </c>
      <c r="AH55">
        <f>T55 - sorted!AD$103</f>
        <v>2.317886178861789</v>
      </c>
    </row>
    <row r="56" spans="1:34" x14ac:dyDescent="0.3">
      <c r="A56">
        <f t="shared" si="0"/>
        <v>-0.84970630175328776</v>
      </c>
      <c r="B56">
        <f t="shared" si="1"/>
        <v>3.5396252360632827</v>
      </c>
      <c r="C56">
        <f t="shared" si="1"/>
        <v>-5.919763754177044</v>
      </c>
      <c r="D56">
        <f t="shared" si="1"/>
        <v>1.2110149434011204</v>
      </c>
      <c r="E56">
        <f t="shared" si="1"/>
        <v>10.125161384560863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AD56">
        <f>P56 - sorted!Z$103</f>
        <v>-0.18975609756097622</v>
      </c>
      <c r="AE56">
        <f>Q56 - sorted!AA$103</f>
        <v>0.98829268292682948</v>
      </c>
      <c r="AF56">
        <f>R56 - sorted!AB$103</f>
        <v>-1.2192682926829275</v>
      </c>
      <c r="AG56">
        <f>S56 - sorted!AC$103</f>
        <v>0.27439024390243816</v>
      </c>
      <c r="AH56">
        <f>T56 - sorted!AD$103</f>
        <v>2.2941463414634145</v>
      </c>
    </row>
    <row r="57" spans="1:34" x14ac:dyDescent="0.3">
      <c r="A57">
        <f t="shared" si="0"/>
        <v>-0.84424546433841985</v>
      </c>
      <c r="B57">
        <f t="shared" si="1"/>
        <v>0.91810121498087682</v>
      </c>
      <c r="C57">
        <f t="shared" si="1"/>
        <v>3.9622983639680665</v>
      </c>
      <c r="D57">
        <f t="shared" si="1"/>
        <v>1.0893752201972748</v>
      </c>
      <c r="E57">
        <f t="shared" si="1"/>
        <v>10.00352166135702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AD57">
        <f>P57 - sorted!Z$103</f>
        <v>-0.18853658536585405</v>
      </c>
      <c r="AE57">
        <f>Q57 - sorted!AA$103</f>
        <v>0.25634146341463437</v>
      </c>
      <c r="AF57">
        <f>R57 - sorted!AB$103</f>
        <v>0.81609756097560915</v>
      </c>
      <c r="AG57">
        <f>S57 - sorted!AC$103</f>
        <v>0.24682926829268226</v>
      </c>
      <c r="AH57">
        <f>T57 - sorted!AD$103</f>
        <v>2.2665853658536586</v>
      </c>
    </row>
    <row r="58" spans="1:34" x14ac:dyDescent="0.3">
      <c r="A58">
        <f t="shared" si="0"/>
        <v>-1.1740800441963792</v>
      </c>
      <c r="B58">
        <f t="shared" si="1"/>
        <v>-2.1830018422808828</v>
      </c>
      <c r="C58">
        <f t="shared" si="1"/>
        <v>3.9800612077993631</v>
      </c>
      <c r="D58">
        <f t="shared" si="1"/>
        <v>0.93544176516939759</v>
      </c>
      <c r="E58">
        <f t="shared" si="1"/>
        <v>9.8495882063291411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AD58">
        <f>P58 - sorted!Z$103</f>
        <v>-0.26219512195121997</v>
      </c>
      <c r="AE58">
        <f>Q58 - sorted!AA$103</f>
        <v>-0.60951219512195087</v>
      </c>
      <c r="AF58">
        <f>R58 - sorted!AB$103</f>
        <v>0.81975609756097478</v>
      </c>
      <c r="AG58">
        <f>S58 - sorted!AC$103</f>
        <v>0.2119512195121942</v>
      </c>
      <c r="AH58">
        <f>T58 - sorted!AD$103</f>
        <v>2.2317073170731705</v>
      </c>
    </row>
    <row r="59" spans="1:34" x14ac:dyDescent="0.3">
      <c r="A59">
        <f t="shared" si="0"/>
        <v>-3.4880188847893003</v>
      </c>
      <c r="B59">
        <f t="shared" si="1"/>
        <v>-1.3408994909568435</v>
      </c>
      <c r="C59">
        <f t="shared" si="1"/>
        <v>0.33117835498796311</v>
      </c>
      <c r="D59">
        <f t="shared" si="1"/>
        <v>0.85793680879172751</v>
      </c>
      <c r="E59">
        <f t="shared" si="1"/>
        <v>9.7720832499514714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AD59">
        <f>P59 - sorted!Z$103</f>
        <v>-0.77894308943089463</v>
      </c>
      <c r="AE59">
        <f>Q59 - sorted!AA$103</f>
        <v>-0.37439024390243847</v>
      </c>
      <c r="AF59">
        <f>R59 - sorted!AB$103</f>
        <v>6.8211382113820385E-2</v>
      </c>
      <c r="AG59">
        <f>S59 - sorted!AC$103</f>
        <v>0.19439024390243853</v>
      </c>
      <c r="AH59">
        <f>T59 - sorted!AD$103</f>
        <v>2.2141463414634148</v>
      </c>
    </row>
    <row r="60" spans="1:34" x14ac:dyDescent="0.3">
      <c r="A60">
        <f t="shared" si="0"/>
        <v>0.36114338103652871</v>
      </c>
      <c r="B60">
        <f t="shared" si="1"/>
        <v>-0.19815029394052713</v>
      </c>
      <c r="C60">
        <f t="shared" si="1"/>
        <v>4.9362943007175399</v>
      </c>
      <c r="D60">
        <f t="shared" si="1"/>
        <v>0.77594661188293834</v>
      </c>
      <c r="E60">
        <f t="shared" si="1"/>
        <v>9.6900930530426823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AD60">
        <f>P60 - sorted!Z$103</f>
        <v>8.0650406504064964E-2</v>
      </c>
      <c r="AE60">
        <f>Q60 - sorted!AA$103</f>
        <v>-5.5325203252032162E-2</v>
      </c>
      <c r="AF60">
        <f>R60 - sorted!AB$103</f>
        <v>1.0167073170731702</v>
      </c>
      <c r="AG60">
        <f>S60 - sorted!AC$103</f>
        <v>0.17581300813008038</v>
      </c>
      <c r="AH60">
        <f>T60 - sorted!AD$103</f>
        <v>2.1955691056910567</v>
      </c>
    </row>
    <row r="61" spans="1:34" x14ac:dyDescent="0.3">
      <c r="A61">
        <f t="shared" si="0"/>
        <v>2.3448835859438311</v>
      </c>
      <c r="B61">
        <f t="shared" si="1"/>
        <v>4.1187889901378023</v>
      </c>
      <c r="C61">
        <f t="shared" si="1"/>
        <v>0.36117782456970837</v>
      </c>
      <c r="D61">
        <f t="shared" si="1"/>
        <v>0.32939606460510018</v>
      </c>
      <c r="E61">
        <f t="shared" si="1"/>
        <v>9.2435425057648448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AD61">
        <f>P61 - sorted!Z$103</f>
        <v>0.52365853658536521</v>
      </c>
      <c r="AE61">
        <f>Q61 - sorted!AA$103</f>
        <v>1.1500000000000001</v>
      </c>
      <c r="AF61">
        <f>R61 - sorted!AB$103</f>
        <v>7.439024390243798E-2</v>
      </c>
      <c r="AG61">
        <f>S61 - sorted!AC$103</f>
        <v>7.4634146341462149E-2</v>
      </c>
      <c r="AH61">
        <f>T61 - sorted!AD$103</f>
        <v>2.0943902439024384</v>
      </c>
    </row>
    <row r="62" spans="1:34" x14ac:dyDescent="0.3">
      <c r="A62">
        <f t="shared" si="0"/>
        <v>-6.0205732498907274</v>
      </c>
      <c r="B62">
        <f t="shared" si="1"/>
        <v>1.7639889503184745</v>
      </c>
      <c r="C62">
        <f t="shared" si="1"/>
        <v>-7.1187557127896186</v>
      </c>
      <c r="D62">
        <f t="shared" si="1"/>
        <v>-6.4587463648099206E-3</v>
      </c>
      <c r="E62">
        <f t="shared" si="1"/>
        <v>8.9076876947949337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AD62">
        <f>P62 - sorted!Z$103</f>
        <v>-1.3445121951219519</v>
      </c>
      <c r="AE62">
        <f>Q62 - sorted!AA$103</f>
        <v>0.4925203252032524</v>
      </c>
      <c r="AF62">
        <f>R62 - sorted!AB$103</f>
        <v>-1.4662195121951227</v>
      </c>
      <c r="AG62">
        <f>S62 - sorted!AC$103</f>
        <v>-1.4634146341472309E-3</v>
      </c>
      <c r="AH62">
        <f>T62 - sorted!AD$103</f>
        <v>2.0182926829268291</v>
      </c>
    </row>
    <row r="63" spans="1:34" x14ac:dyDescent="0.3">
      <c r="A63">
        <f t="shared" si="0"/>
        <v>-6.4441522053705658</v>
      </c>
      <c r="B63">
        <f t="shared" si="1"/>
        <v>0.44929596407088312</v>
      </c>
      <c r="C63">
        <f t="shared" si="1"/>
        <v>-7.3613172135525557</v>
      </c>
      <c r="D63">
        <f t="shared" si="1"/>
        <v>-0.30750809081326674</v>
      </c>
      <c r="E63">
        <f t="shared" si="1"/>
        <v>8.6066383503464774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AD63">
        <f>P63 - sorted!Z$103</f>
        <v>-1.4391056910569109</v>
      </c>
      <c r="AE63">
        <f>Q63 - sorted!AA$103</f>
        <v>0.12544715447154497</v>
      </c>
      <c r="AF63">
        <f>R63 - sorted!AB$103</f>
        <v>-1.5161788617886185</v>
      </c>
      <c r="AG63">
        <f>S63 - sorted!AC$103</f>
        <v>-6.9674796747968282E-2</v>
      </c>
      <c r="AH63">
        <f>T63 - sorted!AD$103</f>
        <v>1.950081300813008</v>
      </c>
    </row>
    <row r="64" spans="1:34" x14ac:dyDescent="0.3">
      <c r="A64">
        <f t="shared" si="0"/>
        <v>-2.8188842735542803</v>
      </c>
      <c r="B64">
        <f t="shared" si="1"/>
        <v>-4.3249468271839335</v>
      </c>
      <c r="C64">
        <f t="shared" si="1"/>
        <v>4.2453196756800722</v>
      </c>
      <c r="D64">
        <f t="shared" si="1"/>
        <v>-0.60245750813940546</v>
      </c>
      <c r="E64">
        <f t="shared" si="1"/>
        <v>8.3116889330203385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AD64">
        <f>P64 - sorted!Z$103</f>
        <v>-0.62951219512195156</v>
      </c>
      <c r="AE64">
        <f>Q64 - sorted!AA$103</f>
        <v>-1.2075609756097554</v>
      </c>
      <c r="AF64">
        <f>R64 - sorted!AB$103</f>
        <v>0.87439024390243869</v>
      </c>
      <c r="AG64">
        <f>S64 - sorted!AC$103</f>
        <v>-0.13650406504065082</v>
      </c>
      <c r="AH64">
        <f>T64 - sorted!AD$103</f>
        <v>1.8832520325203255</v>
      </c>
    </row>
    <row r="65" spans="1:34" x14ac:dyDescent="0.3">
      <c r="A65">
        <f t="shared" si="0"/>
        <v>4.3757690205328226</v>
      </c>
      <c r="B65">
        <f t="shared" si="1"/>
        <v>4.7826871094389141</v>
      </c>
      <c r="C65">
        <f t="shared" si="1"/>
        <v>-11.847816835475355</v>
      </c>
      <c r="D65">
        <f t="shared" si="1"/>
        <v>-1.1216689520213088</v>
      </c>
      <c r="E65">
        <f t="shared" si="1"/>
        <v>7.7924774891384354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AD65">
        <f>P65 - sorted!Z$103</f>
        <v>0.97719512195121938</v>
      </c>
      <c r="AE65">
        <f>Q65 - sorted!AA$103</f>
        <v>1.3353658536585373</v>
      </c>
      <c r="AF65">
        <f>R65 - sorted!AB$103</f>
        <v>-2.4402439024390246</v>
      </c>
      <c r="AG65">
        <f>S65 - sorted!AC$103</f>
        <v>-0.25414634146341486</v>
      </c>
      <c r="AH65">
        <f>T65 - sorted!AD$103</f>
        <v>1.7656097560975614</v>
      </c>
    </row>
    <row r="66" spans="1:34" x14ac:dyDescent="0.3">
      <c r="A66">
        <f t="shared" si="0"/>
        <v>-10.68321826261789</v>
      </c>
      <c r="B66">
        <f t="shared" si="1"/>
        <v>0.31185740604012813</v>
      </c>
      <c r="C66">
        <f t="shared" si="1"/>
        <v>-0.69472455873518968</v>
      </c>
      <c r="D66">
        <f t="shared" si="1"/>
        <v>-1.1360217217208803</v>
      </c>
      <c r="E66">
        <f t="shared" si="1"/>
        <v>7.7781247194388632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AD66">
        <f>P66 - sorted!Z$103</f>
        <v>-2.3857723577235777</v>
      </c>
      <c r="AE66">
        <f>Q66 - sorted!AA$103</f>
        <v>8.7073170731707838E-2</v>
      </c>
      <c r="AF66">
        <f>R66 - sorted!AB$103</f>
        <v>-0.14308943089430959</v>
      </c>
      <c r="AG66">
        <f>S66 - sorted!AC$103</f>
        <v>-0.25739837398374066</v>
      </c>
      <c r="AH66">
        <f>T66 - sorted!AD$103</f>
        <v>1.7623577235772356</v>
      </c>
    </row>
    <row r="67" spans="1:34" x14ac:dyDescent="0.3">
      <c r="A67">
        <f t="shared" si="0"/>
        <v>-3.8928489651447622</v>
      </c>
      <c r="B67">
        <f t="shared" ref="B67:B130" si="2">2400 * AE67/AL$7</f>
        <v>5.1239540374305363</v>
      </c>
      <c r="C67">
        <f t="shared" si="1"/>
        <v>-13.826992368144802</v>
      </c>
      <c r="D67">
        <f t="shared" si="1"/>
        <v>-1.2375675673453279</v>
      </c>
      <c r="E67">
        <f t="shared" si="1"/>
        <v>7.6765788738144156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AD67">
        <f>P67 - sorted!Z$103</f>
        <v>-0.86934959349593477</v>
      </c>
      <c r="AE67">
        <f>Q67 - sorted!AA$103</f>
        <v>1.4306504065040657</v>
      </c>
      <c r="AF67">
        <f>R67 - sorted!AB$103</f>
        <v>-2.8478861788617889</v>
      </c>
      <c r="AG67">
        <f>S67 - sorted!AC$103</f>
        <v>-0.28040650406504097</v>
      </c>
      <c r="AH67">
        <f>T67 - sorted!AD$103</f>
        <v>1.7393495934959353</v>
      </c>
    </row>
    <row r="68" spans="1:34" x14ac:dyDescent="0.3">
      <c r="A68">
        <f t="shared" ref="A68:E130" si="3">2400 * AD68/AK$7</f>
        <v>3.6469292535619253</v>
      </c>
      <c r="B68">
        <f t="shared" si="3"/>
        <v>-4.7366801345048835</v>
      </c>
      <c r="C68">
        <f t="shared" si="3"/>
        <v>4.2445302159542377</v>
      </c>
      <c r="D68">
        <f t="shared" si="3"/>
        <v>-1.6929091860641501</v>
      </c>
      <c r="E68">
        <f t="shared" si="3"/>
        <v>7.2212372550955939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AD68">
        <f>P68 - sorted!Z$103</f>
        <v>0.81443089430894311</v>
      </c>
      <c r="AE68">
        <f>Q68 - sorted!AA$103</f>
        <v>-1.3225203252032511</v>
      </c>
      <c r="AF68">
        <f>R68 - sorted!AB$103</f>
        <v>0.87422764227642258</v>
      </c>
      <c r="AG68">
        <f>S68 - sorted!AC$103</f>
        <v>-0.38357723577235792</v>
      </c>
      <c r="AH68">
        <f>T68 - sorted!AD$103</f>
        <v>1.6361788617886184</v>
      </c>
    </row>
    <row r="69" spans="1:34" x14ac:dyDescent="0.3">
      <c r="A69">
        <f t="shared" si="3"/>
        <v>-3.8588097452587609</v>
      </c>
      <c r="B69">
        <f t="shared" si="3"/>
        <v>-3.2950311921102395</v>
      </c>
      <c r="C69">
        <f t="shared" si="3"/>
        <v>-3.4600046134052733</v>
      </c>
      <c r="D69">
        <f t="shared" si="3"/>
        <v>-1.7539084572873191</v>
      </c>
      <c r="E69">
        <f t="shared" si="3"/>
        <v>7.1602379838724248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AD69">
        <f>P69 - sorted!Z$103</f>
        <v>-0.86174796747967508</v>
      </c>
      <c r="AE69">
        <f>Q69 - sorted!AA$103</f>
        <v>-0.91999999999999948</v>
      </c>
      <c r="AF69">
        <f>R69 - sorted!AB$103</f>
        <v>-0.71264227642276468</v>
      </c>
      <c r="AG69">
        <f>S69 - sorted!AC$103</f>
        <v>-0.39739837398374034</v>
      </c>
      <c r="AH69">
        <f>T69 - sorted!AD$103</f>
        <v>1.622357723577236</v>
      </c>
    </row>
    <row r="70" spans="1:34" x14ac:dyDescent="0.3">
      <c r="A70">
        <f t="shared" si="3"/>
        <v>-6.7301180579957611</v>
      </c>
      <c r="B70">
        <f t="shared" si="3"/>
        <v>-4.5824985317987714</v>
      </c>
      <c r="C70">
        <f t="shared" si="3"/>
        <v>3.4268473049201815</v>
      </c>
      <c r="D70">
        <f t="shared" si="3"/>
        <v>-1.9254240551971662</v>
      </c>
      <c r="E70">
        <f t="shared" si="3"/>
        <v>6.9887223859625776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AD70">
        <f>P70 - sorted!Z$103</f>
        <v>-1.5029674796747969</v>
      </c>
      <c r="AE70">
        <f>Q70 - sorted!AA$103</f>
        <v>-1.2794715447154463</v>
      </c>
      <c r="AF70">
        <f>R70 - sorted!AB$103</f>
        <v>0.70581300813008108</v>
      </c>
      <c r="AG70">
        <f>S70 - sorted!AC$103</f>
        <v>-0.43626016260162626</v>
      </c>
      <c r="AH70">
        <f>T70 - sorted!AD$103</f>
        <v>1.58349593495935</v>
      </c>
    </row>
    <row r="71" spans="1:34" x14ac:dyDescent="0.3">
      <c r="A71">
        <f t="shared" ref="A71:A130" si="4">2400 * AD71/AK$7</f>
        <v>-8.961962309451847</v>
      </c>
      <c r="B71">
        <f t="shared" si="3"/>
        <v>1.7910690051847049</v>
      </c>
      <c r="C71">
        <f t="shared" si="3"/>
        <v>-10.845992443390182</v>
      </c>
      <c r="D71">
        <f t="shared" si="3"/>
        <v>-2.0843809796198922</v>
      </c>
      <c r="E71">
        <f t="shared" si="3"/>
        <v>6.8297654615398526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AD71">
        <f>P71 - sorted!Z$103</f>
        <v>-2.0013821138211378</v>
      </c>
      <c r="AE71">
        <f>Q71 - sorted!AA$103</f>
        <v>0.50008130081300872</v>
      </c>
      <c r="AF71">
        <f>R71 - sorted!AB$103</f>
        <v>-2.2339024390243907</v>
      </c>
      <c r="AG71">
        <f>S71 - sorted!AC$103</f>
        <v>-0.47227642276422799</v>
      </c>
      <c r="AH71">
        <f>T71 - sorted!AD$103</f>
        <v>1.5474796747967483</v>
      </c>
    </row>
    <row r="72" spans="1:34" x14ac:dyDescent="0.3">
      <c r="A72">
        <f t="shared" si="4"/>
        <v>-6.6975350614203881</v>
      </c>
      <c r="B72">
        <f t="shared" si="3"/>
        <v>0.11152323670716116</v>
      </c>
      <c r="C72">
        <f t="shared" si="3"/>
        <v>-7.3155285494541005</v>
      </c>
      <c r="D72">
        <f t="shared" si="3"/>
        <v>-2.1389215044782546</v>
      </c>
      <c r="E72">
        <f t="shared" si="3"/>
        <v>6.7752249366814894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AD72">
        <f>P72 - sorted!Z$103</f>
        <v>-1.4956910569105692</v>
      </c>
      <c r="AE72">
        <f>Q72 - sorted!AA$103</f>
        <v>3.1138211382114145E-2</v>
      </c>
      <c r="AF72">
        <f>R72 - sorted!AB$103</f>
        <v>-1.5067479674796753</v>
      </c>
      <c r="AG72">
        <f>S72 - sorted!AC$103</f>
        <v>-0.48463414634146407</v>
      </c>
      <c r="AH72">
        <f>T72 - sorted!AD$103</f>
        <v>1.5351219512195122</v>
      </c>
    </row>
    <row r="73" spans="1:34" x14ac:dyDescent="0.3">
      <c r="A73">
        <f t="shared" si="4"/>
        <v>-5.2697081053465293</v>
      </c>
      <c r="B73">
        <f t="shared" si="3"/>
        <v>1.4617405960050762</v>
      </c>
      <c r="C73">
        <f t="shared" si="3"/>
        <v>-4.2646614389630475</v>
      </c>
      <c r="D73">
        <f t="shared" si="3"/>
        <v>-2.3226369566327363</v>
      </c>
      <c r="E73">
        <f t="shared" si="3"/>
        <v>6.5915094845270081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AD73">
        <f>P73 - sorted!Z$103</f>
        <v>-1.1768292682926829</v>
      </c>
      <c r="AE73">
        <f>Q73 - sorted!AA$103</f>
        <v>0.40813008130081374</v>
      </c>
      <c r="AF73">
        <f>R73 - sorted!AB$103</f>
        <v>-0.87837398373983833</v>
      </c>
      <c r="AG73">
        <f>S73 - sorted!AC$103</f>
        <v>-0.52626016260162656</v>
      </c>
      <c r="AH73">
        <f>T73 - sorted!AD$103</f>
        <v>1.4934959349593497</v>
      </c>
    </row>
    <row r="74" spans="1:34" x14ac:dyDescent="0.3">
      <c r="A74">
        <f t="shared" si="4"/>
        <v>-15.63437751876385</v>
      </c>
      <c r="B74">
        <f t="shared" si="3"/>
        <v>-1.3443936915847439</v>
      </c>
      <c r="C74">
        <f t="shared" si="3"/>
        <v>-5.2566175844752756</v>
      </c>
      <c r="D74">
        <f t="shared" si="3"/>
        <v>-2.3369897263323058</v>
      </c>
      <c r="E74">
        <f t="shared" si="3"/>
        <v>6.5771567148274386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AD74">
        <f>P74 - sorted!Z$103</f>
        <v>-3.4914634146341466</v>
      </c>
      <c r="AE74">
        <f>Q74 - sorted!AA$103</f>
        <v>-0.37536585365853603</v>
      </c>
      <c r="AF74">
        <f>R74 - sorted!AB$103</f>
        <v>-1.082682926829269</v>
      </c>
      <c r="AG74">
        <f>S74 - sorted!AC$103</f>
        <v>-0.52951219512195191</v>
      </c>
      <c r="AH74">
        <f>T74 - sorted!AD$103</f>
        <v>1.4902439024390244</v>
      </c>
    </row>
    <row r="75" spans="1:34" x14ac:dyDescent="0.3">
      <c r="A75">
        <f t="shared" si="4"/>
        <v>3.050059724116974</v>
      </c>
      <c r="B75">
        <f t="shared" si="3"/>
        <v>-1.6978903217740187</v>
      </c>
      <c r="C75">
        <f t="shared" si="3"/>
        <v>9.8682465729383276E-3</v>
      </c>
      <c r="D75">
        <f t="shared" si="3"/>
        <v>-2.5024053971198366</v>
      </c>
      <c r="E75">
        <f t="shared" si="3"/>
        <v>6.4117410440399079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AD75">
        <f>P75 - sorted!Z$103</f>
        <v>0.68113821138211339</v>
      </c>
      <c r="AE75">
        <f>Q75 - sorted!AA$103</f>
        <v>-0.47406504065040589</v>
      </c>
      <c r="AF75">
        <f>R75 - sorted!AB$103</f>
        <v>2.0325203252022916E-3</v>
      </c>
      <c r="AG75">
        <f>S75 - sorted!AC$103</f>
        <v>-0.56699186991869976</v>
      </c>
      <c r="AH75">
        <f>T75 - sorted!AD$103</f>
        <v>1.4527642276422765</v>
      </c>
    </row>
    <row r="76" spans="1:34" x14ac:dyDescent="0.3">
      <c r="A76">
        <f t="shared" si="4"/>
        <v>-10.011717288503093</v>
      </c>
      <c r="B76">
        <f t="shared" si="3"/>
        <v>-0.86597938894802462</v>
      </c>
      <c r="C76">
        <f t="shared" si="3"/>
        <v>-5.693978272588109</v>
      </c>
      <c r="D76">
        <f t="shared" si="3"/>
        <v>-2.940164872956688</v>
      </c>
      <c r="E76">
        <f t="shared" si="3"/>
        <v>5.9739815682030564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AD76">
        <f>P76 - sorted!Z$103</f>
        <v>-2.2358130081300818</v>
      </c>
      <c r="AE76">
        <f>Q76 - sorted!AA$103</f>
        <v>-0.24178861788617856</v>
      </c>
      <c r="AF76">
        <f>R76 - sorted!AB$103</f>
        <v>-1.1727642276422772</v>
      </c>
      <c r="AG76">
        <f>S76 - sorted!AC$103</f>
        <v>-0.66617886178861863</v>
      </c>
      <c r="AH76">
        <f>T76 - sorted!AD$103</f>
        <v>1.3535772357723577</v>
      </c>
    </row>
    <row r="77" spans="1:34" x14ac:dyDescent="0.3">
      <c r="A77">
        <f t="shared" si="4"/>
        <v>-5.0163252492967088</v>
      </c>
      <c r="B77">
        <f t="shared" si="3"/>
        <v>-6.8058292729933418</v>
      </c>
      <c r="C77">
        <f t="shared" si="3"/>
        <v>0.86564258937855665</v>
      </c>
      <c r="D77">
        <f t="shared" si="3"/>
        <v>-3.8784771920660024</v>
      </c>
      <c r="E77">
        <f t="shared" si="3"/>
        <v>5.0356692490937416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AD77">
        <f>P77 - sorted!Z$103</f>
        <v>-1.1202439024390247</v>
      </c>
      <c r="AE77">
        <f>Q77 - sorted!AA$103</f>
        <v>-1.9002439024390239</v>
      </c>
      <c r="AF77">
        <f>R77 - sorted!AB$103</f>
        <v>0.17829268292682876</v>
      </c>
      <c r="AG77">
        <f>S77 - sorted!AC$103</f>
        <v>-0.87878048780487861</v>
      </c>
      <c r="AH77">
        <f>T77 - sorted!AD$103</f>
        <v>1.1409756097560977</v>
      </c>
    </row>
    <row r="78" spans="1:34" x14ac:dyDescent="0.3">
      <c r="A78">
        <f t="shared" si="4"/>
        <v>-5.0079519652605793</v>
      </c>
      <c r="B78">
        <f t="shared" si="3"/>
        <v>-1.6285886759873238</v>
      </c>
      <c r="C78">
        <f t="shared" si="3"/>
        <v>-3.3252043652188727</v>
      </c>
      <c r="D78">
        <f t="shared" si="3"/>
        <v>-3.9541880522312289</v>
      </c>
      <c r="E78">
        <f t="shared" si="3"/>
        <v>4.9599583889285146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AD78">
        <f>P78 - sorted!Z$103</f>
        <v>-1.1183739837398377</v>
      </c>
      <c r="AE78">
        <f>Q78 - sorted!AA$103</f>
        <v>-0.45471544715447099</v>
      </c>
      <c r="AF78">
        <f>R78 - sorted!AB$103</f>
        <v>-0.68487804878048841</v>
      </c>
      <c r="AG78">
        <f>S78 - sorted!AC$103</f>
        <v>-0.89593495934959422</v>
      </c>
      <c r="AH78">
        <f>T78 - sorted!AD$103</f>
        <v>1.1238211382113821</v>
      </c>
    </row>
    <row r="79" spans="1:34" x14ac:dyDescent="0.3">
      <c r="A79">
        <f t="shared" si="4"/>
        <v>-12.574124231472455</v>
      </c>
      <c r="B79">
        <f t="shared" si="3"/>
        <v>-2.4765146950245311</v>
      </c>
      <c r="C79">
        <f t="shared" si="3"/>
        <v>-8.1910393854056025</v>
      </c>
      <c r="D79">
        <f t="shared" si="3"/>
        <v>-3.9629791236722158</v>
      </c>
      <c r="E79">
        <f t="shared" si="3"/>
        <v>4.9511673174875286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AD79">
        <f>P79 - sorted!Z$103</f>
        <v>-2.8080487804878049</v>
      </c>
      <c r="AE79">
        <f>Q79 - sorted!AA$103</f>
        <v>-0.69146341463414607</v>
      </c>
      <c r="AF79">
        <f>R79 - sorted!AB$103</f>
        <v>-1.6870731707317077</v>
      </c>
      <c r="AG79">
        <f>S79 - sorted!AC$103</f>
        <v>-0.89792682926829359</v>
      </c>
      <c r="AH79">
        <f>T79 - sorted!AD$103</f>
        <v>1.1218292682926827</v>
      </c>
    </row>
    <row r="80" spans="1:34" x14ac:dyDescent="0.3">
      <c r="A80">
        <f t="shared" si="4"/>
        <v>-12.951286068925929</v>
      </c>
      <c r="B80">
        <f t="shared" si="3"/>
        <v>-3.2254383629378873</v>
      </c>
      <c r="C80">
        <f t="shared" si="3"/>
        <v>-1.997727836226584</v>
      </c>
      <c r="D80">
        <f t="shared" si="3"/>
        <v>-4.1980057275026548</v>
      </c>
      <c r="E80">
        <f t="shared" si="3"/>
        <v>4.7161407136570883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AD80">
        <f>P80 - sorted!Z$103</f>
        <v>-2.8922764227642279</v>
      </c>
      <c r="AE80">
        <f>Q80 - sorted!AA$103</f>
        <v>-0.90056910569105653</v>
      </c>
      <c r="AF80">
        <f>R80 - sorted!AB$103</f>
        <v>-0.41146341463414737</v>
      </c>
      <c r="AG80">
        <f>S80 - sorted!AC$103</f>
        <v>-0.95117886178861855</v>
      </c>
      <c r="AH80">
        <f>T80 - sorted!AD$103</f>
        <v>1.0685772357723577</v>
      </c>
    </row>
    <row r="81" spans="1:34" x14ac:dyDescent="0.3">
      <c r="A81">
        <f t="shared" si="4"/>
        <v>-7.2465312495283403</v>
      </c>
      <c r="B81">
        <f t="shared" si="3"/>
        <v>-2.8818419678609981</v>
      </c>
      <c r="C81">
        <f t="shared" si="3"/>
        <v>-6.4881747567785624</v>
      </c>
      <c r="D81">
        <f t="shared" si="3"/>
        <v>-4.4037885630702247</v>
      </c>
      <c r="E81">
        <f t="shared" si="3"/>
        <v>4.5103578780895184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AD81">
        <f>P81 - sorted!Z$103</f>
        <v>-1.6182926829268298</v>
      </c>
      <c r="AE81">
        <f>Q81 - sorted!AA$103</f>
        <v>-0.80463414634146324</v>
      </c>
      <c r="AF81">
        <f>R81 - sorted!AB$103</f>
        <v>-1.3363414634146351</v>
      </c>
      <c r="AG81">
        <f>S81 - sorted!AC$103</f>
        <v>-0.99780487804878137</v>
      </c>
      <c r="AH81">
        <f>T81 - sorted!AD$103</f>
        <v>1.0219512195121949</v>
      </c>
    </row>
    <row r="82" spans="1:34" x14ac:dyDescent="0.3">
      <c r="A82">
        <f t="shared" si="4"/>
        <v>-10.391973600491657</v>
      </c>
      <c r="B82">
        <f t="shared" si="3"/>
        <v>-5.5723764513444403</v>
      </c>
      <c r="C82">
        <f t="shared" si="3"/>
        <v>-2.035621903066684</v>
      </c>
      <c r="D82">
        <f t="shared" si="3"/>
        <v>-4.4037885630702256</v>
      </c>
      <c r="E82">
        <f t="shared" si="3"/>
        <v>4.5103578780895184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AD82">
        <f>P82 - sorted!Z$103</f>
        <v>-2.3207317073170737</v>
      </c>
      <c r="AE82">
        <f>Q82 - sorted!AA$103</f>
        <v>-1.5558536585365852</v>
      </c>
      <c r="AF82">
        <f>R82 - sorted!AB$103</f>
        <v>-0.41926829268292765</v>
      </c>
      <c r="AG82">
        <f>S82 - sorted!AC$103</f>
        <v>-0.9978048780487816</v>
      </c>
      <c r="AH82">
        <f>T82 - sorted!AD$103</f>
        <v>1.0219512195121947</v>
      </c>
    </row>
    <row r="83" spans="1:34" x14ac:dyDescent="0.3">
      <c r="A83">
        <f t="shared" si="4"/>
        <v>4.6023937732497986</v>
      </c>
      <c r="B83">
        <f t="shared" si="3"/>
        <v>-2.6267653220242546</v>
      </c>
      <c r="C83">
        <f t="shared" si="3"/>
        <v>-1.4861579338852169</v>
      </c>
      <c r="D83">
        <f t="shared" si="3"/>
        <v>-4.4565349917161381</v>
      </c>
      <c r="E83">
        <f t="shared" si="3"/>
        <v>4.457611449443605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AD83">
        <f>P83 - sorted!Z$103</f>
        <v>1.0278048780487805</v>
      </c>
      <c r="AE83">
        <f>Q83 - sorted!AA$103</f>
        <v>-0.73341463414634078</v>
      </c>
      <c r="AF83">
        <f>R83 - sorted!AB$103</f>
        <v>-0.30609756097561025</v>
      </c>
      <c r="AG83">
        <f>S83 - sorted!AC$103</f>
        <v>-1.0097560975609761</v>
      </c>
      <c r="AH83">
        <f>T83 - sorted!AD$103</f>
        <v>1.0100000000000002</v>
      </c>
    </row>
    <row r="84" spans="1:34" x14ac:dyDescent="0.3">
      <c r="A84">
        <f t="shared" si="4"/>
        <v>-7.0677798381483621</v>
      </c>
      <c r="B84">
        <f t="shared" si="3"/>
        <v>-6.810197023778219</v>
      </c>
      <c r="C84">
        <f t="shared" si="3"/>
        <v>-3.0283675083047497</v>
      </c>
      <c r="D84">
        <f t="shared" si="3"/>
        <v>-4.8727653130036375</v>
      </c>
      <c r="E84">
        <f t="shared" si="3"/>
        <v>4.0413811281561056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AD84">
        <f>P84 - sorted!Z$103</f>
        <v>-1.5783739837398376</v>
      </c>
      <c r="AE84">
        <f>Q84 - sorted!AA$103</f>
        <v>-1.9014634146341463</v>
      </c>
      <c r="AF84">
        <f>R84 - sorted!AB$103</f>
        <v>-0.62373983739837491</v>
      </c>
      <c r="AG84">
        <f>S84 - sorted!AC$103</f>
        <v>-1.1040650406504073</v>
      </c>
      <c r="AH84">
        <f>T84 - sorted!AD$103</f>
        <v>0.91569105691056885</v>
      </c>
    </row>
    <row r="85" spans="1:34" x14ac:dyDescent="0.3">
      <c r="A85">
        <f t="shared" si="4"/>
        <v>-6.3727972631496392</v>
      </c>
      <c r="B85">
        <f t="shared" si="3"/>
        <v>-2.9866679866980155</v>
      </c>
      <c r="C85">
        <f t="shared" si="3"/>
        <v>-13.403841955097009</v>
      </c>
      <c r="D85">
        <f t="shared" si="3"/>
        <v>-4.8774299631559987</v>
      </c>
      <c r="E85">
        <f t="shared" si="3"/>
        <v>4.0367164780037461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AD85">
        <f>P85 - sorted!Z$103</f>
        <v>-1.4231707317073174</v>
      </c>
      <c r="AE85">
        <f>Q85 - sorted!AA$103</f>
        <v>-0.8339024390243901</v>
      </c>
      <c r="AF85">
        <f>R85 - sorted!AB$103</f>
        <v>-2.7607317073170741</v>
      </c>
      <c r="AG85">
        <f>S85 - sorted!AC$103</f>
        <v>-1.1051219512195132</v>
      </c>
      <c r="AH85">
        <f>T85 - sorted!AD$103</f>
        <v>0.91463414634146312</v>
      </c>
    </row>
    <row r="86" spans="1:34" x14ac:dyDescent="0.3">
      <c r="A86">
        <f t="shared" si="4"/>
        <v>-12.233367976784761</v>
      </c>
      <c r="B86">
        <f t="shared" si="3"/>
        <v>0.81458552137932738</v>
      </c>
      <c r="C86">
        <f t="shared" si="3"/>
        <v>-8.8541855551073674</v>
      </c>
      <c r="D86">
        <f t="shared" si="3"/>
        <v>-5.0760364138737755</v>
      </c>
      <c r="E86">
        <f t="shared" si="3"/>
        <v>3.8381100272859681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AD86">
        <f>P86 - sorted!Z$103</f>
        <v>-2.7319512195121947</v>
      </c>
      <c r="AE86">
        <f>Q86 - sorted!AA$103</f>
        <v>0.22743902439024555</v>
      </c>
      <c r="AF86">
        <f>R86 - sorted!AB$103</f>
        <v>-1.8236585365853657</v>
      </c>
      <c r="AG86">
        <f>S86 - sorted!AC$103</f>
        <v>-1.1501219512195116</v>
      </c>
      <c r="AH86">
        <f>T86 - sorted!AD$103</f>
        <v>0.86963414634146474</v>
      </c>
    </row>
    <row r="87" spans="1:34" x14ac:dyDescent="0.3">
      <c r="A87">
        <f t="shared" si="4"/>
        <v>-11.195808867960059</v>
      </c>
      <c r="B87">
        <f t="shared" si="3"/>
        <v>-4.5654643037377562</v>
      </c>
      <c r="C87">
        <f t="shared" si="3"/>
        <v>-6.7005394230282915</v>
      </c>
      <c r="D87">
        <f t="shared" si="3"/>
        <v>-5.1329092638083225</v>
      </c>
      <c r="E87">
        <f t="shared" si="3"/>
        <v>3.7812371773514215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AD87">
        <f>P87 - sorted!Z$103</f>
        <v>-2.5002439024390246</v>
      </c>
      <c r="AE87">
        <f>Q87 - sorted!AA$103</f>
        <v>-1.2747154471544708</v>
      </c>
      <c r="AF87">
        <f>R87 - sorted!AB$103</f>
        <v>-1.3800813008130084</v>
      </c>
      <c r="AG87">
        <f>S87 - sorted!AC$103</f>
        <v>-1.1630081300813013</v>
      </c>
      <c r="AH87">
        <f>T87 - sorted!AD$103</f>
        <v>0.85674796747967497</v>
      </c>
    </row>
    <row r="88" spans="1:34" x14ac:dyDescent="0.3">
      <c r="A88">
        <f t="shared" si="4"/>
        <v>-6.5560993723753382</v>
      </c>
      <c r="B88">
        <f t="shared" si="3"/>
        <v>-7.1922296257620157</v>
      </c>
      <c r="C88">
        <f t="shared" si="3"/>
        <v>-1.4316852128025745</v>
      </c>
      <c r="D88">
        <f t="shared" si="3"/>
        <v>-5.1413415160068219</v>
      </c>
      <c r="E88">
        <f t="shared" si="3"/>
        <v>3.7728049251529217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AD88">
        <f>P88 - sorted!Z$103</f>
        <v>-1.4641056910569112</v>
      </c>
      <c r="AE88">
        <f>Q88 - sorted!AA$103</f>
        <v>-2.0081300813008132</v>
      </c>
      <c r="AF88">
        <f>R88 - sorted!AB$103</f>
        <v>-0.29487804878048895</v>
      </c>
      <c r="AG88">
        <f>S88 - sorted!AC$103</f>
        <v>-1.1649186991869931</v>
      </c>
      <c r="AH88">
        <f>T88 - sorted!AD$103</f>
        <v>0.8548373983739832</v>
      </c>
    </row>
    <row r="89" spans="1:34" x14ac:dyDescent="0.3">
      <c r="A89">
        <f t="shared" si="4"/>
        <v>-10.753299009442014</v>
      </c>
      <c r="B89">
        <f t="shared" si="3"/>
        <v>-4.3978882652913587</v>
      </c>
      <c r="C89">
        <f t="shared" si="3"/>
        <v>-3.9792717480735345</v>
      </c>
      <c r="D89">
        <f t="shared" si="3"/>
        <v>-5.2628018295894208</v>
      </c>
      <c r="E89">
        <f t="shared" si="3"/>
        <v>3.6513446115703228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AD89">
        <f>P89 - sorted!Z$103</f>
        <v>-2.4014227642276427</v>
      </c>
      <c r="AE89">
        <f>Q89 - sorted!AA$103</f>
        <v>-1.2279268292682921</v>
      </c>
      <c r="AF89">
        <f>R89 - sorted!AB$103</f>
        <v>-0.81959349593496</v>
      </c>
      <c r="AG89">
        <f>S89 - sorted!AC$103</f>
        <v>-1.1924390243902445</v>
      </c>
      <c r="AH89">
        <f>T89 - sorted!AD$103</f>
        <v>0.82731707317073178</v>
      </c>
    </row>
    <row r="90" spans="1:34" x14ac:dyDescent="0.3">
      <c r="A90">
        <f t="shared" si="4"/>
        <v>-6.9407243542957966</v>
      </c>
      <c r="B90">
        <f t="shared" si="3"/>
        <v>-7.7029652842068179</v>
      </c>
      <c r="C90">
        <f t="shared" si="3"/>
        <v>-0.60867344861912842</v>
      </c>
      <c r="D90">
        <f t="shared" si="3"/>
        <v>-5.7999542355957905</v>
      </c>
      <c r="E90">
        <f t="shared" si="3"/>
        <v>3.114192205563953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AD90">
        <f>P90 - sorted!Z$103</f>
        <v>-1.5500000000000009</v>
      </c>
      <c r="AE90">
        <f>Q90 - sorted!AA$103</f>
        <v>-2.1507317073170737</v>
      </c>
      <c r="AF90">
        <f>R90 - sorted!AB$103</f>
        <v>-0.12536585365853758</v>
      </c>
      <c r="AG90">
        <f>S90 - sorted!AC$103</f>
        <v>-1.3141463414634162</v>
      </c>
      <c r="AH90">
        <f>T90 - sorted!AD$103</f>
        <v>0.70560975609756005</v>
      </c>
    </row>
    <row r="91" spans="1:34" x14ac:dyDescent="0.3">
      <c r="A91">
        <f t="shared" si="4"/>
        <v>-10.896008893883868</v>
      </c>
      <c r="B91">
        <f t="shared" si="3"/>
        <v>-4.7062514707035845</v>
      </c>
      <c r="C91">
        <f t="shared" si="3"/>
        <v>-6.0008807410066352</v>
      </c>
      <c r="D91">
        <f t="shared" si="3"/>
        <v>-6.0114781790431824</v>
      </c>
      <c r="E91">
        <f t="shared" si="3"/>
        <v>2.9026682621165611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AD91">
        <f>P91 - sorted!Z$103</f>
        <v>-2.4332926829268295</v>
      </c>
      <c r="AE91">
        <f>Q91 - sorted!AA$103</f>
        <v>-1.3140243902439019</v>
      </c>
      <c r="AF91">
        <f>R91 - sorted!AB$103</f>
        <v>-1.2359756097560981</v>
      </c>
      <c r="AG91">
        <f>S91 - sorted!AC$103</f>
        <v>-1.362073170731708</v>
      </c>
      <c r="AH91">
        <f>T91 - sorted!AD$103</f>
        <v>0.65768292682926832</v>
      </c>
    </row>
    <row r="92" spans="1:34" x14ac:dyDescent="0.3">
      <c r="A92">
        <f t="shared" si="4"/>
        <v>-9.9649361146490651</v>
      </c>
      <c r="B92">
        <f t="shared" si="3"/>
        <v>-4.8752834260782754</v>
      </c>
      <c r="C92">
        <f t="shared" si="3"/>
        <v>-6.7972482394431353</v>
      </c>
      <c r="D92">
        <f t="shared" si="3"/>
        <v>-6.0938271951944589</v>
      </c>
      <c r="E92">
        <f t="shared" si="3"/>
        <v>2.8203192459652846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AD92">
        <f>P92 - sorted!Z$103</f>
        <v>-2.2253658536585368</v>
      </c>
      <c r="AE92">
        <f>Q92 - sorted!AA$103</f>
        <v>-1.3612195121951216</v>
      </c>
      <c r="AF92">
        <f>R92 - sorted!AB$103</f>
        <v>-1.4000000000000008</v>
      </c>
      <c r="AG92">
        <f>S92 - sorted!AC$103</f>
        <v>-1.3807317073170737</v>
      </c>
      <c r="AH92">
        <f>T92 - sorted!AD$103</f>
        <v>0.63902439024390245</v>
      </c>
    </row>
    <row r="93" spans="1:34" x14ac:dyDescent="0.3">
      <c r="A93">
        <f t="shared" si="4"/>
        <v>-12.648391620314646</v>
      </c>
      <c r="B93">
        <f t="shared" si="3"/>
        <v>1.0185594830330191</v>
      </c>
      <c r="C93">
        <f t="shared" si="3"/>
        <v>-15.248809334374428</v>
      </c>
      <c r="D93">
        <f t="shared" si="3"/>
        <v>-6.135809046565698</v>
      </c>
      <c r="E93">
        <f t="shared" si="3"/>
        <v>2.7783373945940464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AD93">
        <f>P93 - sorted!Z$103</f>
        <v>-2.8246341463414635</v>
      </c>
      <c r="AE93">
        <f>Q93 - sorted!AA$103</f>
        <v>0.2843902439024395</v>
      </c>
      <c r="AF93">
        <f>R93 - sorted!AB$103</f>
        <v>-3.1407317073170735</v>
      </c>
      <c r="AG93">
        <f>S93 - sorted!AC$103</f>
        <v>-1.390243902439025</v>
      </c>
      <c r="AH93">
        <f>T93 - sorted!AD$103</f>
        <v>0.62951219512195133</v>
      </c>
    </row>
    <row r="94" spans="1:34" x14ac:dyDescent="0.3">
      <c r="A94">
        <f t="shared" si="4"/>
        <v>-10.253996441809351</v>
      </c>
      <c r="B94">
        <f t="shared" si="3"/>
        <v>-5.2436304089361254</v>
      </c>
      <c r="C94">
        <f t="shared" si="3"/>
        <v>-12.658197244045434</v>
      </c>
      <c r="D94">
        <f t="shared" si="3"/>
        <v>-6.2990718018982923</v>
      </c>
      <c r="E94">
        <f t="shared" si="3"/>
        <v>2.6150746392614517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AD94">
        <f>P94 - sorted!Z$103</f>
        <v>-2.2899186991869915</v>
      </c>
      <c r="AE94">
        <f>Q94 - sorted!AA$103</f>
        <v>-1.4640650406504057</v>
      </c>
      <c r="AF94">
        <f>R94 - sorted!AB$103</f>
        <v>-2.6071544715447157</v>
      </c>
      <c r="AG94">
        <f>S94 - sorted!AC$103</f>
        <v>-1.4272357723577238</v>
      </c>
      <c r="AH94">
        <f>T94 - sorted!AD$103</f>
        <v>0.59252032520325248</v>
      </c>
    </row>
    <row r="95" spans="1:34" x14ac:dyDescent="0.3">
      <c r="A95">
        <f t="shared" si="4"/>
        <v>-9.4538017326175261</v>
      </c>
      <c r="B95">
        <f t="shared" si="3"/>
        <v>-3.989503566905479</v>
      </c>
      <c r="C95">
        <f t="shared" si="3"/>
        <v>-13.770940727610487</v>
      </c>
      <c r="D95">
        <f t="shared" si="3"/>
        <v>-6.3037364520506536</v>
      </c>
      <c r="E95">
        <f t="shared" si="3"/>
        <v>2.6104099891090899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AD95">
        <f>P95 - sorted!Z$103</f>
        <v>-2.1112195121951221</v>
      </c>
      <c r="AE95">
        <f>Q95 - sorted!AA$103</f>
        <v>-1.1139024390243897</v>
      </c>
      <c r="AF95">
        <f>R95 - sorted!AB$103</f>
        <v>-2.8363414634146347</v>
      </c>
      <c r="AG95">
        <f>S95 - sorted!AC$103</f>
        <v>-1.4282926829268299</v>
      </c>
      <c r="AH95">
        <f>T95 - sorted!AD$103</f>
        <v>0.59146341463414642</v>
      </c>
    </row>
    <row r="96" spans="1:34" x14ac:dyDescent="0.3">
      <c r="A96">
        <f t="shared" si="4"/>
        <v>-8.3732840361292027</v>
      </c>
      <c r="B96">
        <f t="shared" si="3"/>
        <v>-3.7444727478739512</v>
      </c>
      <c r="C96">
        <f t="shared" si="3"/>
        <v>-7.3042787483609457</v>
      </c>
      <c r="D96">
        <f t="shared" si="3"/>
        <v>-6.5836154611922479</v>
      </c>
      <c r="E96">
        <f t="shared" si="3"/>
        <v>2.3305309799674969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AD96">
        <f>P96 - sorted!Z$103</f>
        <v>-1.8699186991869921</v>
      </c>
      <c r="AE96">
        <f>Q96 - sorted!AA$103</f>
        <v>-1.0454878048780483</v>
      </c>
      <c r="AF96">
        <f>R96 - sorted!AB$103</f>
        <v>-1.5044308943089437</v>
      </c>
      <c r="AG96">
        <f>S96 - sorted!AC$103</f>
        <v>-1.4917073170731714</v>
      </c>
      <c r="AH96">
        <f>T96 - sorted!AD$103</f>
        <v>0.5280487804878049</v>
      </c>
    </row>
    <row r="97" spans="1:34" x14ac:dyDescent="0.3">
      <c r="A97">
        <f t="shared" si="4"/>
        <v>-7.8330251878850401</v>
      </c>
      <c r="B97">
        <f t="shared" si="3"/>
        <v>1.608205838991239</v>
      </c>
      <c r="C97">
        <f t="shared" si="3"/>
        <v>-19.706098946441315</v>
      </c>
      <c r="D97">
        <f t="shared" si="3"/>
        <v>-6.6492793825677774</v>
      </c>
      <c r="E97">
        <f t="shared" si="3"/>
        <v>2.264867058591967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AD97">
        <f>P97 - sorted!Z$103</f>
        <v>-1.7492682926829273</v>
      </c>
      <c r="AE97">
        <f>Q97 - sorted!AA$103</f>
        <v>0.44902439024390239</v>
      </c>
      <c r="AF97">
        <f>R97 - sorted!AB$103</f>
        <v>-4.0587804878048779</v>
      </c>
      <c r="AG97">
        <f>S97 - sorted!AC$103</f>
        <v>-1.5065853658536597</v>
      </c>
      <c r="AH97">
        <f>T97 - sorted!AD$103</f>
        <v>0.51317073170731664</v>
      </c>
    </row>
    <row r="98" spans="1:34" x14ac:dyDescent="0.3">
      <c r="A98">
        <f t="shared" si="4"/>
        <v>-7.2174067833157141</v>
      </c>
      <c r="B98">
        <f t="shared" si="3"/>
        <v>-7.1727203389229022</v>
      </c>
      <c r="C98">
        <f t="shared" si="3"/>
        <v>-5.5799013422048862</v>
      </c>
      <c r="D98">
        <f t="shared" si="3"/>
        <v>-6.6869554030291427</v>
      </c>
      <c r="E98">
        <f t="shared" si="3"/>
        <v>2.2271910381306022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AD98">
        <f>P98 - sorted!Z$103</f>
        <v>-1.6117886178861789</v>
      </c>
      <c r="AE98">
        <f>Q98 - sorted!AA$103</f>
        <v>-2.0026829268292676</v>
      </c>
      <c r="AF98">
        <f>R98 - sorted!AB$103</f>
        <v>-1.1492682926829272</v>
      </c>
      <c r="AG98">
        <f>S98 - sorted!AC$103</f>
        <v>-1.5151219512195127</v>
      </c>
      <c r="AH98">
        <f>T98 - sorted!AD$103</f>
        <v>0.50463414634146375</v>
      </c>
    </row>
    <row r="99" spans="1:34" x14ac:dyDescent="0.3">
      <c r="A99">
        <f t="shared" si="4"/>
        <v>-9.2765065445481838</v>
      </c>
      <c r="B99">
        <f t="shared" si="3"/>
        <v>-8.803347298609836</v>
      </c>
      <c r="C99">
        <f t="shared" si="3"/>
        <v>-3.1345498414296151</v>
      </c>
      <c r="D99">
        <f t="shared" si="3"/>
        <v>-7.4580579551384805</v>
      </c>
      <c r="E99">
        <f t="shared" si="3"/>
        <v>1.4560884860212635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AD99">
        <f>P99 - sorted!Z$103</f>
        <v>-2.0716260162601632</v>
      </c>
      <c r="AE99">
        <f>Q99 - sorted!AA$103</f>
        <v>-2.4579674796747959</v>
      </c>
      <c r="AF99">
        <f>R99 - sorted!AB$103</f>
        <v>-0.64560975609756177</v>
      </c>
      <c r="AG99">
        <f>S99 - sorted!AC$103</f>
        <v>-1.6898373983739843</v>
      </c>
      <c r="AH99">
        <f>T99 - sorted!AD$103</f>
        <v>0.32991869918699201</v>
      </c>
    </row>
    <row r="100" spans="1:34" x14ac:dyDescent="0.3">
      <c r="A100">
        <f t="shared" si="4"/>
        <v>-10.343372147499339</v>
      </c>
      <c r="B100">
        <f t="shared" si="3"/>
        <v>-7.7593092693317107</v>
      </c>
      <c r="C100">
        <f t="shared" si="3"/>
        <v>-4.7101140892656943</v>
      </c>
      <c r="D100">
        <f t="shared" si="3"/>
        <v>-7.5341276345461967</v>
      </c>
      <c r="E100">
        <f t="shared" si="3"/>
        <v>1.3800188066135473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AD100">
        <f>P100 - sorted!Z$103</f>
        <v>-2.309878048780488</v>
      </c>
      <c r="AE100">
        <f>Q100 - sorted!AA$103</f>
        <v>-2.1664634146341459</v>
      </c>
      <c r="AF100">
        <f>R100 - sorted!AB$103</f>
        <v>-0.97012195121951317</v>
      </c>
      <c r="AG100">
        <f>S100 - sorted!AC$103</f>
        <v>-1.7070731707317082</v>
      </c>
      <c r="AH100">
        <f>T100 - sorted!AD$103</f>
        <v>0.31268292682926824</v>
      </c>
    </row>
    <row r="101" spans="1:34" x14ac:dyDescent="0.3">
      <c r="A101">
        <f t="shared" si="4"/>
        <v>-15.885576039847725</v>
      </c>
      <c r="B101">
        <f t="shared" si="3"/>
        <v>-7.9073760209389974</v>
      </c>
      <c r="C101">
        <f t="shared" si="3"/>
        <v>-5.8273969662542964</v>
      </c>
      <c r="D101">
        <f t="shared" si="3"/>
        <v>-7.8150831014152544</v>
      </c>
      <c r="E101">
        <f t="shared" si="3"/>
        <v>1.0990633397444882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AD101">
        <f>P101 - sorted!Z$103</f>
        <v>-3.5475609756097564</v>
      </c>
      <c r="AE101">
        <f>Q101 - sorted!AA$103</f>
        <v>-2.2078048780487798</v>
      </c>
      <c r="AF101">
        <f>R101 - sorted!AB$103</f>
        <v>-1.2002439024390248</v>
      </c>
      <c r="AG101">
        <f>S101 - sorted!AC$103</f>
        <v>-1.7707317073170734</v>
      </c>
      <c r="AH101">
        <f>T101 - sorted!AD$103</f>
        <v>0.24902439024390277</v>
      </c>
    </row>
    <row r="102" spans="1:34" x14ac:dyDescent="0.3">
      <c r="A102">
        <f t="shared" si="4"/>
        <v>-3.3584150101431263</v>
      </c>
      <c r="B102">
        <f t="shared" si="3"/>
        <v>3.4077191623600331</v>
      </c>
      <c r="C102">
        <f t="shared" si="3"/>
        <v>-21.787904243469374</v>
      </c>
      <c r="D102">
        <f t="shared" si="3"/>
        <v>-8.1068031455589971</v>
      </c>
      <c r="E102">
        <f t="shared" si="3"/>
        <v>0.80734329560074625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AD102">
        <f>P102 - sorted!Z$103</f>
        <v>-0.75000000000000022</v>
      </c>
      <c r="AE102">
        <f>Q102 - sorted!AA$103</f>
        <v>0.95146341463414585</v>
      </c>
      <c r="AF102">
        <f>R102 - sorted!AB$103</f>
        <v>-4.4875609756097568</v>
      </c>
      <c r="AG102">
        <f>S102 - sorted!AC$103</f>
        <v>-1.8368292682926843</v>
      </c>
      <c r="AH102">
        <f>T102 - sorted!AD$103</f>
        <v>0.18292682926829196</v>
      </c>
    </row>
    <row r="103" spans="1:34" x14ac:dyDescent="0.3">
      <c r="A103">
        <f t="shared" si="4"/>
        <v>-9.2535710274057443</v>
      </c>
      <c r="B103">
        <f t="shared" si="3"/>
        <v>-11.157564971657846</v>
      </c>
      <c r="C103">
        <f t="shared" si="3"/>
        <v>-4.7813628295223438</v>
      </c>
      <c r="D103">
        <f t="shared" si="3"/>
        <v>-8.3522355074216215</v>
      </c>
      <c r="E103">
        <f t="shared" si="3"/>
        <v>0.56191093373812306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AD103">
        <f>P103 - sorted!Z$103</f>
        <v>-2.0665040650406512</v>
      </c>
      <c r="AE103">
        <f>Q103 - sorted!AA$103</f>
        <v>-3.1152845528455275</v>
      </c>
      <c r="AF103">
        <f>R103 - sorted!AB$103</f>
        <v>-0.98479674796748107</v>
      </c>
      <c r="AG103">
        <f>S103 - sorted!AC$103</f>
        <v>-1.8924390243902443</v>
      </c>
      <c r="AH103">
        <f>T103 - sorted!AD$103</f>
        <v>0.12731707317073204</v>
      </c>
    </row>
    <row r="104" spans="1:34" x14ac:dyDescent="0.3">
      <c r="A104">
        <f t="shared" si="4"/>
        <v>-11.333057914987046</v>
      </c>
      <c r="B104">
        <f t="shared" si="3"/>
        <v>-9.4596746498838282</v>
      </c>
      <c r="C104">
        <f t="shared" si="3"/>
        <v>-6.2844941475130165</v>
      </c>
      <c r="D104">
        <f t="shared" si="3"/>
        <v>-8.4376344871340567</v>
      </c>
      <c r="E104">
        <f t="shared" si="3"/>
        <v>0.47651195402568652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AD104">
        <f>P104 - sorted!Z$103</f>
        <v>-2.5308943089430898</v>
      </c>
      <c r="AE104">
        <f>Q104 - sorted!AA$103</f>
        <v>-2.6412195121951214</v>
      </c>
      <c r="AF104">
        <f>R104 - sorted!AB$103</f>
        <v>-1.2943902439024395</v>
      </c>
      <c r="AG104">
        <f>S104 - sorted!AC$103</f>
        <v>-1.9117886178861796</v>
      </c>
      <c r="AH104">
        <f>T104 - sorted!AD$103</f>
        <v>0.1079674796747967</v>
      </c>
    </row>
    <row r="105" spans="1:34" x14ac:dyDescent="0.3">
      <c r="A105">
        <f t="shared" si="4"/>
        <v>-8.2950120331827772</v>
      </c>
      <c r="B105">
        <f t="shared" si="3"/>
        <v>-7.5640708092477658</v>
      </c>
      <c r="C105">
        <f t="shared" si="3"/>
        <v>-8.6670836000843732</v>
      </c>
      <c r="D105">
        <f t="shared" si="3"/>
        <v>-8.5373862365460607</v>
      </c>
      <c r="E105">
        <f t="shared" si="3"/>
        <v>0.37676020461368354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AD105">
        <f>P105 - sorted!Z$103</f>
        <v>-1.852439024390244</v>
      </c>
      <c r="AE105">
        <f>Q105 - sorted!AA$103</f>
        <v>-2.1119512195121946</v>
      </c>
      <c r="AF105">
        <f>R105 - sorted!AB$103</f>
        <v>-1.7851219512195127</v>
      </c>
      <c r="AG105">
        <f>S105 - sorted!AC$103</f>
        <v>-1.9343902439024396</v>
      </c>
      <c r="AH105">
        <f>T105 - sorted!AD$103</f>
        <v>8.5365853658536689E-2</v>
      </c>
    </row>
    <row r="106" spans="1:34" x14ac:dyDescent="0.3">
      <c r="A106">
        <f t="shared" si="4"/>
        <v>-12.502769289251528</v>
      </c>
      <c r="B106">
        <f t="shared" si="3"/>
        <v>-6.8262121099894273</v>
      </c>
      <c r="C106">
        <f t="shared" si="3"/>
        <v>-13.847123591153606</v>
      </c>
      <c r="D106">
        <f t="shared" si="3"/>
        <v>-8.5657329567027087</v>
      </c>
      <c r="E106">
        <f t="shared" si="3"/>
        <v>0.34841348445703602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AD106">
        <f>P106 - sorted!Z$103</f>
        <v>-2.7921138211382113</v>
      </c>
      <c r="AE106">
        <f>Q106 - sorted!AA$103</f>
        <v>-1.9059349593495927</v>
      </c>
      <c r="AF106">
        <f>R106 - sorted!AB$103</f>
        <v>-2.8520325203252037</v>
      </c>
      <c r="AG106">
        <f>S106 - sorted!AC$103</f>
        <v>-1.9408130081300816</v>
      </c>
      <c r="AH106">
        <f>T106 - sorted!AD$103</f>
        <v>7.8943089430894647E-2</v>
      </c>
    </row>
    <row r="107" spans="1:34" x14ac:dyDescent="0.3">
      <c r="A107">
        <f t="shared" si="4"/>
        <v>-15.838612838079866</v>
      </c>
      <c r="B107">
        <f t="shared" si="3"/>
        <v>-6.7222596413093836</v>
      </c>
      <c r="C107">
        <f t="shared" si="3"/>
        <v>-8.4922182708118186</v>
      </c>
      <c r="D107">
        <f t="shared" si="3"/>
        <v>-8.6511319364151404</v>
      </c>
      <c r="E107">
        <f t="shared" si="3"/>
        <v>0.26301450474460342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AD107">
        <f>P107 - sorted!Z$103</f>
        <v>-3.5370731707317065</v>
      </c>
      <c r="AE107">
        <f>Q107 - sorted!AA$103</f>
        <v>-1.8769105691056898</v>
      </c>
      <c r="AF107">
        <f>R107 - sorted!AB$103</f>
        <v>-1.7491056910569103</v>
      </c>
      <c r="AG107">
        <f>S107 - sorted!AC$103</f>
        <v>-1.9601626016260161</v>
      </c>
      <c r="AH107">
        <f>T107 - sorted!AD$103</f>
        <v>5.9593495934960189E-2</v>
      </c>
    </row>
    <row r="108" spans="1:34" x14ac:dyDescent="0.3">
      <c r="A108">
        <f t="shared" si="4"/>
        <v>-7.8239237921935967</v>
      </c>
      <c r="B108">
        <f t="shared" si="3"/>
        <v>-9.9447861703906923</v>
      </c>
      <c r="C108">
        <f t="shared" si="3"/>
        <v>-6.4723855622618531</v>
      </c>
      <c r="D108">
        <f t="shared" si="3"/>
        <v>-8.6511319364151458</v>
      </c>
      <c r="E108">
        <f t="shared" si="3"/>
        <v>0.26301450474459764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AD108">
        <f>P108 - sorted!Z$103</f>
        <v>-1.7472357723577241</v>
      </c>
      <c r="AE108">
        <f>Q108 - sorted!AA$103</f>
        <v>-2.7766666666666664</v>
      </c>
      <c r="AF108">
        <f>R108 - sorted!AB$103</f>
        <v>-1.33308943089431</v>
      </c>
      <c r="AG108">
        <f>S108 - sorted!AC$103</f>
        <v>-1.9601626016260174</v>
      </c>
      <c r="AH108">
        <f>T108 - sorted!AD$103</f>
        <v>5.9593495934958884E-2</v>
      </c>
    </row>
    <row r="109" spans="1:34" x14ac:dyDescent="0.3">
      <c r="A109">
        <f t="shared" si="4"/>
        <v>-10.836121710234162</v>
      </c>
      <c r="B109">
        <f t="shared" si="3"/>
        <v>-9.9203267659953873</v>
      </c>
      <c r="C109">
        <f t="shared" si="3"/>
        <v>-9.0554977851954099</v>
      </c>
      <c r="D109">
        <f t="shared" si="3"/>
        <v>-8.7986066450782161</v>
      </c>
      <c r="E109">
        <f t="shared" si="3"/>
        <v>0.11553979608152876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AD109">
        <f>P109 - sorted!Z$103</f>
        <v>-2.4199186991869923</v>
      </c>
      <c r="AE109">
        <f>Q109 - sorted!AA$103</f>
        <v>-2.7698373983739835</v>
      </c>
      <c r="AF109">
        <f>R109 - sorted!AB$103</f>
        <v>-1.8651219512195132</v>
      </c>
      <c r="AG109">
        <f>S109 - sorted!AC$103</f>
        <v>-1.9935772357723587</v>
      </c>
      <c r="AH109">
        <f>T109 - sorted!AD$103</f>
        <v>2.6178861788617724E-2</v>
      </c>
    </row>
    <row r="110" spans="1:34" x14ac:dyDescent="0.3">
      <c r="A110">
        <f t="shared" si="4"/>
        <v>-5.1841549858469493</v>
      </c>
      <c r="B110">
        <f t="shared" si="3"/>
        <v>-10.002294889058222</v>
      </c>
      <c r="C110">
        <f t="shared" si="3"/>
        <v>-4.3659096488014413</v>
      </c>
      <c r="D110">
        <f t="shared" si="3"/>
        <v>-9.2480277462959659</v>
      </c>
      <c r="E110">
        <f t="shared" si="3"/>
        <v>-0.33388130513622116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AD110">
        <f>P110 - sorted!Z$103</f>
        <v>-1.1577235772357723</v>
      </c>
      <c r="AE110">
        <f>Q110 - sorted!AA$103</f>
        <v>-2.7927235772357717</v>
      </c>
      <c r="AF110">
        <f>R110 - sorted!AB$103</f>
        <v>-0.89922764227642338</v>
      </c>
      <c r="AG110">
        <f>S110 - sorted!AC$103</f>
        <v>-2.0954065040650414</v>
      </c>
      <c r="AH110">
        <f>T110 - sorted!AD$103</f>
        <v>-7.5650406504065071E-2</v>
      </c>
    </row>
    <row r="111" spans="1:34" x14ac:dyDescent="0.3">
      <c r="A111">
        <f t="shared" si="4"/>
        <v>-18.654584665012887</v>
      </c>
      <c r="B111">
        <f t="shared" si="3"/>
        <v>-8.6627057233368365</v>
      </c>
      <c r="C111">
        <f t="shared" si="3"/>
        <v>-9.3377296371815763</v>
      </c>
      <c r="D111">
        <f t="shared" si="3"/>
        <v>-9.2916242842584023</v>
      </c>
      <c r="E111">
        <f t="shared" si="3"/>
        <v>-0.37747784309865873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AD111">
        <f>P111 - sorted!Z$103</f>
        <v>-4.1659349593495936</v>
      </c>
      <c r="AE111">
        <f>Q111 - sorted!AA$103</f>
        <v>-2.4186991869918688</v>
      </c>
      <c r="AF111">
        <f>R111 - sorted!AB$103</f>
        <v>-1.9232520325203253</v>
      </c>
      <c r="AG111">
        <f>S111 - sorted!AC$103</f>
        <v>-2.1052845528455286</v>
      </c>
      <c r="AH111">
        <f>T111 - sorted!AD$103</f>
        <v>-8.5528455284552218E-2</v>
      </c>
    </row>
    <row r="112" spans="1:34" x14ac:dyDescent="0.3">
      <c r="A112">
        <f t="shared" si="4"/>
        <v>-10.348286901172722</v>
      </c>
      <c r="B112">
        <f t="shared" si="3"/>
        <v>-3.2740659883428354</v>
      </c>
      <c r="C112">
        <f t="shared" si="3"/>
        <v>-18.712563881477415</v>
      </c>
      <c r="D112">
        <f t="shared" si="3"/>
        <v>-9.9981393727196828</v>
      </c>
      <c r="E112">
        <f t="shared" si="3"/>
        <v>-1.0839929315599386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AD112">
        <f>P112 - sorted!Z$103</f>
        <v>-2.3109756097560981</v>
      </c>
      <c r="AE112">
        <f>Q112 - sorted!AA$103</f>
        <v>-0.91414634146341389</v>
      </c>
      <c r="AF112">
        <f>R112 - sorted!AB$103</f>
        <v>-3.8541463414634149</v>
      </c>
      <c r="AG112">
        <f>S112 - sorted!AC$103</f>
        <v>-2.2653658536585368</v>
      </c>
      <c r="AH112">
        <f>T112 - sorted!AD$103</f>
        <v>-0.24560975609756075</v>
      </c>
    </row>
    <row r="113" spans="1:34" x14ac:dyDescent="0.3">
      <c r="A113">
        <f t="shared" si="4"/>
        <v>-8.5664156527016591</v>
      </c>
      <c r="B113">
        <f t="shared" si="3"/>
        <v>-6.6385444179326001</v>
      </c>
      <c r="C113">
        <f t="shared" si="3"/>
        <v>-8.5267571338171209</v>
      </c>
      <c r="D113">
        <f t="shared" si="3"/>
        <v>-10.093405881600569</v>
      </c>
      <c r="E113">
        <f t="shared" si="3"/>
        <v>-1.179259440440825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AD113">
        <f>P113 - sorted!Z$103</f>
        <v>-1.9130487804878047</v>
      </c>
      <c r="AE113">
        <f>Q113 - sorted!AA$103</f>
        <v>-1.8535365853658525</v>
      </c>
      <c r="AF113">
        <f>R113 - sorted!AB$103</f>
        <v>-1.7562195121951221</v>
      </c>
      <c r="AG113">
        <f>S113 - sorted!AC$103</f>
        <v>-2.2869512195121953</v>
      </c>
      <c r="AH113">
        <f>T113 - sorted!AD$103</f>
        <v>-0.26719512195121886</v>
      </c>
    </row>
    <row r="114" spans="1:34" x14ac:dyDescent="0.3">
      <c r="A114">
        <f t="shared" si="4"/>
        <v>-6.8242264894452997</v>
      </c>
      <c r="B114">
        <f t="shared" si="3"/>
        <v>-8.2652404019131502</v>
      </c>
      <c r="C114">
        <f t="shared" si="3"/>
        <v>-12.99332289766258</v>
      </c>
      <c r="D114">
        <f t="shared" si="3"/>
        <v>-10.879758251515703</v>
      </c>
      <c r="E114">
        <f t="shared" si="3"/>
        <v>-1.9656118103559592</v>
      </c>
      <c r="F114" t="str">
        <v>Mason Plumlee</v>
      </c>
      <c r="G114">
        <v>2.0235772357723576</v>
      </c>
      <c r="H114">
        <v>-1.4357723577235773</v>
      </c>
      <c r="I114">
        <v>-1.8707317073170733</v>
      </c>
      <c r="J114">
        <v>-0.70943089430894313</v>
      </c>
      <c r="K114">
        <v>1.4076422764227643</v>
      </c>
      <c r="L114">
        <v>0.21105691056910569</v>
      </c>
      <c r="M114">
        <v>-0.51235772357723586</v>
      </c>
      <c r="N114">
        <v>0.56731707317073166</v>
      </c>
      <c r="O114">
        <v>-0.12666666666666659</v>
      </c>
      <c r="P114">
        <v>0.99040650406504072</v>
      </c>
      <c r="Q114">
        <v>-0.31869918699187028</v>
      </c>
      <c r="R114">
        <v>-0.65642276422764256</v>
      </c>
      <c r="S114">
        <v>-0.44536585365853687</v>
      </c>
      <c r="T114">
        <v>-0.44536585365853687</v>
      </c>
      <c r="U114" t="str">
        <v>_______</v>
      </c>
      <c r="V114">
        <v>-1.949515456178522</v>
      </c>
      <c r="W114" t="str">
        <v xml:space="preserve"> C</v>
      </c>
      <c r="AD114">
        <f>P114 - sorted!Z$103</f>
        <v>-1.5239837398373985</v>
      </c>
      <c r="AE114">
        <f>Q114 - sorted!AA$103</f>
        <v>-2.3077235772357723</v>
      </c>
      <c r="AF114">
        <f>R114 - sorted!AB$103</f>
        <v>-2.6761788617886189</v>
      </c>
      <c r="AG114">
        <f>S114 - sorted!AC$103</f>
        <v>-2.4651219512195133</v>
      </c>
      <c r="AH114">
        <f>T114 - sorted!AD$103</f>
        <v>-0.44536585365853687</v>
      </c>
    </row>
    <row r="115" spans="1:34" x14ac:dyDescent="0.3">
      <c r="A115">
        <f t="shared" si="4"/>
        <v>-14.130098838881858</v>
      </c>
      <c r="B115">
        <f t="shared" si="3"/>
        <v>-12.622508584905166</v>
      </c>
      <c r="C115">
        <f t="shared" si="3"/>
        <v>-11.98597228749656</v>
      </c>
      <c r="D115">
        <f t="shared" si="3"/>
        <v>-11.046250380030701</v>
      </c>
      <c r="E115">
        <f t="shared" si="3"/>
        <v>-2.1321039388709582</v>
      </c>
      <c r="F115" t="str">
        <v>Al Horford</v>
      </c>
      <c r="G115">
        <v>5.3658536585365867E-3</v>
      </c>
      <c r="H115">
        <v>0.15804878048780488</v>
      </c>
      <c r="I115">
        <v>-0.58813008130081301</v>
      </c>
      <c r="J115">
        <v>-0.67170731707317077</v>
      </c>
      <c r="K115">
        <v>-2.5853658536585361E-2</v>
      </c>
      <c r="L115">
        <v>-3.4146341463414637E-2</v>
      </c>
      <c r="M115">
        <v>-0.64439024390243915</v>
      </c>
      <c r="N115">
        <v>0.26552845528455282</v>
      </c>
      <c r="O115">
        <v>1.0521951219512196</v>
      </c>
      <c r="P115">
        <v>-0.6411382113821138</v>
      </c>
      <c r="Q115">
        <v>-1.5352845528455288</v>
      </c>
      <c r="R115">
        <v>-0.44894308943089445</v>
      </c>
      <c r="S115">
        <v>-0.48308943089430922</v>
      </c>
      <c r="T115">
        <v>-0.48308943089430922</v>
      </c>
      <c r="U115" t="str">
        <v>_______</v>
      </c>
      <c r="V115">
        <v>-2.1993466302688534</v>
      </c>
      <c r="W115" t="str">
        <v xml:space="preserve"> C, PF</v>
      </c>
      <c r="AD115">
        <f>P115 - sorted!Z$103</f>
        <v>-3.1555284552845531</v>
      </c>
      <c r="AE115">
        <f>Q115 - sorted!AA$103</f>
        <v>-3.524308943089431</v>
      </c>
      <c r="AF115">
        <f>R115 - sorted!AB$103</f>
        <v>-2.4686991869918709</v>
      </c>
      <c r="AG115">
        <f>S115 - sorted!AC$103</f>
        <v>-2.5028455284552855</v>
      </c>
      <c r="AH115">
        <f>T115 - sorted!AD$103</f>
        <v>-0.48308943089430922</v>
      </c>
    </row>
    <row r="116" spans="1:34" x14ac:dyDescent="0.3">
      <c r="A116">
        <f t="shared" si="4"/>
        <v>1.6218687122154631</v>
      </c>
      <c r="B116">
        <f t="shared" si="3"/>
        <v>-3.6377540370301511</v>
      </c>
      <c r="C116">
        <f t="shared" si="3"/>
        <v>-21.967901060959846</v>
      </c>
      <c r="D116">
        <f t="shared" si="3"/>
        <v>-11.087873412159444</v>
      </c>
      <c r="E116">
        <f t="shared" si="3"/>
        <v>-2.1737269709997018</v>
      </c>
      <c r="F116" t="str">
        <v>Ben Simmons</v>
      </c>
      <c r="G116">
        <v>1.8349593495934959</v>
      </c>
      <c r="H116">
        <v>-3.3691056910569106</v>
      </c>
      <c r="I116">
        <v>-1.7669918699186991</v>
      </c>
      <c r="J116">
        <v>-7.7560975609756083E-2</v>
      </c>
      <c r="K116">
        <v>0.70032520325203262</v>
      </c>
      <c r="L116">
        <v>2.0123577235772361</v>
      </c>
      <c r="M116">
        <v>1.6473170731707318</v>
      </c>
      <c r="N116">
        <v>-7.9674796747967458E-3</v>
      </c>
      <c r="O116">
        <v>-1.4658536585365853</v>
      </c>
      <c r="P116">
        <v>2.8765853658536593</v>
      </c>
      <c r="Q116">
        <v>0.97333333333333438</v>
      </c>
      <c r="R116">
        <v>-2.5048780487804869</v>
      </c>
      <c r="S116">
        <v>-0.49252032520325095</v>
      </c>
      <c r="T116">
        <v>-0.49252032520325095</v>
      </c>
      <c r="U116" t="str">
        <v>_______</v>
      </c>
      <c r="V116">
        <v>-2.2618044237914265</v>
      </c>
      <c r="W116" t="str">
        <v xml:space="preserve"> PG</v>
      </c>
      <c r="AD116">
        <f>P116 - sorted!Z$103</f>
        <v>0.36219512195122006</v>
      </c>
      <c r="AE116">
        <f>Q116 - sorted!AA$103</f>
        <v>-1.0156910569105677</v>
      </c>
      <c r="AF116">
        <f>R116 - sorted!AB$103</f>
        <v>-4.5246341463414632</v>
      </c>
      <c r="AG116">
        <f>S116 - sorted!AC$103</f>
        <v>-2.5122764227642271</v>
      </c>
      <c r="AH116">
        <f>T116 - sorted!AD$103</f>
        <v>-0.49252032520325095</v>
      </c>
    </row>
    <row r="117" spans="1:34" x14ac:dyDescent="0.3">
      <c r="A117">
        <f t="shared" si="4"/>
        <v>-11.2584264703172</v>
      </c>
      <c r="B117">
        <f t="shared" si="3"/>
        <v>-12.082072221123209</v>
      </c>
      <c r="C117">
        <f t="shared" si="3"/>
        <v>-7.0865852289618241</v>
      </c>
      <c r="D117">
        <f t="shared" si="3"/>
        <v>-11.129496444288201</v>
      </c>
      <c r="E117">
        <f t="shared" si="3"/>
        <v>-2.2153500031284561</v>
      </c>
      <c r="F117" t="str">
        <v>Mo Bamba</v>
      </c>
      <c r="G117">
        <v>0.27886178861788619</v>
      </c>
      <c r="H117">
        <v>-0.50211382113821146</v>
      </c>
      <c r="I117">
        <v>-0.88991869918699185</v>
      </c>
      <c r="J117">
        <v>-0.77544715447154466</v>
      </c>
      <c r="K117">
        <v>0.59658536585365862</v>
      </c>
      <c r="L117">
        <v>-1.0621138211382113</v>
      </c>
      <c r="M117">
        <v>-1.6440650406504065</v>
      </c>
      <c r="N117">
        <v>2.6138211382113821</v>
      </c>
      <c r="O117">
        <v>0.88243902439024391</v>
      </c>
      <c r="P117">
        <v>1.6260162601627881E-4</v>
      </c>
      <c r="Q117">
        <v>-1.3843902439024389</v>
      </c>
      <c r="R117">
        <v>0.56016260162601617</v>
      </c>
      <c r="S117">
        <v>-0.50195121951219501</v>
      </c>
      <c r="T117">
        <v>-0.50195121951219501</v>
      </c>
      <c r="U117" t="str">
        <v>_______</v>
      </c>
      <c r="V117">
        <v>-2.3242622173140162</v>
      </c>
      <c r="W117" t="str">
        <v xml:space="preserve"> C</v>
      </c>
      <c r="AD117">
        <f>P117 - sorted!Z$103</f>
        <v>-2.5142276422764231</v>
      </c>
      <c r="AE117">
        <f>Q117 - sorted!AA$103</f>
        <v>-3.3734146341463411</v>
      </c>
      <c r="AF117">
        <f>R117 - sorted!AB$103</f>
        <v>-1.4595934959349601</v>
      </c>
      <c r="AG117">
        <f>S117 - sorted!AC$103</f>
        <v>-2.5217073170731714</v>
      </c>
      <c r="AH117">
        <f>T117 - sorted!AD$103</f>
        <v>-0.50195121951219501</v>
      </c>
    </row>
    <row r="118" spans="1:34" x14ac:dyDescent="0.3">
      <c r="A118">
        <f t="shared" si="4"/>
        <v>-13.841038511721569</v>
      </c>
      <c r="B118">
        <f t="shared" si="3"/>
        <v>-9.9174149321388043</v>
      </c>
      <c r="C118">
        <f t="shared" si="3"/>
        <v>-11.831238181232813</v>
      </c>
      <c r="D118">
        <f t="shared" si="3"/>
        <v>-11.173631211114373</v>
      </c>
      <c r="E118">
        <f t="shared" si="3"/>
        <v>-2.2594847699546308</v>
      </c>
      <c r="F118" t="str">
        <v>De'Anthony Melton</v>
      </c>
      <c r="G118">
        <v>-0.41536585365853657</v>
      </c>
      <c r="H118">
        <v>6.4634146341463417E-2</v>
      </c>
      <c r="I118">
        <v>0.11268292682926828</v>
      </c>
      <c r="J118">
        <v>-0.64146341463414625</v>
      </c>
      <c r="K118">
        <v>-0.74219512195121939</v>
      </c>
      <c r="L118">
        <v>-9.4878048780487792E-2</v>
      </c>
      <c r="M118">
        <v>0.75219512195121951</v>
      </c>
      <c r="N118">
        <v>0.18439024390243902</v>
      </c>
      <c r="O118">
        <v>0.26804878048780489</v>
      </c>
      <c r="P118">
        <v>-0.57658536585365838</v>
      </c>
      <c r="Q118">
        <v>-0.78</v>
      </c>
      <c r="R118">
        <v>-0.41707317073170724</v>
      </c>
      <c r="S118">
        <v>-0.51195121951219513</v>
      </c>
      <c r="T118">
        <v>-0.51195121951219513</v>
      </c>
      <c r="U118" t="str">
        <v>_______</v>
      </c>
      <c r="V118">
        <v>-2.3904890156181349</v>
      </c>
      <c r="W118" t="str">
        <v>PG</v>
      </c>
      <c r="AD118">
        <f>P118 - sorted!Z$103</f>
        <v>-3.0909756097560974</v>
      </c>
      <c r="AE118">
        <f>Q118 - sorted!AA$103</f>
        <v>-2.769024390243902</v>
      </c>
      <c r="AF118">
        <f>R118 - sorted!AB$103</f>
        <v>-2.4368292682926835</v>
      </c>
      <c r="AG118">
        <f>S118 - sorted!AC$103</f>
        <v>-2.5317073170731712</v>
      </c>
      <c r="AH118">
        <f>T118 - sorted!AD$103</f>
        <v>-0.51195121951219513</v>
      </c>
    </row>
    <row r="119" spans="1:34" x14ac:dyDescent="0.3">
      <c r="A119">
        <f t="shared" si="4"/>
        <v>-10.987204878712145</v>
      </c>
      <c r="B119">
        <f t="shared" si="3"/>
        <v>-14.210040403514657</v>
      </c>
      <c r="C119">
        <f t="shared" si="3"/>
        <v>-9.7529854529710196</v>
      </c>
      <c r="D119">
        <f t="shared" si="3"/>
        <v>-12.055250089910395</v>
      </c>
      <c r="E119">
        <f t="shared" si="3"/>
        <v>-3.141103648750649</v>
      </c>
      <c r="F119" t="str">
        <v>Brandon Clarke</v>
      </c>
      <c r="G119">
        <v>0.85926829268292682</v>
      </c>
      <c r="H119">
        <v>-0.77243902439024392</v>
      </c>
      <c r="I119">
        <v>-1.5519512195121949</v>
      </c>
      <c r="J119">
        <v>-0.64146341463414625</v>
      </c>
      <c r="K119">
        <v>8.5365853658536606E-2</v>
      </c>
      <c r="L119">
        <v>-0.72268292682926827</v>
      </c>
      <c r="M119">
        <v>0.10536585365853657</v>
      </c>
      <c r="N119">
        <v>0.65999999999999992</v>
      </c>
      <c r="O119">
        <v>1.2668292682926827</v>
      </c>
      <c r="P119">
        <v>6.0731707317072892E-2</v>
      </c>
      <c r="Q119">
        <v>-1.9785365853658534</v>
      </c>
      <c r="R119">
        <v>1.0975609756097349E-2</v>
      </c>
      <c r="S119">
        <v>-0.7117073170731707</v>
      </c>
      <c r="T119">
        <v>-0.7117073170731707</v>
      </c>
      <c r="U119" t="str">
        <v>_______</v>
      </c>
      <c r="V119">
        <v>-3.7134096939369776</v>
      </c>
      <c r="W119" t="str">
        <v xml:space="preserve"> PF, C</v>
      </c>
      <c r="AD119">
        <f>P119 - sorted!Z$103</f>
        <v>-2.4536585365853663</v>
      </c>
      <c r="AE119">
        <f>Q119 - sorted!AA$103</f>
        <v>-3.9675609756097554</v>
      </c>
      <c r="AF119">
        <f>R119 - sorted!AB$103</f>
        <v>-2.0087804878048789</v>
      </c>
      <c r="AG119">
        <f>S119 - sorted!AC$103</f>
        <v>-2.7314634146341472</v>
      </c>
      <c r="AH119">
        <f>T119 - sorted!AD$103</f>
        <v>-0.7117073170731707</v>
      </c>
    </row>
    <row r="120" spans="1:34" x14ac:dyDescent="0.3">
      <c r="A120">
        <f t="shared" si="4"/>
        <v>-12.903958811330414</v>
      </c>
      <c r="B120">
        <f t="shared" si="3"/>
        <v>-3.3081344444648662</v>
      </c>
      <c r="C120">
        <f t="shared" si="3"/>
        <v>-22.130135034619034</v>
      </c>
      <c r="D120">
        <f t="shared" si="3"/>
        <v>-12.349123049509064</v>
      </c>
      <c r="E120">
        <f t="shared" si="3"/>
        <v>-3.4349766083493196</v>
      </c>
      <c r="F120" t="str">
        <v>Kevin Porter Jr.</v>
      </c>
      <c r="G120">
        <v>-0.72926829268292681</v>
      </c>
      <c r="H120">
        <v>-0.41097560975609754</v>
      </c>
      <c r="I120">
        <v>0.30292682926829267</v>
      </c>
      <c r="J120">
        <v>0.50951219512195123</v>
      </c>
      <c r="K120">
        <v>-0.48536585365853652</v>
      </c>
      <c r="L120">
        <v>1.76</v>
      </c>
      <c r="M120">
        <v>0.59048780487804875</v>
      </c>
      <c r="N120">
        <v>-0.4719512195121951</v>
      </c>
      <c r="O120">
        <v>-1.8436585365853657</v>
      </c>
      <c r="P120">
        <v>-0.36731707317073115</v>
      </c>
      <c r="Q120">
        <v>1.0653658536585369</v>
      </c>
      <c r="R120">
        <v>-2.5382926829268291</v>
      </c>
      <c r="S120">
        <v>-0.77829268292682885</v>
      </c>
      <c r="T120">
        <v>-0.77829268292682885</v>
      </c>
      <c r="U120" t="str">
        <v>_______</v>
      </c>
      <c r="V120">
        <v>-4.1543832533765901</v>
      </c>
      <c r="W120" t="str">
        <v xml:space="preserve"> SG, PG</v>
      </c>
      <c r="AD120">
        <f>P120 - sorted!Z$103</f>
        <v>-2.8817073170731704</v>
      </c>
      <c r="AE120">
        <f>Q120 - sorted!AA$103</f>
        <v>-0.92365853658536512</v>
      </c>
      <c r="AF120">
        <f>R120 - sorted!AB$103</f>
        <v>-4.5580487804878054</v>
      </c>
      <c r="AG120">
        <f>S120 - sorted!AC$103</f>
        <v>-2.7980487804878051</v>
      </c>
      <c r="AH120">
        <f>T120 - sorted!AD$103</f>
        <v>-0.77829268292682885</v>
      </c>
    </row>
    <row r="121" spans="1:34" x14ac:dyDescent="0.3">
      <c r="A121">
        <f t="shared" si="4"/>
        <v>-17.631951845122153</v>
      </c>
      <c r="B121">
        <f t="shared" si="3"/>
        <v>-11.109810896409874</v>
      </c>
      <c r="C121">
        <f t="shared" si="3"/>
        <v>-19.913332124473119</v>
      </c>
      <c r="D121">
        <f t="shared" si="3"/>
        <v>-12.768941563221455</v>
      </c>
      <c r="E121">
        <f t="shared" si="3"/>
        <v>-3.8547951220617103</v>
      </c>
      <c r="F121" t="str">
        <v>Devonte' Graham</v>
      </c>
      <c r="G121">
        <v>-1.9753658536585363</v>
      </c>
      <c r="H121">
        <v>0.54975609756097554</v>
      </c>
      <c r="I121">
        <v>1.4063414634146341</v>
      </c>
      <c r="J121">
        <v>2.4390243902439046E-2</v>
      </c>
      <c r="K121">
        <v>-1.0751219512195123</v>
      </c>
      <c r="L121">
        <v>1.2082926829268292</v>
      </c>
      <c r="M121">
        <v>-0.18</v>
      </c>
      <c r="N121">
        <v>-1.0712195121951218</v>
      </c>
      <c r="O121">
        <v>0.23951219512195121</v>
      </c>
      <c r="P121">
        <v>-1.4231707317073168</v>
      </c>
      <c r="Q121">
        <v>-1.1129268292682923</v>
      </c>
      <c r="R121">
        <v>-2.0817073170731701</v>
      </c>
      <c r="S121">
        <v>-0.87341463414634113</v>
      </c>
      <c r="T121">
        <v>-0.87341463414634113</v>
      </c>
      <c r="U121" t="str">
        <v>_______</v>
      </c>
      <c r="V121">
        <v>-4.7843454811474677</v>
      </c>
      <c r="W121" t="str">
        <v xml:space="preserve"> PG, SG</v>
      </c>
      <c r="AD121">
        <f>P121 - sorted!Z$103</f>
        <v>-3.937560975609756</v>
      </c>
      <c r="AE121">
        <f>Q121 - sorted!AA$103</f>
        <v>-3.1019512195121943</v>
      </c>
      <c r="AF121">
        <f>R121 - sorted!AB$103</f>
        <v>-4.1014634146341464</v>
      </c>
      <c r="AG121">
        <f>S121 - sorted!AC$103</f>
        <v>-2.8931707317073174</v>
      </c>
      <c r="AH121">
        <f>T121 - sorted!AD$103</f>
        <v>-0.87341463414634113</v>
      </c>
    </row>
    <row r="122" spans="1:34" x14ac:dyDescent="0.3">
      <c r="A122">
        <f t="shared" si="4"/>
        <v>-10.033742666076391</v>
      </c>
      <c r="B122">
        <f t="shared" si="3"/>
        <v>-12.892726766796144</v>
      </c>
      <c r="C122">
        <f t="shared" si="3"/>
        <v>-10.062848395361431</v>
      </c>
      <c r="D122">
        <f t="shared" si="3"/>
        <v>-13.293894114983186</v>
      </c>
      <c r="E122">
        <f t="shared" si="3"/>
        <v>-4.3797476738234433</v>
      </c>
      <c r="F122" t="str">
        <v>Montrezl Harrell</v>
      </c>
      <c r="G122">
        <v>2.3536585365853657</v>
      </c>
      <c r="H122">
        <v>-1.2660162601626017</v>
      </c>
      <c r="I122">
        <v>-1.8707317073170733</v>
      </c>
      <c r="J122">
        <v>-0.16243902439024388</v>
      </c>
      <c r="K122">
        <v>0.51170731707317074</v>
      </c>
      <c r="L122">
        <v>-0.93951219512195117</v>
      </c>
      <c r="M122">
        <v>-0.56894308943089433</v>
      </c>
      <c r="N122">
        <v>0.33154471544715447</v>
      </c>
      <c r="O122">
        <v>0.61837398373983743</v>
      </c>
      <c r="P122">
        <v>0.27365853658536565</v>
      </c>
      <c r="Q122">
        <v>-1.6107317073170733</v>
      </c>
      <c r="R122">
        <v>-5.2845528455284785E-2</v>
      </c>
      <c r="S122">
        <v>-0.99235772357723584</v>
      </c>
      <c r="T122">
        <v>-0.99235772357723584</v>
      </c>
      <c r="U122" t="str">
        <v>_______</v>
      </c>
      <c r="V122">
        <v>-5.5720674804883199</v>
      </c>
      <c r="W122" t="str">
        <v xml:space="preserve"> C, PF</v>
      </c>
      <c r="AD122">
        <f>P122 - sorted!Z$103</f>
        <v>-2.2407317073170736</v>
      </c>
      <c r="AE122">
        <f>Q122 - sorted!AA$103</f>
        <v>-3.5997560975609755</v>
      </c>
      <c r="AF122">
        <f>R122 - sorted!AB$103</f>
        <v>-2.0726016260162612</v>
      </c>
      <c r="AG122">
        <f>S122 - sorted!AC$103</f>
        <v>-3.0121138211382119</v>
      </c>
      <c r="AH122">
        <f>T122 - sorted!AD$103</f>
        <v>-0.99235772357723584</v>
      </c>
    </row>
    <row r="123" spans="1:34" x14ac:dyDescent="0.3">
      <c r="A123">
        <f t="shared" si="4"/>
        <v>-12.694262654599529</v>
      </c>
      <c r="B123">
        <f t="shared" si="3"/>
        <v>-12.11584949385958</v>
      </c>
      <c r="C123">
        <f t="shared" si="3"/>
        <v>-13.771730187336322</v>
      </c>
      <c r="D123">
        <f t="shared" si="3"/>
        <v>-13.335517147111936</v>
      </c>
      <c r="E123">
        <f t="shared" si="3"/>
        <v>-4.4213707059521914</v>
      </c>
      <c r="F123" t="str">
        <v>Larry Nance Jr.</v>
      </c>
      <c r="G123">
        <v>0.23170731707317074</v>
      </c>
      <c r="H123">
        <v>-0.68130081300813006</v>
      </c>
      <c r="I123">
        <v>-0.81447154471544714</v>
      </c>
      <c r="J123">
        <v>-1.011219512195122</v>
      </c>
      <c r="K123">
        <v>0.1344715447154472</v>
      </c>
      <c r="L123">
        <v>-0.18504065040650408</v>
      </c>
      <c r="M123">
        <v>1.3078048780487805</v>
      </c>
      <c r="N123">
        <v>-0.37577235772357725</v>
      </c>
      <c r="O123">
        <v>0.3920325203252033</v>
      </c>
      <c r="P123">
        <v>-0.32048780487804862</v>
      </c>
      <c r="Q123">
        <v>-1.3938211382113819</v>
      </c>
      <c r="R123">
        <v>-0.81674796747967449</v>
      </c>
      <c r="S123">
        <v>-1.0017886178861786</v>
      </c>
      <c r="T123">
        <v>-1.0017886178861786</v>
      </c>
      <c r="U123" t="str">
        <v>_______</v>
      </c>
      <c r="V123">
        <v>-5.6345252740109002</v>
      </c>
      <c r="W123" t="str">
        <v>PF</v>
      </c>
      <c r="AD123">
        <f>P123 - sorted!Z$103</f>
        <v>-2.8348780487804879</v>
      </c>
      <c r="AE123">
        <f>Q123 - sorted!AA$103</f>
        <v>-3.3828455284552836</v>
      </c>
      <c r="AF123">
        <f>R123 - sorted!AB$103</f>
        <v>-2.8365040650406508</v>
      </c>
      <c r="AG123">
        <f>S123 - sorted!AC$103</f>
        <v>-3.0215447154471549</v>
      </c>
      <c r="AH123">
        <f>T123 - sorted!AD$103</f>
        <v>-1.0017886178861786</v>
      </c>
    </row>
    <row r="124" spans="1:34" x14ac:dyDescent="0.3">
      <c r="A124">
        <f t="shared" si="4"/>
        <v>-12.153639750527708</v>
      </c>
      <c r="B124">
        <f t="shared" si="3"/>
        <v>-11.624331938868234</v>
      </c>
      <c r="C124">
        <f t="shared" si="3"/>
        <v>-12.385438908769293</v>
      </c>
      <c r="D124">
        <f t="shared" si="3"/>
        <v>-13.453568677890891</v>
      </c>
      <c r="E124">
        <f t="shared" si="3"/>
        <v>-4.5394222367311476</v>
      </c>
      <c r="F124" t="str">
        <v>Wendell Carter Jr.</v>
      </c>
      <c r="G124">
        <v>0.85158536585365852</v>
      </c>
      <c r="H124">
        <v>-0.82878048780487801</v>
      </c>
      <c r="I124">
        <v>-1.5398780487804877</v>
      </c>
      <c r="J124">
        <v>-0.36756097560975609</v>
      </c>
      <c r="K124">
        <v>1.3932926829268291</v>
      </c>
      <c r="L124">
        <v>-0.4973170731707317</v>
      </c>
      <c r="M124">
        <v>-0.85036585365853656</v>
      </c>
      <c r="N124">
        <v>0.58243902439024386</v>
      </c>
      <c r="O124">
        <v>0.22804878048780489</v>
      </c>
      <c r="P124">
        <v>-0.19975609756097557</v>
      </c>
      <c r="Q124">
        <v>-1.2565853658536588</v>
      </c>
      <c r="R124">
        <v>-0.53121951219512231</v>
      </c>
      <c r="S124">
        <v>-1.0285365853658539</v>
      </c>
      <c r="T124">
        <v>-1.0285365853658539</v>
      </c>
      <c r="U124" t="str">
        <v>_______</v>
      </c>
      <c r="V124">
        <v>-5.8116684987430576</v>
      </c>
      <c r="W124" t="str">
        <v xml:space="preserve"> C</v>
      </c>
      <c r="AD124">
        <f>P124 - sorted!Z$103</f>
        <v>-2.7141463414634148</v>
      </c>
      <c r="AE124">
        <f>Q124 - sorted!AA$103</f>
        <v>-3.2456097560975605</v>
      </c>
      <c r="AF124">
        <f>R124 - sorted!AB$103</f>
        <v>-2.5509756097560987</v>
      </c>
      <c r="AG124">
        <f>S124 - sorted!AC$103</f>
        <v>-3.0482926829268302</v>
      </c>
      <c r="AH124">
        <f>T124 - sorted!AD$103</f>
        <v>-1.0285365853658539</v>
      </c>
    </row>
    <row r="125" spans="1:34" x14ac:dyDescent="0.3">
      <c r="A125">
        <f t="shared" si="4"/>
        <v>-25.726551145179315</v>
      </c>
      <c r="B125">
        <f t="shared" si="3"/>
        <v>-15.396612700072559</v>
      </c>
      <c r="C125">
        <f t="shared" si="3"/>
        <v>-11.283747861365935</v>
      </c>
      <c r="D125">
        <f t="shared" si="3"/>
        <v>-14.023732454206263</v>
      </c>
      <c r="E125">
        <f t="shared" si="3"/>
        <v>-5.1095860130465196</v>
      </c>
      <c r="F125" t="str">
        <v>Danilo Gallinari</v>
      </c>
      <c r="G125">
        <v>-0.46609756097560978</v>
      </c>
      <c r="H125">
        <v>2.0731300813008127</v>
      </c>
      <c r="I125">
        <v>-2.6016260162601279E-3</v>
      </c>
      <c r="J125">
        <v>-0.39126016260162594</v>
      </c>
      <c r="K125">
        <v>-0.63707317073170722</v>
      </c>
      <c r="L125">
        <v>-0.85341463414634144</v>
      </c>
      <c r="M125">
        <v>-1.1178048780487804</v>
      </c>
      <c r="N125">
        <v>-0.91471544715447151</v>
      </c>
      <c r="O125">
        <v>1.1521138211382114</v>
      </c>
      <c r="P125">
        <v>-3.2308536585365855</v>
      </c>
      <c r="Q125">
        <v>-2.3098373983739835</v>
      </c>
      <c r="R125">
        <v>-0.30430894308943079</v>
      </c>
      <c r="S125">
        <v>-1.1577235772357721</v>
      </c>
      <c r="T125">
        <v>-1.1577235772357721</v>
      </c>
      <c r="U125" t="str">
        <v>_______</v>
      </c>
      <c r="V125">
        <v>-6.6672325841515363</v>
      </c>
      <c r="W125" t="str">
        <v xml:space="preserve"> PF, SF</v>
      </c>
      <c r="AD125">
        <f>P125 - sorted!Z$103</f>
        <v>-5.7452439024390252</v>
      </c>
      <c r="AE125">
        <f>Q125 - sorted!AA$103</f>
        <v>-4.2988617886178853</v>
      </c>
      <c r="AF125">
        <f>R125 - sorted!AB$103</f>
        <v>-2.3240650406504071</v>
      </c>
      <c r="AG125">
        <f>S125 - sorted!AC$103</f>
        <v>-3.1774796747967482</v>
      </c>
      <c r="AH125">
        <f>T125 - sorted!AD$103</f>
        <v>-1.1577235772357721</v>
      </c>
    </row>
    <row r="126" spans="1:34" x14ac:dyDescent="0.3">
      <c r="A126">
        <f t="shared" si="4"/>
        <v>-20.607380124569278</v>
      </c>
      <c r="B126">
        <f t="shared" si="3"/>
        <v>-17.428199181811085</v>
      </c>
      <c r="C126">
        <f t="shared" si="3"/>
        <v>-14.86907920624758</v>
      </c>
      <c r="D126">
        <f t="shared" si="3"/>
        <v>-17.254540913579216</v>
      </c>
      <c r="E126">
        <f t="shared" si="3"/>
        <v>-8.3403944724194723</v>
      </c>
      <c r="F126" t="str">
        <v>Klay Thompson</v>
      </c>
      <c r="G126">
        <v>-2.0365853658536597E-2</v>
      </c>
      <c r="H126">
        <v>0.19788617886178861</v>
      </c>
      <c r="I126">
        <v>0.49556910569105705</v>
      </c>
      <c r="J126">
        <v>-5.0975609756097384E-2</v>
      </c>
      <c r="K126">
        <v>-1.3048373983739836</v>
      </c>
      <c r="L126">
        <v>-0.84699186991869913</v>
      </c>
      <c r="M126">
        <v>-0.82443089430894312</v>
      </c>
      <c r="N126">
        <v>-0.52292682926829259</v>
      </c>
      <c r="O126">
        <v>0.9873170731707317</v>
      </c>
      <c r="P126">
        <v>-2.087642276422764</v>
      </c>
      <c r="Q126">
        <v>-2.8770731707317068</v>
      </c>
      <c r="R126">
        <v>-1.0427642276422757</v>
      </c>
      <c r="S126">
        <v>-1.8897560975609751</v>
      </c>
      <c r="T126">
        <v>-1.8897560975609751</v>
      </c>
      <c r="U126" t="str">
        <v>_______</v>
      </c>
      <c r="V126">
        <v>-11.515249591714769</v>
      </c>
      <c r="W126" t="str">
        <v xml:space="preserve"> SG</v>
      </c>
      <c r="AD126">
        <f>P126 - sorted!Z$103</f>
        <v>-4.6020325203252028</v>
      </c>
      <c r="AE126">
        <f>Q126 - sorted!AA$103</f>
        <v>-4.866097560975609</v>
      </c>
      <c r="AF126">
        <f>R126 - sorted!AB$103</f>
        <v>-3.062520325203252</v>
      </c>
      <c r="AG126">
        <f>S126 - sorted!AC$103</f>
        <v>-3.9095121951219514</v>
      </c>
      <c r="AH126">
        <f>T126 - sorted!AD$103</f>
        <v>-1.8897560975609751</v>
      </c>
    </row>
    <row r="127" spans="1:34" x14ac:dyDescent="0.3">
      <c r="A127">
        <f t="shared" si="4"/>
        <v>-16.71780766187344</v>
      </c>
      <c r="B127">
        <f t="shared" si="3"/>
        <v>-15.939669714325444</v>
      </c>
      <c r="C127">
        <f t="shared" si="3"/>
        <v>-16.961147479711496</v>
      </c>
      <c r="D127">
        <f t="shared" si="3"/>
        <v>-18.152306658287255</v>
      </c>
      <c r="E127">
        <f t="shared" si="3"/>
        <v>-9.2381602171275112</v>
      </c>
      <c r="F127" t="str">
        <v>Andrew Wiggins</v>
      </c>
      <c r="G127">
        <v>0.36536585365853658</v>
      </c>
      <c r="H127">
        <v>-0.87414634146341463</v>
      </c>
      <c r="I127">
        <v>-0.29121951219512193</v>
      </c>
      <c r="J127">
        <v>-2.6829268292682895E-2</v>
      </c>
      <c r="K127">
        <v>-0.66682926829268285</v>
      </c>
      <c r="L127">
        <v>-0.61951219512195121</v>
      </c>
      <c r="M127">
        <v>-0.76829268292682928</v>
      </c>
      <c r="N127">
        <v>0.42</v>
      </c>
      <c r="O127">
        <v>0.36829268292682926</v>
      </c>
      <c r="P127">
        <v>-1.2190243902439026</v>
      </c>
      <c r="Q127">
        <v>-2.4614634146341468</v>
      </c>
      <c r="R127">
        <v>-1.4736585365853658</v>
      </c>
      <c r="S127">
        <v>-2.0931707317073176</v>
      </c>
      <c r="T127">
        <v>-2.0931707317073176</v>
      </c>
      <c r="U127" t="str">
        <v>_______</v>
      </c>
      <c r="V127">
        <v>-12.862399586486344</v>
      </c>
      <c r="W127" t="str">
        <v xml:space="preserve"> SF, SG</v>
      </c>
      <c r="AD127">
        <f>P127 - sorted!Z$103</f>
        <v>-3.7334146341463419</v>
      </c>
      <c r="AE127">
        <f>Q127 - sorted!AA$103</f>
        <v>-4.4504878048780485</v>
      </c>
      <c r="AF127">
        <f>R127 - sorted!AB$103</f>
        <v>-3.4934146341463421</v>
      </c>
      <c r="AG127">
        <f>S127 - sorted!AC$103</f>
        <v>-4.1129268292682939</v>
      </c>
      <c r="AH127">
        <f>T127 - sorted!AD$103</f>
        <v>-2.0931707317073176</v>
      </c>
    </row>
    <row r="128" spans="1:34" x14ac:dyDescent="0.3">
      <c r="A128">
        <f t="shared" si="4"/>
        <v>-20.57607132339071</v>
      </c>
      <c r="B128">
        <f t="shared" si="3"/>
        <v>-22.202733156451565</v>
      </c>
      <c r="C128">
        <f t="shared" si="3"/>
        <v>-18.842430006377349</v>
      </c>
      <c r="D128">
        <f t="shared" si="3"/>
        <v>-22.115106372338222</v>
      </c>
      <c r="E128">
        <f t="shared" si="3"/>
        <v>-13.200959931178478</v>
      </c>
      <c r="F128" t="str">
        <v>Thomas Bryant</v>
      </c>
      <c r="G128">
        <v>2.6330894308943087</v>
      </c>
      <c r="H128">
        <v>-0.91040650406504076</v>
      </c>
      <c r="I128">
        <v>-1.3721951219512194</v>
      </c>
      <c r="J128">
        <v>-0.78869918699186981</v>
      </c>
      <c r="K128">
        <v>-0.51162601626016246</v>
      </c>
      <c r="L128">
        <v>-1.1299186991869918</v>
      </c>
      <c r="M128">
        <v>-2.04349593495935</v>
      </c>
      <c r="N128">
        <v>-8.691056910569106E-2</v>
      </c>
      <c r="O128">
        <v>1.2191056910569107</v>
      </c>
      <c r="P128">
        <v>-2.0806504065040645</v>
      </c>
      <c r="Q128">
        <v>-4.210162601626017</v>
      </c>
      <c r="R128">
        <v>-1.8611382113821142</v>
      </c>
      <c r="S128">
        <v>-2.9910569105691063</v>
      </c>
      <c r="T128">
        <v>-2.9910569105691063</v>
      </c>
      <c r="U128" t="str">
        <v>_______</v>
      </c>
      <c r="V128">
        <v>-18.808812273239827</v>
      </c>
      <c r="W128" t="str">
        <v xml:space="preserve"> C</v>
      </c>
      <c r="AD128">
        <f>P128 - sorted!Z$103</f>
        <v>-4.5950406504065038</v>
      </c>
      <c r="AE128">
        <f>Q128 - sorted!AA$103</f>
        <v>-6.1991869918699187</v>
      </c>
      <c r="AF128">
        <f>R128 - sorted!AB$103</f>
        <v>-3.8808943089430903</v>
      </c>
      <c r="AG128">
        <f>S128 - sorted!AC$103</f>
        <v>-5.0108130081300821</v>
      </c>
      <c r="AH128">
        <f>T128 - sorted!AD$103</f>
        <v>-2.9910569105691063</v>
      </c>
    </row>
    <row r="129" spans="1:34" x14ac:dyDescent="0.3">
      <c r="A129">
        <f t="shared" si="4"/>
        <v>-29.937948959524647</v>
      </c>
      <c r="B129">
        <f t="shared" si="3"/>
        <v>-22.173760409578552</v>
      </c>
      <c r="C129">
        <f t="shared" si="3"/>
        <v>-24.852586899162546</v>
      </c>
      <c r="D129">
        <f t="shared" si="3"/>
        <v>-24.020615959577231</v>
      </c>
      <c r="E129">
        <f t="shared" si="3"/>
        <v>-15.106469518417484</v>
      </c>
      <c r="F129" t="str">
        <v>Jamal Murray</v>
      </c>
      <c r="G129">
        <v>0.14097560975609758</v>
      </c>
      <c r="H129">
        <v>0.74853658536585366</v>
      </c>
      <c r="I129">
        <v>-0.51231707317073172</v>
      </c>
      <c r="J129">
        <v>-0.64646341463414614</v>
      </c>
      <c r="K129">
        <v>-1.563292682926829</v>
      </c>
      <c r="L129">
        <v>-0.32378048780487806</v>
      </c>
      <c r="M129">
        <v>-0.90987804878048806</v>
      </c>
      <c r="N129">
        <v>-1.1358536585365853</v>
      </c>
      <c r="O129">
        <v>0.77926829268292686</v>
      </c>
      <c r="P129">
        <v>-4.1713414634146346</v>
      </c>
      <c r="Q129">
        <v>-4.2020731707317065</v>
      </c>
      <c r="R129">
        <v>-3.0990243902439021</v>
      </c>
      <c r="S129">
        <v>-3.4228048780487796</v>
      </c>
      <c r="T129">
        <v>-3.4228048780487796</v>
      </c>
      <c r="U129" t="str">
        <v>_______</v>
      </c>
      <c r="V129">
        <v>-21.668140829288745</v>
      </c>
      <c r="W129" t="str">
        <v xml:space="preserve"> PG, SG</v>
      </c>
      <c r="AD129">
        <f>P129 - sorted!Z$103</f>
        <v>-6.6857317073170739</v>
      </c>
      <c r="AE129">
        <f>Q129 - sorted!AA$103</f>
        <v>-6.1910975609756083</v>
      </c>
      <c r="AF129">
        <f>R129 - sorted!AB$103</f>
        <v>-5.1187804878048784</v>
      </c>
      <c r="AG129">
        <f>S129 - sorted!AC$103</f>
        <v>-5.4425609756097559</v>
      </c>
      <c r="AH129">
        <f>T129 - sorted!AD$103</f>
        <v>-3.4228048780487796</v>
      </c>
    </row>
    <row r="130" spans="1:34" x14ac:dyDescent="0.3">
      <c r="A130">
        <f t="shared" si="4"/>
        <v>-30.874482576174312</v>
      </c>
      <c r="B130">
        <f t="shared" si="3"/>
        <v>-23.583233587857947</v>
      </c>
      <c r="C130">
        <f t="shared" si="3"/>
        <v>-25.36770937027017</v>
      </c>
      <c r="D130">
        <f t="shared" si="3"/>
        <v>-25.114835239548114</v>
      </c>
      <c r="E130">
        <f t="shared" si="3"/>
        <v>-16.200688798388367</v>
      </c>
      <c r="F130" t="str">
        <v>Kawhi Leonard</v>
      </c>
      <c r="G130">
        <v>0.31658536585365854</v>
      </c>
      <c r="H130">
        <v>0.70975609756097557</v>
      </c>
      <c r="I130">
        <v>-1.2553658536585366</v>
      </c>
      <c r="J130">
        <v>-0.71414634146341438</v>
      </c>
      <c r="K130">
        <v>-1.2353658536585364</v>
      </c>
      <c r="L130">
        <v>-0.46560975609756095</v>
      </c>
      <c r="M130">
        <v>-0.82829268292682923</v>
      </c>
      <c r="N130">
        <v>-1.123170731707317</v>
      </c>
      <c r="O130">
        <v>0.92487804878048796</v>
      </c>
      <c r="P130">
        <v>-4.3804878048780482</v>
      </c>
      <c r="Q130">
        <v>-4.5956097560975602</v>
      </c>
      <c r="R130">
        <v>-3.2051219512195113</v>
      </c>
      <c r="S130">
        <v>-3.6707317073170724</v>
      </c>
      <c r="T130">
        <v>-3.6707317073170724</v>
      </c>
      <c r="U130" t="str">
        <v>_______</v>
      </c>
      <c r="V130">
        <v>-23.310080840901819</v>
      </c>
      <c r="W130" t="str">
        <v xml:space="preserve"> SF, PF</v>
      </c>
      <c r="AD130">
        <f>P130 - sorted!Z$103</f>
        <v>-6.8948780487804875</v>
      </c>
      <c r="AE130">
        <f>Q130 - sorted!AA$103</f>
        <v>-6.5846341463414619</v>
      </c>
      <c r="AF130">
        <f>R130 - sorted!AB$103</f>
        <v>-5.2248780487804876</v>
      </c>
      <c r="AG130">
        <f>S130 - sorted!AC$103</f>
        <v>-5.6904878048780487</v>
      </c>
      <c r="AH130">
        <f>T130 - sorted!AD$103</f>
        <v>-3.6707317073170724</v>
      </c>
    </row>
    <row r="131" spans="1:34" x14ac:dyDescent="0.3">
      <c r="AD131">
        <f>P131 - sorted!Z$103</f>
        <v>-2.5143902439024393</v>
      </c>
      <c r="AE131">
        <f>Q131 - sorted!AA$103</f>
        <v>-1.989024390243902</v>
      </c>
      <c r="AF131">
        <f>R131 - sorted!AB$103</f>
        <v>-2.0197560975609763</v>
      </c>
      <c r="AG131">
        <f>S131 - sorted!AC$103</f>
        <v>-2.0197560975609763</v>
      </c>
      <c r="AH131">
        <f>T131 - sorted!AD$103</f>
        <v>0</v>
      </c>
    </row>
    <row r="132" spans="1:34" x14ac:dyDescent="0.3">
      <c r="AD132">
        <f>P132 - sorted!Z$103</f>
        <v>-2.5143902439024393</v>
      </c>
      <c r="AE132">
        <f>Q132 - sorted!AA$103</f>
        <v>-1.989024390243902</v>
      </c>
      <c r="AF132">
        <f>R132 - sorted!AB$103</f>
        <v>-2.0197560975609763</v>
      </c>
      <c r="AG132">
        <f>S132 - sorted!AC$103</f>
        <v>-2.0197560975609763</v>
      </c>
      <c r="AH132">
        <f>T132 - sorted!AD$103</f>
        <v>0</v>
      </c>
    </row>
    <row r="133" spans="1:34" x14ac:dyDescent="0.3">
      <c r="AD133">
        <f>P133 - sorted!Z$103</f>
        <v>-2.5143902439024393</v>
      </c>
      <c r="AE133">
        <f>Q133 - sorted!AA$103</f>
        <v>-1.989024390243902</v>
      </c>
      <c r="AF133">
        <f>R133 - sorted!AB$103</f>
        <v>-2.0197560975609763</v>
      </c>
      <c r="AG133">
        <f>S133 - sorted!AC$103</f>
        <v>-2.0197560975609763</v>
      </c>
      <c r="AH133">
        <f>T133 - sorted!AD$103</f>
        <v>0</v>
      </c>
    </row>
    <row r="134" spans="1:34" x14ac:dyDescent="0.3">
      <c r="AD134">
        <f>P134 - sorted!Z$103</f>
        <v>-2.5143902439024393</v>
      </c>
      <c r="AE134">
        <f>Q134 - sorted!AA$103</f>
        <v>-1.989024390243902</v>
      </c>
      <c r="AF134">
        <f>R134 - sorted!AB$103</f>
        <v>-2.0197560975609763</v>
      </c>
      <c r="AG134">
        <f>S134 - sorted!AC$103</f>
        <v>-2.0197560975609763</v>
      </c>
      <c r="AH134">
        <f>T134 - sorted!AD$103</f>
        <v>0</v>
      </c>
    </row>
    <row r="135" spans="1:34" x14ac:dyDescent="0.3">
      <c r="AD135">
        <f>P135 - sorted!Z$103</f>
        <v>-2.5143902439024393</v>
      </c>
      <c r="AE135">
        <f>Q135 - sorted!AA$103</f>
        <v>-1.989024390243902</v>
      </c>
      <c r="AF135">
        <f>R135 - sorted!AB$103</f>
        <v>-2.0197560975609763</v>
      </c>
      <c r="AG135">
        <f>S135 - sorted!AC$103</f>
        <v>-2.0197560975609763</v>
      </c>
      <c r="AH135">
        <f>T135 - sorted!AD$103</f>
        <v>0</v>
      </c>
    </row>
    <row r="136" spans="1:34" x14ac:dyDescent="0.3">
      <c r="AD136">
        <f>P136 - sorted!Z$103</f>
        <v>-2.5143902439024393</v>
      </c>
      <c r="AE136">
        <f>Q136 - sorted!AA$103</f>
        <v>-1.989024390243902</v>
      </c>
      <c r="AF136">
        <f>R136 - sorted!AB$103</f>
        <v>-2.0197560975609763</v>
      </c>
      <c r="AG136">
        <f>S136 - sorted!AC$103</f>
        <v>-2.0197560975609763</v>
      </c>
      <c r="AH136">
        <f>T136 - sorted!AD$103</f>
        <v>0</v>
      </c>
    </row>
    <row r="137" spans="1:34" x14ac:dyDescent="0.3">
      <c r="AD137">
        <f>P137 - sorted!Z$103</f>
        <v>-2.5143902439024393</v>
      </c>
      <c r="AE137">
        <f>Q137 - sorted!AA$103</f>
        <v>-1.989024390243902</v>
      </c>
      <c r="AF137">
        <f>R137 - sorted!AB$103</f>
        <v>-2.0197560975609763</v>
      </c>
      <c r="AG137">
        <f>S137 - sorted!AC$103</f>
        <v>-2.0197560975609763</v>
      </c>
      <c r="AH137">
        <f>T137 - sorted!AD$103</f>
        <v>0</v>
      </c>
    </row>
    <row r="138" spans="1:34" x14ac:dyDescent="0.3">
      <c r="AD138">
        <f>P138 - sorted!Z$103</f>
        <v>-2.5143902439024393</v>
      </c>
      <c r="AE138">
        <f>Q138 - sorted!AA$103</f>
        <v>-1.989024390243902</v>
      </c>
      <c r="AF138">
        <f>R138 - sorted!AB$103</f>
        <v>-2.0197560975609763</v>
      </c>
      <c r="AG138">
        <f>S138 - sorted!AC$103</f>
        <v>-2.0197560975609763</v>
      </c>
      <c r="AH138">
        <f>T138 - sorted!AD$103</f>
        <v>0</v>
      </c>
    </row>
    <row r="139" spans="1:34" x14ac:dyDescent="0.3">
      <c r="AD139">
        <f>P139 - sorted!Z$103</f>
        <v>-2.5143902439024393</v>
      </c>
      <c r="AE139">
        <f>Q139 - sorted!AA$103</f>
        <v>-1.989024390243902</v>
      </c>
      <c r="AF139">
        <f>R139 - sorted!AB$103</f>
        <v>-2.0197560975609763</v>
      </c>
      <c r="AG139">
        <f>S139 - sorted!AC$103</f>
        <v>-2.0197560975609763</v>
      </c>
      <c r="AH139">
        <f>T139 - sorted!AD$103</f>
        <v>0</v>
      </c>
    </row>
    <row r="140" spans="1:34" x14ac:dyDescent="0.3">
      <c r="AD140">
        <f>P140 - sorted!Z$103</f>
        <v>-2.5143902439024393</v>
      </c>
      <c r="AE140">
        <f>Q140 - sorted!AA$103</f>
        <v>-1.989024390243902</v>
      </c>
      <c r="AF140">
        <f>R140 - sorted!AB$103</f>
        <v>-2.0197560975609763</v>
      </c>
      <c r="AG140">
        <f>S140 - sorted!AC$103</f>
        <v>-2.0197560975609763</v>
      </c>
      <c r="AH140">
        <f>T140 - sorted!AD$103</f>
        <v>0</v>
      </c>
    </row>
    <row r="141" spans="1:34" x14ac:dyDescent="0.3">
      <c r="AD141">
        <f>P141 - sorted!Z$103</f>
        <v>-2.5143902439024393</v>
      </c>
      <c r="AE141">
        <f>Q141 - sorted!AA$103</f>
        <v>-1.989024390243902</v>
      </c>
      <c r="AF141">
        <f>R141 - sorted!AB$103</f>
        <v>-2.0197560975609763</v>
      </c>
      <c r="AG141">
        <f>S141 - sorted!AC$103</f>
        <v>-2.0197560975609763</v>
      </c>
      <c r="AH141">
        <f>T141 - sorted!AD$103</f>
        <v>0</v>
      </c>
    </row>
    <row r="142" spans="1:34" x14ac:dyDescent="0.3">
      <c r="AD142">
        <f>P142 - sorted!Z$103</f>
        <v>-2.5143902439024393</v>
      </c>
      <c r="AE142">
        <f>Q142 - sorted!AA$103</f>
        <v>-1.989024390243902</v>
      </c>
      <c r="AF142">
        <f>R142 - sorted!AB$103</f>
        <v>-2.0197560975609763</v>
      </c>
      <c r="AG142">
        <f>S142 - sorted!AC$103</f>
        <v>-2.0197560975609763</v>
      </c>
      <c r="AH142">
        <f>T142 - sorted!AD$103</f>
        <v>0</v>
      </c>
    </row>
    <row r="143" spans="1:34" x14ac:dyDescent="0.3">
      <c r="AD143">
        <f>P143 - sorted!Z$103</f>
        <v>-2.5143902439024393</v>
      </c>
      <c r="AE143">
        <f>Q143 - sorted!AA$103</f>
        <v>-1.989024390243902</v>
      </c>
      <c r="AF143">
        <f>R143 - sorted!AB$103</f>
        <v>-2.0197560975609763</v>
      </c>
      <c r="AG143">
        <f>S143 - sorted!AC$103</f>
        <v>-2.0197560975609763</v>
      </c>
      <c r="AH143">
        <f>T143 - sorted!AD$103</f>
        <v>0</v>
      </c>
    </row>
    <row r="144" spans="1:34" x14ac:dyDescent="0.3">
      <c r="AD144">
        <f>P144 - sorted!Z$103</f>
        <v>-2.5143902439024393</v>
      </c>
      <c r="AE144">
        <f>Q144 - sorted!AA$103</f>
        <v>-1.989024390243902</v>
      </c>
      <c r="AF144">
        <f>R144 - sorted!AB$103</f>
        <v>-2.0197560975609763</v>
      </c>
      <c r="AG144">
        <f>S144 - sorted!AC$103</f>
        <v>-2.0197560975609763</v>
      </c>
      <c r="AH144">
        <f>T144 - sorted!AD$103</f>
        <v>0</v>
      </c>
    </row>
    <row r="145" spans="30:34" x14ac:dyDescent="0.3">
      <c r="AD145">
        <f>P145 - sorted!Z$103</f>
        <v>-2.5143902439024393</v>
      </c>
      <c r="AE145">
        <f>Q145 - sorted!AA$103</f>
        <v>-1.989024390243902</v>
      </c>
      <c r="AF145">
        <f>R145 - sorted!AB$103</f>
        <v>-2.0197560975609763</v>
      </c>
      <c r="AG145">
        <f>S145 - sorted!AC$103</f>
        <v>-2.0197560975609763</v>
      </c>
      <c r="AH145">
        <f>T145 - sorted!AD$103</f>
        <v>0</v>
      </c>
    </row>
    <row r="146" spans="30:34" x14ac:dyDescent="0.3">
      <c r="AD146">
        <f>P146 - sorted!Z$103</f>
        <v>-2.5143902439024393</v>
      </c>
      <c r="AE146">
        <f>Q146 - sorted!AA$103</f>
        <v>-1.989024390243902</v>
      </c>
      <c r="AF146">
        <f>R146 - sorted!AB$103</f>
        <v>-2.0197560975609763</v>
      </c>
      <c r="AG146">
        <f>S146 - sorted!AC$103</f>
        <v>-2.0197560975609763</v>
      </c>
      <c r="AH146">
        <f>T146 - sorted!AD$103</f>
        <v>0</v>
      </c>
    </row>
    <row r="147" spans="30:34" x14ac:dyDescent="0.3">
      <c r="AD147">
        <f>P147 - sorted!Z$103</f>
        <v>-2.5143902439024393</v>
      </c>
      <c r="AE147">
        <f>Q147 - sorted!AA$103</f>
        <v>-1.989024390243902</v>
      </c>
      <c r="AF147">
        <f>R147 - sorted!AB$103</f>
        <v>-2.0197560975609763</v>
      </c>
      <c r="AG147">
        <f>S147 - sorted!AC$103</f>
        <v>-2.0197560975609763</v>
      </c>
      <c r="AH147">
        <f>T147 - sorted!AD$103</f>
        <v>0</v>
      </c>
    </row>
    <row r="148" spans="30:34" x14ac:dyDescent="0.3">
      <c r="AD148">
        <f>P148 - sorted!Z$103</f>
        <v>-2.5143902439024393</v>
      </c>
      <c r="AE148">
        <f>Q148 - sorted!AA$103</f>
        <v>-1.989024390243902</v>
      </c>
      <c r="AF148">
        <f>R148 - sorted!AB$103</f>
        <v>-2.0197560975609763</v>
      </c>
      <c r="AG148">
        <f>S148 - sorted!AC$103</f>
        <v>-2.0197560975609763</v>
      </c>
      <c r="AH148">
        <f>T148 - sorted!AD$103</f>
        <v>0</v>
      </c>
    </row>
    <row r="149" spans="30:34" x14ac:dyDescent="0.3">
      <c r="AD149">
        <f>P149 - sorted!Z$103</f>
        <v>-2.5143902439024393</v>
      </c>
      <c r="AE149">
        <f>Q149 - sorted!AA$103</f>
        <v>-1.989024390243902</v>
      </c>
      <c r="AF149">
        <f>R149 - sorted!AB$103</f>
        <v>-2.0197560975609763</v>
      </c>
      <c r="AG149">
        <f>S149 - sorted!AC$103</f>
        <v>-2.0197560975609763</v>
      </c>
      <c r="AH149">
        <f>T149 - sorted!AD$103</f>
        <v>0</v>
      </c>
    </row>
    <row r="150" spans="30:34" x14ac:dyDescent="0.3">
      <c r="AD150">
        <f>P150 - sorted!Z$103</f>
        <v>-2.5143902439024393</v>
      </c>
      <c r="AE150">
        <f>Q150 - sorted!AA$103</f>
        <v>-1.989024390243902</v>
      </c>
      <c r="AF150">
        <f>R150 - sorted!AB$103</f>
        <v>-2.0197560975609763</v>
      </c>
      <c r="AG150">
        <f>S150 - sorted!AC$103</f>
        <v>-2.0197560975609763</v>
      </c>
      <c r="AH150">
        <f>T150 - sorted!AD$103</f>
        <v>0</v>
      </c>
    </row>
    <row r="151" spans="30:34" x14ac:dyDescent="0.3">
      <c r="AD151">
        <f>P151 - sorted!Z$103</f>
        <v>-2.5143902439024393</v>
      </c>
      <c r="AE151">
        <f>Q151 - sorted!AA$103</f>
        <v>-1.989024390243902</v>
      </c>
      <c r="AF151">
        <f>R151 - sorted!AB$103</f>
        <v>-2.0197560975609763</v>
      </c>
      <c r="AG151">
        <f>S151 - sorted!AC$103</f>
        <v>-2.0197560975609763</v>
      </c>
      <c r="AH151">
        <f>T151 - sorted!AD$103</f>
        <v>0</v>
      </c>
    </row>
    <row r="152" spans="30:34" x14ac:dyDescent="0.3">
      <c r="AD152">
        <f>P152 - sorted!Z$103</f>
        <v>-2.5143902439024393</v>
      </c>
      <c r="AE152">
        <f>Q152 - sorted!AA$103</f>
        <v>-1.989024390243902</v>
      </c>
      <c r="AF152">
        <f>R152 - sorted!AB$103</f>
        <v>-2.0197560975609763</v>
      </c>
      <c r="AG152">
        <f>S152 - sorted!AC$103</f>
        <v>-2.0197560975609763</v>
      </c>
      <c r="AH152">
        <f>T152 - sorted!AD$103</f>
        <v>0</v>
      </c>
    </row>
    <row r="153" spans="30:34" x14ac:dyDescent="0.3">
      <c r="AD153">
        <f>P153 - sorted!Z$103</f>
        <v>-2.5143902439024393</v>
      </c>
      <c r="AE153">
        <f>Q153 - sorted!AA$103</f>
        <v>-1.989024390243902</v>
      </c>
      <c r="AF153">
        <f>R153 - sorted!AB$103</f>
        <v>-2.0197560975609763</v>
      </c>
      <c r="AG153">
        <f>S153 - sorted!AC$103</f>
        <v>-2.0197560975609763</v>
      </c>
      <c r="AH153">
        <f>T153 - sorted!AD$103</f>
        <v>0</v>
      </c>
    </row>
    <row r="154" spans="30:34" x14ac:dyDescent="0.3">
      <c r="AD154">
        <f>P154 - sorted!Z$103</f>
        <v>-2.5143902439024393</v>
      </c>
      <c r="AE154">
        <f>Q154 - sorted!AA$103</f>
        <v>-1.989024390243902</v>
      </c>
      <c r="AF154">
        <f>R154 - sorted!AB$103</f>
        <v>-2.0197560975609763</v>
      </c>
      <c r="AG154">
        <f>S154 - sorted!AC$103</f>
        <v>-2.0197560975609763</v>
      </c>
      <c r="AH154">
        <f>T154 - sorted!AD$103</f>
        <v>0</v>
      </c>
    </row>
    <row r="155" spans="30:34" x14ac:dyDescent="0.3">
      <c r="AD155">
        <f>P155 - sorted!Z$103</f>
        <v>-2.5143902439024393</v>
      </c>
      <c r="AE155">
        <f>Q155 - sorted!AA$103</f>
        <v>-1.989024390243902</v>
      </c>
      <c r="AF155">
        <f>R155 - sorted!AB$103</f>
        <v>-2.0197560975609763</v>
      </c>
      <c r="AG155">
        <f>S155 - sorted!AC$103</f>
        <v>-2.0197560975609763</v>
      </c>
      <c r="AH155">
        <f>T155 - sorted!AD$103</f>
        <v>0</v>
      </c>
    </row>
    <row r="156" spans="30:34" x14ac:dyDescent="0.3">
      <c r="AD156">
        <f>P156 - sorted!Z$103</f>
        <v>-2.5143902439024393</v>
      </c>
      <c r="AE156">
        <f>Q156 - sorted!AA$103</f>
        <v>-1.989024390243902</v>
      </c>
      <c r="AF156">
        <f>R156 - sorted!AB$103</f>
        <v>-2.0197560975609763</v>
      </c>
      <c r="AG156">
        <f>S156 - sorted!AC$103</f>
        <v>-2.0197560975609763</v>
      </c>
      <c r="AH156">
        <f>T156 - sorted!AD$103</f>
        <v>0</v>
      </c>
    </row>
    <row r="157" spans="30:34" x14ac:dyDescent="0.3">
      <c r="AD157">
        <f>P157 - sorted!Z$103</f>
        <v>-2.5143902439024393</v>
      </c>
      <c r="AE157">
        <f>Q157 - sorted!AA$103</f>
        <v>-1.989024390243902</v>
      </c>
      <c r="AF157">
        <f>R157 - sorted!AB$103</f>
        <v>-2.0197560975609763</v>
      </c>
      <c r="AG157">
        <f>S157 - sorted!AC$103</f>
        <v>-2.0197560975609763</v>
      </c>
      <c r="AH157">
        <f>T157 - sorted!AD$103</f>
        <v>0</v>
      </c>
    </row>
    <row r="158" spans="30:34" x14ac:dyDescent="0.3">
      <c r="AD158">
        <f>P158 - sorted!Z$103</f>
        <v>-2.5143902439024393</v>
      </c>
      <c r="AE158">
        <f>Q158 - sorted!AA$103</f>
        <v>-1.989024390243902</v>
      </c>
      <c r="AF158">
        <f>R158 - sorted!AB$103</f>
        <v>-2.0197560975609763</v>
      </c>
      <c r="AG158">
        <f>S158 - sorted!AC$103</f>
        <v>-2.0197560975609763</v>
      </c>
      <c r="AH158">
        <f>T158 - sorted!AD$103</f>
        <v>0</v>
      </c>
    </row>
    <row r="159" spans="30:34" x14ac:dyDescent="0.3">
      <c r="AD159">
        <f>P159 - sorted!Z$103</f>
        <v>-2.5143902439024393</v>
      </c>
      <c r="AE159">
        <f>Q159 - sorted!AA$103</f>
        <v>-1.989024390243902</v>
      </c>
      <c r="AF159">
        <f>R159 - sorted!AB$103</f>
        <v>-2.0197560975609763</v>
      </c>
      <c r="AG159">
        <f>S159 - sorted!AC$103</f>
        <v>-2.0197560975609763</v>
      </c>
      <c r="AH159">
        <f>T159 - sorted!AD$103</f>
        <v>0</v>
      </c>
    </row>
    <row r="160" spans="30:34" x14ac:dyDescent="0.3">
      <c r="AD160">
        <f>P160 - sorted!Z$103</f>
        <v>-2.5143902439024393</v>
      </c>
      <c r="AE160">
        <f>Q160 - sorted!AA$103</f>
        <v>-1.989024390243902</v>
      </c>
      <c r="AF160">
        <f>R160 - sorted!AB$103</f>
        <v>-2.0197560975609763</v>
      </c>
      <c r="AG160">
        <f>S160 - sorted!AC$103</f>
        <v>-2.0197560975609763</v>
      </c>
      <c r="AH160">
        <f>T160 - sorted!AD$103</f>
        <v>0</v>
      </c>
    </row>
    <row r="161" spans="30:34" x14ac:dyDescent="0.3">
      <c r="AD161">
        <f>P161 - sorted!Z$103</f>
        <v>-2.5143902439024393</v>
      </c>
      <c r="AE161">
        <f>Q161 - sorted!AA$103</f>
        <v>-1.989024390243902</v>
      </c>
      <c r="AF161">
        <f>R161 - sorted!AB$103</f>
        <v>-2.0197560975609763</v>
      </c>
      <c r="AG161">
        <f>S161 - sorted!AC$103</f>
        <v>-2.0197560975609763</v>
      </c>
      <c r="AH161">
        <f>T161 - sorted!AD$103</f>
        <v>0</v>
      </c>
    </row>
    <row r="162" spans="30:34" x14ac:dyDescent="0.3">
      <c r="AD162">
        <f>P162 - sorted!Z$103</f>
        <v>-2.5143902439024393</v>
      </c>
      <c r="AE162">
        <f>Q162 - sorted!AA$103</f>
        <v>-1.989024390243902</v>
      </c>
      <c r="AF162">
        <f>R162 - sorted!AB$103</f>
        <v>-2.0197560975609763</v>
      </c>
      <c r="AG162">
        <f>S162 - sorted!AC$103</f>
        <v>-2.0197560975609763</v>
      </c>
      <c r="AH162">
        <f>T162 - sorted!AD$103</f>
        <v>0</v>
      </c>
    </row>
    <row r="163" spans="30:34" x14ac:dyDescent="0.3">
      <c r="AD163">
        <f>P163 - sorted!Z$103</f>
        <v>-2.5143902439024393</v>
      </c>
      <c r="AE163">
        <f>Q163 - sorted!AA$103</f>
        <v>-1.989024390243902</v>
      </c>
      <c r="AF163">
        <f>R163 - sorted!AB$103</f>
        <v>-2.0197560975609763</v>
      </c>
      <c r="AG163">
        <f>S163 - sorted!AC$103</f>
        <v>-2.0197560975609763</v>
      </c>
      <c r="AH163">
        <f>T163 - sorted!AD$103</f>
        <v>0</v>
      </c>
    </row>
    <row r="164" spans="30:34" x14ac:dyDescent="0.3">
      <c r="AD164">
        <f>P164 - sorted!Z$103</f>
        <v>-2.5143902439024393</v>
      </c>
      <c r="AE164">
        <f>Q164 - sorted!AA$103</f>
        <v>-1.989024390243902</v>
      </c>
      <c r="AF164">
        <f>R164 - sorted!AB$103</f>
        <v>-2.0197560975609763</v>
      </c>
      <c r="AG164">
        <f>S164 - sorted!AC$103</f>
        <v>-2.0197560975609763</v>
      </c>
      <c r="AH164">
        <f>T164 - sorted!AD$103</f>
        <v>0</v>
      </c>
    </row>
    <row r="165" spans="30:34" x14ac:dyDescent="0.3">
      <c r="AD165">
        <f>P165 - sorted!Z$103</f>
        <v>-2.5143902439024393</v>
      </c>
      <c r="AE165">
        <f>Q165 - sorted!AA$103</f>
        <v>-1.989024390243902</v>
      </c>
      <c r="AF165">
        <f>R165 - sorted!AB$103</f>
        <v>-2.0197560975609763</v>
      </c>
      <c r="AG165">
        <f>S165 - sorted!AC$103</f>
        <v>-2.0197560975609763</v>
      </c>
      <c r="AH165">
        <f>T165 - sorted!AD$103</f>
        <v>0</v>
      </c>
    </row>
    <row r="166" spans="30:34" x14ac:dyDescent="0.3">
      <c r="AD166">
        <f>P166 - sorted!Z$103</f>
        <v>-2.5143902439024393</v>
      </c>
      <c r="AE166">
        <f>Q166 - sorted!AA$103</f>
        <v>-1.989024390243902</v>
      </c>
      <c r="AF166">
        <f>R166 - sorted!AB$103</f>
        <v>-2.0197560975609763</v>
      </c>
      <c r="AG166">
        <f>S166 - sorted!AC$103</f>
        <v>-2.0197560975609763</v>
      </c>
      <c r="AH166">
        <f>T166 - sorted!AD$103</f>
        <v>0</v>
      </c>
    </row>
    <row r="167" spans="30:34" x14ac:dyDescent="0.3">
      <c r="AD167">
        <f>P167 - sorted!Z$103</f>
        <v>-2.5143902439024393</v>
      </c>
      <c r="AE167">
        <f>Q167 - sorted!AA$103</f>
        <v>-1.989024390243902</v>
      </c>
      <c r="AF167">
        <f>R167 - sorted!AB$103</f>
        <v>-2.0197560975609763</v>
      </c>
      <c r="AG167">
        <f>S167 - sorted!AC$103</f>
        <v>-2.0197560975609763</v>
      </c>
      <c r="AH167">
        <f>T167 - sorted!AD$103</f>
        <v>0</v>
      </c>
    </row>
    <row r="168" spans="30:34" x14ac:dyDescent="0.3">
      <c r="AD168">
        <f>P168 - sorted!Z$103</f>
        <v>-2.5143902439024393</v>
      </c>
      <c r="AE168">
        <f>Q168 - sorted!AA$103</f>
        <v>-1.989024390243902</v>
      </c>
      <c r="AF168">
        <f>R168 - sorted!AB$103</f>
        <v>-2.0197560975609763</v>
      </c>
      <c r="AG168">
        <f>S168 - sorted!AC$103</f>
        <v>-2.0197560975609763</v>
      </c>
      <c r="AH168">
        <f>T168 - sorted!AD$103</f>
        <v>0</v>
      </c>
    </row>
    <row r="169" spans="30:34" x14ac:dyDescent="0.3">
      <c r="AD169">
        <f>P169 - sorted!Z$103</f>
        <v>-2.5143902439024393</v>
      </c>
      <c r="AE169">
        <f>Q169 - sorted!AA$103</f>
        <v>-1.989024390243902</v>
      </c>
      <c r="AF169">
        <f>R169 - sorted!AB$103</f>
        <v>-2.0197560975609763</v>
      </c>
      <c r="AG169">
        <f>S169 - sorted!AC$103</f>
        <v>-2.0197560975609763</v>
      </c>
      <c r="AH169">
        <f>T169 - sorted!AD$103</f>
        <v>0</v>
      </c>
    </row>
    <row r="170" spans="30:34" x14ac:dyDescent="0.3">
      <c r="AD170">
        <f>P170 - sorted!Z$103</f>
        <v>-2.5143902439024393</v>
      </c>
      <c r="AE170">
        <f>Q170 - sorted!AA$103</f>
        <v>-1.989024390243902</v>
      </c>
      <c r="AF170">
        <f>R170 - sorted!AB$103</f>
        <v>-2.0197560975609763</v>
      </c>
      <c r="AG170">
        <f>S170 - sorted!AC$103</f>
        <v>-2.0197560975609763</v>
      </c>
      <c r="AH170">
        <f>T170 - sorted!AD$103</f>
        <v>0</v>
      </c>
    </row>
    <row r="171" spans="30:34" x14ac:dyDescent="0.3">
      <c r="AD171">
        <f>P171 - sorted!Z$103</f>
        <v>-2.5143902439024393</v>
      </c>
      <c r="AE171">
        <f>Q171 - sorted!AA$103</f>
        <v>-1.989024390243902</v>
      </c>
      <c r="AF171">
        <f>R171 - sorted!AB$103</f>
        <v>-2.0197560975609763</v>
      </c>
      <c r="AG171">
        <f>S171 - sorted!AC$103</f>
        <v>-2.0197560975609763</v>
      </c>
      <c r="AH171">
        <f>T171 - sorted!AD$103</f>
        <v>0</v>
      </c>
    </row>
    <row r="172" spans="30:34" x14ac:dyDescent="0.3">
      <c r="AD172">
        <f>P172 - sorted!Z$103</f>
        <v>-2.5143902439024393</v>
      </c>
      <c r="AE172">
        <f>Q172 - sorted!AA$103</f>
        <v>-1.989024390243902</v>
      </c>
      <c r="AF172">
        <f>R172 - sorted!AB$103</f>
        <v>-2.0197560975609763</v>
      </c>
      <c r="AG172">
        <f>S172 - sorted!AC$103</f>
        <v>-2.0197560975609763</v>
      </c>
      <c r="AH172">
        <f>T172 - sorted!AD$103</f>
        <v>0</v>
      </c>
    </row>
    <row r="173" spans="30:34" x14ac:dyDescent="0.3">
      <c r="AD173">
        <f>P173 - sorted!Z$103</f>
        <v>-2.5143902439024393</v>
      </c>
      <c r="AE173">
        <f>Q173 - sorted!AA$103</f>
        <v>-1.989024390243902</v>
      </c>
      <c r="AF173">
        <f>R173 - sorted!AB$103</f>
        <v>-2.0197560975609763</v>
      </c>
      <c r="AG173">
        <f>S173 - sorted!AC$103</f>
        <v>-2.0197560975609763</v>
      </c>
      <c r="AH173">
        <f>T173 - sorted!AD$103</f>
        <v>0</v>
      </c>
    </row>
    <row r="174" spans="30:34" x14ac:dyDescent="0.3">
      <c r="AD174">
        <f>P174 - sorted!Z$103</f>
        <v>-2.5143902439024393</v>
      </c>
      <c r="AE174">
        <f>Q174 - sorted!AA$103</f>
        <v>-1.989024390243902</v>
      </c>
      <c r="AF174">
        <f>R174 - sorted!AB$103</f>
        <v>-2.0197560975609763</v>
      </c>
      <c r="AG174">
        <f>S174 - sorted!AC$103</f>
        <v>-2.0197560975609763</v>
      </c>
      <c r="AH174">
        <f>T174 - sorted!AD$103</f>
        <v>0</v>
      </c>
    </row>
    <row r="175" spans="30:34" x14ac:dyDescent="0.3">
      <c r="AD175">
        <f>P175 - sorted!Z$103</f>
        <v>-2.5143902439024393</v>
      </c>
      <c r="AE175">
        <f>Q175 - sorted!AA$103</f>
        <v>-1.989024390243902</v>
      </c>
      <c r="AF175">
        <f>R175 - sorted!AB$103</f>
        <v>-2.0197560975609763</v>
      </c>
      <c r="AG175">
        <f>S175 - sorted!AC$103</f>
        <v>-2.0197560975609763</v>
      </c>
      <c r="AH175">
        <f>T175 - sorted!AD$103</f>
        <v>0</v>
      </c>
    </row>
    <row r="176" spans="30:34" x14ac:dyDescent="0.3">
      <c r="AD176">
        <f>P176 - sorted!Z$103</f>
        <v>-2.5143902439024393</v>
      </c>
      <c r="AE176">
        <f>Q176 - sorted!AA$103</f>
        <v>-1.989024390243902</v>
      </c>
      <c r="AF176">
        <f>R176 - sorted!AB$103</f>
        <v>-2.0197560975609763</v>
      </c>
      <c r="AG176">
        <f>S176 - sorted!AC$103</f>
        <v>-2.0197560975609763</v>
      </c>
      <c r="AH176">
        <f>T176 - sorted!AD$103</f>
        <v>0</v>
      </c>
    </row>
    <row r="177" spans="30:34" x14ac:dyDescent="0.3">
      <c r="AD177">
        <f>P177 - sorted!Z$103</f>
        <v>-2.5143902439024393</v>
      </c>
      <c r="AE177">
        <f>Q177 - sorted!AA$103</f>
        <v>-1.989024390243902</v>
      </c>
      <c r="AF177">
        <f>R177 - sorted!AB$103</f>
        <v>-2.0197560975609763</v>
      </c>
      <c r="AG177">
        <f>S177 - sorted!AC$103</f>
        <v>-2.0197560975609763</v>
      </c>
      <c r="AH177">
        <f>T177 - sorted!AD$103</f>
        <v>0</v>
      </c>
    </row>
    <row r="178" spans="30:34" x14ac:dyDescent="0.3">
      <c r="AD178">
        <f>P178 - sorted!Z$103</f>
        <v>-2.5143902439024393</v>
      </c>
      <c r="AE178">
        <f>Q178 - sorted!AA$103</f>
        <v>-1.989024390243902</v>
      </c>
      <c r="AF178">
        <f>R178 - sorted!AB$103</f>
        <v>-2.0197560975609763</v>
      </c>
      <c r="AG178">
        <f>S178 - sorted!AC$103</f>
        <v>-2.0197560975609763</v>
      </c>
      <c r="AH178">
        <f>T178 - sorted!AD$103</f>
        <v>0</v>
      </c>
    </row>
    <row r="179" spans="30:34" x14ac:dyDescent="0.3">
      <c r="AD179">
        <f>P179 - sorted!Z$103</f>
        <v>-2.5143902439024393</v>
      </c>
      <c r="AE179">
        <f>Q179 - sorted!AA$103</f>
        <v>-1.989024390243902</v>
      </c>
      <c r="AF179">
        <f>R179 - sorted!AB$103</f>
        <v>-2.0197560975609763</v>
      </c>
      <c r="AG179">
        <f>S179 - sorted!AC$103</f>
        <v>-2.0197560975609763</v>
      </c>
      <c r="AH179">
        <f>T179 - sorted!AD$103</f>
        <v>0</v>
      </c>
    </row>
    <row r="180" spans="30:34" x14ac:dyDescent="0.3">
      <c r="AD180">
        <f>P180 - sorted!Z$103</f>
        <v>-2.5143902439024393</v>
      </c>
      <c r="AE180">
        <f>Q180 - sorted!AA$103</f>
        <v>-1.989024390243902</v>
      </c>
      <c r="AF180">
        <f>R180 - sorted!AB$103</f>
        <v>-2.0197560975609763</v>
      </c>
      <c r="AG180">
        <f>S180 - sorted!AC$103</f>
        <v>-2.0197560975609763</v>
      </c>
      <c r="AH180">
        <f>T180 - sorted!AD$103</f>
        <v>0</v>
      </c>
    </row>
    <row r="181" spans="30:34" x14ac:dyDescent="0.3">
      <c r="AD181">
        <f>P181 - sorted!Z$103</f>
        <v>-2.5143902439024393</v>
      </c>
      <c r="AE181">
        <f>Q181 - sorted!AA$103</f>
        <v>-1.989024390243902</v>
      </c>
      <c r="AF181">
        <f>R181 - sorted!AB$103</f>
        <v>-2.0197560975609763</v>
      </c>
      <c r="AG181">
        <f>S181 - sorted!AC$103</f>
        <v>-2.0197560975609763</v>
      </c>
      <c r="AH181">
        <f>T181 - sorted!AD$103</f>
        <v>0</v>
      </c>
    </row>
    <row r="182" spans="30:34" x14ac:dyDescent="0.3">
      <c r="AD182">
        <f>P182 - sorted!Z$103</f>
        <v>-2.5143902439024393</v>
      </c>
      <c r="AE182">
        <f>Q182 - sorted!AA$103</f>
        <v>-1.989024390243902</v>
      </c>
      <c r="AF182">
        <f>R182 - sorted!AB$103</f>
        <v>-2.0197560975609763</v>
      </c>
      <c r="AG182">
        <f>S182 - sorted!AC$103</f>
        <v>-2.0197560975609763</v>
      </c>
      <c r="AH182">
        <f>T182 - sorted!AD$103</f>
        <v>0</v>
      </c>
    </row>
    <row r="183" spans="30:34" x14ac:dyDescent="0.3">
      <c r="AD183">
        <f>P183 - sorted!Z$103</f>
        <v>-2.5143902439024393</v>
      </c>
      <c r="AE183">
        <f>Q183 - sorted!AA$103</f>
        <v>-1.989024390243902</v>
      </c>
      <c r="AF183">
        <f>R183 - sorted!AB$103</f>
        <v>-2.0197560975609763</v>
      </c>
      <c r="AG183">
        <f>S183 - sorted!AC$103</f>
        <v>-2.0197560975609763</v>
      </c>
      <c r="AH183">
        <f>T183 - sorted!AD$103</f>
        <v>0</v>
      </c>
    </row>
    <row r="184" spans="30:34" x14ac:dyDescent="0.3">
      <c r="AD184">
        <f>P184 - sorted!Z$103</f>
        <v>-2.5143902439024393</v>
      </c>
      <c r="AE184">
        <f>Q184 - sorted!AA$103</f>
        <v>-1.989024390243902</v>
      </c>
      <c r="AF184">
        <f>R184 - sorted!AB$103</f>
        <v>-2.0197560975609763</v>
      </c>
      <c r="AG184">
        <f>S184 - sorted!AC$103</f>
        <v>-2.0197560975609763</v>
      </c>
      <c r="AH184">
        <f>T184 - sorted!AD$103</f>
        <v>0</v>
      </c>
    </row>
    <row r="185" spans="30:34" x14ac:dyDescent="0.3">
      <c r="AD185">
        <f>P185 - sorted!Z$103</f>
        <v>-2.5143902439024393</v>
      </c>
      <c r="AE185">
        <f>Q185 - sorted!AA$103</f>
        <v>-1.989024390243902</v>
      </c>
      <c r="AF185">
        <f>R185 - sorted!AB$103</f>
        <v>-2.0197560975609763</v>
      </c>
      <c r="AG185">
        <f>S185 - sorted!AC$103</f>
        <v>-2.0197560975609763</v>
      </c>
      <c r="AH185">
        <f>T185 - sorted!AD$103</f>
        <v>0</v>
      </c>
    </row>
    <row r="186" spans="30:34" x14ac:dyDescent="0.3">
      <c r="AD186">
        <f>P186 - sorted!Z$103</f>
        <v>-2.5143902439024393</v>
      </c>
      <c r="AE186">
        <f>Q186 - sorted!AA$103</f>
        <v>-1.989024390243902</v>
      </c>
      <c r="AF186">
        <f>R186 - sorted!AB$103</f>
        <v>-2.0197560975609763</v>
      </c>
      <c r="AG186">
        <f>S186 - sorted!AC$103</f>
        <v>-2.0197560975609763</v>
      </c>
      <c r="AH186">
        <f>T186 - sorted!AD$103</f>
        <v>0</v>
      </c>
    </row>
    <row r="187" spans="30:34" x14ac:dyDescent="0.3">
      <c r="AD187">
        <f>P187 - sorted!Z$103</f>
        <v>-2.5143902439024393</v>
      </c>
      <c r="AE187">
        <f>Q187 - sorted!AA$103</f>
        <v>-1.989024390243902</v>
      </c>
      <c r="AF187">
        <f>R187 - sorted!AB$103</f>
        <v>-2.0197560975609763</v>
      </c>
      <c r="AG187">
        <f>S187 - sorted!AC$103</f>
        <v>-2.0197560975609763</v>
      </c>
      <c r="AH187">
        <f>T187 - sorted!AD$103</f>
        <v>0</v>
      </c>
    </row>
    <row r="188" spans="30:34" x14ac:dyDescent="0.3">
      <c r="AD188">
        <f>P188 - sorted!Z$103</f>
        <v>-2.5143902439024393</v>
      </c>
      <c r="AE188">
        <f>Q188 - sorted!AA$103</f>
        <v>-1.989024390243902</v>
      </c>
      <c r="AF188">
        <f>R188 - sorted!AB$103</f>
        <v>-2.0197560975609763</v>
      </c>
      <c r="AG188">
        <f>S188 - sorted!AC$103</f>
        <v>-2.0197560975609763</v>
      </c>
      <c r="AH188">
        <f>T188 - sorted!AD$103</f>
        <v>0</v>
      </c>
    </row>
    <row r="189" spans="30:34" x14ac:dyDescent="0.3">
      <c r="AD189">
        <f>P189 - sorted!Z$103</f>
        <v>-2.5143902439024393</v>
      </c>
      <c r="AE189">
        <f>Q189 - sorted!AA$103</f>
        <v>-1.989024390243902</v>
      </c>
      <c r="AF189">
        <f>R189 - sorted!AB$103</f>
        <v>-2.0197560975609763</v>
      </c>
      <c r="AG189">
        <f>S189 - sorted!AC$103</f>
        <v>-2.0197560975609763</v>
      </c>
      <c r="AH189">
        <f>T189 - sorted!AD$103</f>
        <v>0</v>
      </c>
    </row>
    <row r="190" spans="30:34" x14ac:dyDescent="0.3">
      <c r="AD190">
        <f>P190 - sorted!Z$103</f>
        <v>-2.5143902439024393</v>
      </c>
      <c r="AE190">
        <f>Q190 - sorted!AA$103</f>
        <v>-1.989024390243902</v>
      </c>
      <c r="AF190">
        <f>R190 - sorted!AB$103</f>
        <v>-2.0197560975609763</v>
      </c>
      <c r="AG190">
        <f>S190 - sorted!AC$103</f>
        <v>-2.0197560975609763</v>
      </c>
      <c r="AH190">
        <f>T190 - sorted!AD$103</f>
        <v>0</v>
      </c>
    </row>
    <row r="191" spans="30:34" x14ac:dyDescent="0.3">
      <c r="AD191">
        <f>P191 - sorted!Z$103</f>
        <v>-2.5143902439024393</v>
      </c>
      <c r="AE191">
        <f>Q191 - sorted!AA$103</f>
        <v>-1.989024390243902</v>
      </c>
      <c r="AF191">
        <f>R191 - sorted!AB$103</f>
        <v>-2.0197560975609763</v>
      </c>
      <c r="AG191">
        <f>S191 - sorted!AC$103</f>
        <v>-2.0197560975609763</v>
      </c>
      <c r="AH191">
        <f>T191 - sorted!AD$103</f>
        <v>0</v>
      </c>
    </row>
    <row r="192" spans="30:34" x14ac:dyDescent="0.3">
      <c r="AD192">
        <f>P192 - sorted!Z$103</f>
        <v>-2.5143902439024393</v>
      </c>
      <c r="AE192">
        <f>Q192 - sorted!AA$103</f>
        <v>-1.989024390243902</v>
      </c>
      <c r="AF192">
        <f>R192 - sorted!AB$103</f>
        <v>-2.0197560975609763</v>
      </c>
      <c r="AG192">
        <f>S192 - sorted!AC$103</f>
        <v>-2.0197560975609763</v>
      </c>
      <c r="AH192">
        <f>T192 - sorted!AD$103</f>
        <v>0</v>
      </c>
    </row>
    <row r="193" spans="18:34" x14ac:dyDescent="0.3">
      <c r="AD193">
        <f>P193 - sorted!Z$103</f>
        <v>-2.5143902439024393</v>
      </c>
      <c r="AE193">
        <f>Q193 - sorted!AA$103</f>
        <v>-1.989024390243902</v>
      </c>
      <c r="AF193">
        <f>R193 - sorted!AB$103</f>
        <v>-2.0197560975609763</v>
      </c>
      <c r="AG193">
        <f>S193 - sorted!AC$103</f>
        <v>-2.0197560975609763</v>
      </c>
      <c r="AH193">
        <f>T193 - sorted!AD$103</f>
        <v>0</v>
      </c>
    </row>
    <row r="194" spans="18:34" x14ac:dyDescent="0.3">
      <c r="AD194">
        <f>P194 - sorted!Z$103</f>
        <v>-2.5143902439024393</v>
      </c>
      <c r="AE194">
        <f>Q194 - sorted!AA$103</f>
        <v>-1.989024390243902</v>
      </c>
      <c r="AF194">
        <f>R194 - sorted!AB$103</f>
        <v>-2.0197560975609763</v>
      </c>
      <c r="AG194">
        <f>S194 - sorted!AC$103</f>
        <v>-2.0197560975609763</v>
      </c>
      <c r="AH194">
        <f>T194 - sorted!AD$103</f>
        <v>0</v>
      </c>
    </row>
    <row r="195" spans="18:34" x14ac:dyDescent="0.3">
      <c r="AD195">
        <f>P195 - sorted!Z$103</f>
        <v>-2.5143902439024393</v>
      </c>
      <c r="AE195">
        <f>Q195 - sorted!AA$103</f>
        <v>-1.989024390243902</v>
      </c>
      <c r="AF195">
        <f>R195 - sorted!AB$103</f>
        <v>-2.0197560975609763</v>
      </c>
      <c r="AG195">
        <f>S195 - sorted!AC$103</f>
        <v>-2.0197560975609763</v>
      </c>
      <c r="AH195">
        <f>T195 - sorted!AD$103</f>
        <v>0</v>
      </c>
    </row>
    <row r="196" spans="18:34" x14ac:dyDescent="0.3">
      <c r="AD196">
        <f>P196 - sorted!Z$103</f>
        <v>-2.5143902439024393</v>
      </c>
      <c r="AE196">
        <f>Q196 - sorted!AA$103</f>
        <v>-1.989024390243902</v>
      </c>
      <c r="AF196">
        <f>R196 - sorted!AB$103</f>
        <v>-2.0197560975609763</v>
      </c>
      <c r="AG196">
        <f>S196 - sorted!AC$103</f>
        <v>-2.0197560975609763</v>
      </c>
      <c r="AH196">
        <f>T196 - sorted!AD$103</f>
        <v>0</v>
      </c>
    </row>
    <row r="197" spans="18:34" x14ac:dyDescent="0.3">
      <c r="AD197">
        <f>P197 - sorted!Z$103</f>
        <v>-2.5143902439024393</v>
      </c>
      <c r="AE197">
        <f>Q197 - sorted!AA$103</f>
        <v>-1.989024390243902</v>
      </c>
      <c r="AF197">
        <f>R197 - sorted!AB$103</f>
        <v>-2.0197560975609763</v>
      </c>
      <c r="AG197">
        <f>S197 - sorted!AC$103</f>
        <v>-2.0197560975609763</v>
      </c>
      <c r="AH197">
        <f>T197 - sorted!AD$103</f>
        <v>0</v>
      </c>
    </row>
    <row r="198" spans="18:34" x14ac:dyDescent="0.3">
      <c r="AD198">
        <f>P198 - sorted!Z$103</f>
        <v>-2.5143902439024393</v>
      </c>
      <c r="AE198">
        <f>Q198 - sorted!AA$103</f>
        <v>-1.989024390243902</v>
      </c>
      <c r="AF198">
        <f>R198 - sorted!AB$103</f>
        <v>-2.0197560975609763</v>
      </c>
      <c r="AG198">
        <f>S198 - sorted!AC$103</f>
        <v>-2.0197560975609763</v>
      </c>
      <c r="AH198">
        <f>T198 - sorted!AD$103</f>
        <v>0</v>
      </c>
    </row>
    <row r="199" spans="18:34" x14ac:dyDescent="0.3">
      <c r="AD199">
        <f>P199 - sorted!Z$103</f>
        <v>-2.5143902439024393</v>
      </c>
      <c r="AE199">
        <f>Q199 - sorted!AA$103</f>
        <v>-1.989024390243902</v>
      </c>
      <c r="AF199">
        <f>R199 - sorted!AB$103</f>
        <v>-2.0197560975609763</v>
      </c>
      <c r="AG199">
        <f>S199 - sorted!AC$103</f>
        <v>-2.0197560975609763</v>
      </c>
      <c r="AH199">
        <f>T199 - sorted!AD$103</f>
        <v>0</v>
      </c>
    </row>
    <row r="200" spans="18:34" x14ac:dyDescent="0.3">
      <c r="AD200">
        <f>P200 - sorted!Z$103</f>
        <v>-2.5143902439024393</v>
      </c>
      <c r="AE200">
        <f>Q200 - sorted!AA$103</f>
        <v>-1.989024390243902</v>
      </c>
      <c r="AF200">
        <f>R200 - sorted!AB$103</f>
        <v>-2.0197560975609763</v>
      </c>
      <c r="AG200">
        <f>S200 - sorted!AC$103</f>
        <v>-2.0197560975609763</v>
      </c>
      <c r="AH200">
        <f>T200 - sorted!AD$103</f>
        <v>0</v>
      </c>
    </row>
    <row r="201" spans="18:34" x14ac:dyDescent="0.3">
      <c r="AD201">
        <f>P201 - sorted!Z$103</f>
        <v>-2.5143902439024393</v>
      </c>
      <c r="AE201">
        <f>Q201 - sorted!AA$103</f>
        <v>-1.989024390243902</v>
      </c>
      <c r="AF201">
        <f>R201 - sorted!AB$103</f>
        <v>-2.0197560975609763</v>
      </c>
      <c r="AG201">
        <f>S201 - sorted!AC$103</f>
        <v>-2.0197560975609763</v>
      </c>
      <c r="AH201">
        <f>T201 - sorted!AD$103</f>
        <v>0</v>
      </c>
    </row>
    <row r="202" spans="18:34" x14ac:dyDescent="0.3">
      <c r="AD202">
        <f>P202 - sorted!Z$103</f>
        <v>-2.5143902439024393</v>
      </c>
      <c r="AE202">
        <f>Q202 - sorted!AA$103</f>
        <v>-1.989024390243902</v>
      </c>
      <c r="AF202">
        <f>R202 - sorted!AB$103</f>
        <v>-2.0197560975609763</v>
      </c>
      <c r="AG202">
        <f>S202 - sorted!AC$103</f>
        <v>-2.0197560975609763</v>
      </c>
      <c r="AH202">
        <f>T202 - sorted!AD$103</f>
        <v>0</v>
      </c>
    </row>
    <row r="204" spans="18:34" x14ac:dyDescent="0.3">
      <c r="R204">
        <f>SUM(B$3:B$102)</f>
        <v>548.11676235377365</v>
      </c>
      <c r="S204">
        <f>SUM(AC$3:AC$132)</f>
        <v>0</v>
      </c>
    </row>
    <row r="205" spans="18:34" x14ac:dyDescent="0.3">
      <c r="R205">
        <f>AVERAGE(B$3:B$102)</f>
        <v>5.4811676235377362</v>
      </c>
      <c r="S205" t="e">
        <f>AVERAGE(AC$3:AC$132)</f>
        <v>#DIV/0!</v>
      </c>
    </row>
  </sheetData>
  <conditionalFormatting sqref="BA3:BA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9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31:D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1:D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1:C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1:C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1:B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1:B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13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3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13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3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13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3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1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AL2" sqref="AL2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2729</v>
      </c>
      <c r="B2" t="s">
        <v>2365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144</v>
      </c>
      <c r="AM2">
        <f>GMs!D2</f>
        <v>1</v>
      </c>
      <c r="AN2">
        <f>GMs!E2</f>
        <v>1</v>
      </c>
      <c r="AO2">
        <f>GMs!F2</f>
        <v>1</v>
      </c>
      <c r="AP2">
        <f>GMs!G2</f>
        <v>1</v>
      </c>
      <c r="AQ2">
        <f>GMs!H2</f>
        <v>1</v>
      </c>
      <c r="AR2">
        <f>GMs!I2</f>
        <v>1</v>
      </c>
      <c r="AS2">
        <f>GMs!J2</f>
        <v>1</v>
      </c>
      <c r="AT2">
        <f>GMs!K2</f>
        <v>1</v>
      </c>
      <c r="AU2">
        <f>GMs!L2</f>
        <v>1</v>
      </c>
      <c r="AV2">
        <f>GMs!M2</f>
        <v>1</v>
      </c>
    </row>
    <row r="3" spans="1:48" x14ac:dyDescent="0.3">
      <c r="A3">
        <f>F3/1.2</f>
        <v>11.687639775980184</v>
      </c>
      <c r="B3">
        <f>GMs!$C$9*$U3</f>
        <v>75.956771013064042</v>
      </c>
      <c r="C3" cm="1">
        <f t="array" ref="C3:Y130">_xlfn._xlws.SORT(AVs!A3:W130, 21, 1,FALSE)</f>
        <v>8.7428007012018583</v>
      </c>
      <c r="D3">
        <v>12.108278725832468</v>
      </c>
      <c r="E3">
        <v>15.300913676279562</v>
      </c>
      <c r="F3">
        <v>14.02516773117622</v>
      </c>
      <c r="G3">
        <v>22.939314172335962</v>
      </c>
      <c r="H3" t="str">
        <v>Nikola Vucevic</v>
      </c>
      <c r="I3">
        <v>0.29902439024390243</v>
      </c>
      <c r="J3">
        <v>0.73073170731707315</v>
      </c>
      <c r="K3">
        <v>0.33317073170731704</v>
      </c>
      <c r="L3">
        <v>1.0492682926829269</v>
      </c>
      <c r="M3">
        <v>2.4560975609756097</v>
      </c>
      <c r="N3">
        <v>2.6341463414634156E-2</v>
      </c>
      <c r="O3">
        <v>-8.9268292682926825E-2</v>
      </c>
      <c r="P3">
        <v>0.56439024390243908</v>
      </c>
      <c r="Q3">
        <v>-0.17219512195121953</v>
      </c>
      <c r="R3">
        <v>4.4668292682926829</v>
      </c>
      <c r="S3">
        <v>5.3697560975609759</v>
      </c>
      <c r="T3">
        <v>5.1712195121951217</v>
      </c>
      <c r="U3">
        <v>5.1975609756097567</v>
      </c>
      <c r="V3">
        <v>5.1975609756097567</v>
      </c>
      <c r="W3" t="str">
        <v>_______</v>
      </c>
      <c r="X3">
        <v>35.421782240506168</v>
      </c>
      <c r="Y3" t="str">
        <v xml:space="preserve"> C</v>
      </c>
      <c r="AJ3" t="str">
        <f>GMs!A3</f>
        <v>strat/$</v>
      </c>
      <c r="AK3" t="str">
        <f>GMs!B3</f>
        <v>$pent</v>
      </c>
      <c r="AL3">
        <f>GMs!C3</f>
        <v>1937.2956823924847</v>
      </c>
      <c r="AM3">
        <f>GMs!D3</f>
        <v>61.247810647466885</v>
      </c>
      <c r="AN3">
        <f>GMs!E3</f>
        <v>37.403740326339161</v>
      </c>
      <c r="AO3">
        <f>GMs!F3</f>
        <v>45.695012416462028</v>
      </c>
      <c r="AP3">
        <f>GMs!G3</f>
        <v>36.827082594764285</v>
      </c>
      <c r="AQ3">
        <f>GMs!H3</f>
        <v>49.813996213425462</v>
      </c>
      <c r="AR3">
        <f>GMs!I3</f>
        <v>37.884288435984899</v>
      </c>
      <c r="AS3">
        <f>GMs!J3</f>
        <v>46.636725182591299</v>
      </c>
      <c r="AT3">
        <f>GMs!K3</f>
        <v>35.871370668017867</v>
      </c>
      <c r="AU3">
        <f>GMs!L3</f>
        <v>51.451898005629737</v>
      </c>
      <c r="AV3">
        <f>GMs!M3</f>
        <v>59.872393116833813</v>
      </c>
    </row>
    <row r="4" spans="1:48" x14ac:dyDescent="0.3">
      <c r="A4">
        <f t="shared" ref="A4:A67" si="0">F4/1.2</f>
        <v>11.084823448598286</v>
      </c>
      <c r="B4">
        <f>GMs!C$9*U4</f>
        <v>73.561512912605139</v>
      </c>
      <c r="C4">
        <v>4.0060703275463334</v>
      </c>
      <c r="D4">
        <v>10.966548670665954</v>
      </c>
      <c r="E4">
        <v>7.1963201308529428</v>
      </c>
      <c r="F4">
        <v>13.301788138317942</v>
      </c>
      <c r="G4">
        <v>22.215934579477686</v>
      </c>
      <c r="H4" t="str">
        <v>Fred VanVleet</v>
      </c>
      <c r="I4">
        <v>-1.9753658536585363</v>
      </c>
      <c r="J4">
        <v>1.6246341463414633</v>
      </c>
      <c r="K4">
        <v>1.6536585365853658</v>
      </c>
      <c r="L4">
        <v>0.84243902439024398</v>
      </c>
      <c r="M4">
        <v>-0.55195121951219506</v>
      </c>
      <c r="N4">
        <v>1.5317073170731708</v>
      </c>
      <c r="O4">
        <v>1.7604878048780488</v>
      </c>
      <c r="P4">
        <v>0.16536585365853657</v>
      </c>
      <c r="Q4">
        <v>-1.7317073170731695E-2</v>
      </c>
      <c r="R4">
        <v>3.4090243902439021</v>
      </c>
      <c r="S4">
        <v>5.0509756097560974</v>
      </c>
      <c r="T4">
        <v>3.5019512195121951</v>
      </c>
      <c r="U4">
        <v>5.0336585365853654</v>
      </c>
      <c r="V4">
        <v>5.0336585365853654</v>
      </c>
      <c r="W4" t="str">
        <v>_______</v>
      </c>
      <c r="X4">
        <v>34.336308863424044</v>
      </c>
      <c r="Y4" t="str">
        <v xml:space="preserve"> SG, PG</v>
      </c>
      <c r="AJ4" t="str">
        <f>GMs!A4</f>
        <v>strat/$</v>
      </c>
      <c r="AK4" t="str">
        <f>GMs!B4</f>
        <v>punt/$</v>
      </c>
      <c r="AL4">
        <f>GMs!C4</f>
        <v>7.7891413560906647E-2</v>
      </c>
      <c r="AM4">
        <f>GMs!D4</f>
        <v>0.14853094381304982</v>
      </c>
      <c r="AN4">
        <f>GMs!E4</f>
        <v>0.14695934738970198</v>
      </c>
      <c r="AO4">
        <f>GMs!F4</f>
        <v>0.14769184055136772</v>
      </c>
      <c r="AP4">
        <f>GMs!G4</f>
        <v>0.14689613502890078</v>
      </c>
      <c r="AQ4">
        <f>GMs!H4</f>
        <v>0.14796507543256637</v>
      </c>
      <c r="AR4">
        <f>GMs!I4</f>
        <v>0.1470105543440082</v>
      </c>
      <c r="AS4">
        <f>GMs!J4</f>
        <v>0.14775856543907548</v>
      </c>
      <c r="AT4">
        <f>GMs!K4</f>
        <v>0.14678689596787844</v>
      </c>
      <c r="AU4">
        <f>GMs!L4</f>
        <v>0.14806156965588047</v>
      </c>
      <c r="AV4">
        <f>GMs!M4</f>
        <v>0.14847430898202335</v>
      </c>
    </row>
    <row r="5" spans="1:48" x14ac:dyDescent="0.3">
      <c r="A5">
        <f t="shared" si="0"/>
        <v>10.365390867407392</v>
      </c>
      <c r="B5">
        <f>GMs!C$9*U5</f>
        <v>70.702886429616981</v>
      </c>
      <c r="C5">
        <v>-1.5301266436456995</v>
      </c>
      <c r="D5">
        <v>11.583566264876062</v>
      </c>
      <c r="E5">
        <v>10.300475772837887</v>
      </c>
      <c r="F5">
        <v>12.438469040888871</v>
      </c>
      <c r="G5">
        <v>21.352615482048613</v>
      </c>
      <c r="H5" t="str">
        <v>Jimmy Butler</v>
      </c>
      <c r="I5">
        <v>0.81642276422764226</v>
      </c>
      <c r="J5">
        <v>2.6653658536585367</v>
      </c>
      <c r="K5">
        <v>-1.3430894308943089</v>
      </c>
      <c r="L5">
        <v>0.93333333333333335</v>
      </c>
      <c r="M5">
        <v>6.3577235772357715E-2</v>
      </c>
      <c r="N5">
        <v>0.69674796747967482</v>
      </c>
      <c r="O5">
        <v>2.0569105691056908</v>
      </c>
      <c r="P5">
        <v>-0.66601626016260163</v>
      </c>
      <c r="Q5">
        <v>-0.38520325203252043</v>
      </c>
      <c r="R5">
        <v>2.172682926829268</v>
      </c>
      <c r="S5">
        <v>5.2232520325203247</v>
      </c>
      <c r="T5">
        <v>4.1413008130081295</v>
      </c>
      <c r="U5">
        <v>4.8380487804878038</v>
      </c>
      <c r="V5">
        <v>4.8380487804878038</v>
      </c>
      <c r="W5" t="str">
        <v>_______</v>
      </c>
      <c r="X5">
        <v>33.040848077084945</v>
      </c>
      <c r="Y5" t="str">
        <v xml:space="preserve"> SF, SG</v>
      </c>
      <c r="AJ5" t="str">
        <f>GMs!A5</f>
        <v>strat/$</v>
      </c>
      <c r="AK5" t="str">
        <f>GMs!B5</f>
        <v>z/$</v>
      </c>
      <c r="AL5">
        <f>GMs!C5</f>
        <v>7.7891413560906647E-2</v>
      </c>
      <c r="AM5">
        <f>GMs!D5</f>
        <v>0.14853094381304982</v>
      </c>
      <c r="AN5">
        <f>GMs!E5</f>
        <v>0.14695934738970198</v>
      </c>
      <c r="AO5">
        <f>GMs!F5</f>
        <v>0.14769184055136772</v>
      </c>
      <c r="AP5">
        <f>GMs!G5</f>
        <v>0.14689613502890078</v>
      </c>
      <c r="AQ5">
        <f>GMs!H5</f>
        <v>0.14796507543256637</v>
      </c>
      <c r="AR5">
        <f>GMs!I5</f>
        <v>0.1470105543440082</v>
      </c>
      <c r="AS5">
        <f>GMs!J5</f>
        <v>0.14775856543907548</v>
      </c>
      <c r="AT5">
        <f>GMs!K5</f>
        <v>0.14678689596787844</v>
      </c>
      <c r="AU5">
        <f>GMs!L5</f>
        <v>0.14806156965588047</v>
      </c>
      <c r="AV5">
        <f>GMs!M5</f>
        <v>0.14847430898202335</v>
      </c>
    </row>
    <row r="6" spans="1:48" x14ac:dyDescent="0.3">
      <c r="A6">
        <f t="shared" si="0"/>
        <v>10.360008578770064</v>
      </c>
      <c r="B6">
        <f>GMs!C$9*U6</f>
        <v>70.681500196577204</v>
      </c>
      <c r="C6">
        <v>8.3933071066503828</v>
      </c>
      <c r="D6">
        <v>14.41445114024685</v>
      </c>
      <c r="E6">
        <v>10.422052570616552</v>
      </c>
      <c r="F6">
        <v>12.432010294524076</v>
      </c>
      <c r="G6">
        <v>21.346156735683817</v>
      </c>
      <c r="H6" t="str">
        <v>Bam Adebayo</v>
      </c>
      <c r="I6">
        <v>2.6502439024390245</v>
      </c>
      <c r="J6">
        <v>0.4478048780487805</v>
      </c>
      <c r="K6">
        <v>-1.8131707317073171</v>
      </c>
      <c r="L6">
        <v>0.73707317073170731</v>
      </c>
      <c r="M6">
        <v>1.5780487804878049</v>
      </c>
      <c r="N6">
        <v>0.67024390243902443</v>
      </c>
      <c r="O6">
        <v>0.77902439024390246</v>
      </c>
      <c r="P6">
        <v>0.9643902439024391</v>
      </c>
      <c r="Q6">
        <v>-1.1770731707317073</v>
      </c>
      <c r="R6">
        <v>4.3887804878048788</v>
      </c>
      <c r="S6">
        <v>6.0136585365853668</v>
      </c>
      <c r="T6">
        <v>4.1663414634146347</v>
      </c>
      <c r="U6">
        <v>4.8365853658536597</v>
      </c>
      <c r="V6">
        <v>4.8365853658536597</v>
      </c>
      <c r="W6" t="str">
        <v>_______</v>
      </c>
      <c r="X6">
        <v>33.031156350503871</v>
      </c>
      <c r="Y6" t="str">
        <v xml:space="preserve"> C, PF</v>
      </c>
      <c r="AJ6" t="str">
        <f>GMs!A6</f>
        <v>strat/$</v>
      </c>
      <c r="AK6" t="str">
        <f>GMs!B6</f>
        <v>pAst/$</v>
      </c>
      <c r="AL6">
        <f>GMs!C6</f>
        <v>6.2627217996251164E-2</v>
      </c>
      <c r="AM6">
        <f>GMs!D6</f>
        <v>0.12447831701489918</v>
      </c>
      <c r="AN6">
        <f>GMs!E6</f>
        <v>0.10552616225795568</v>
      </c>
      <c r="AO6">
        <f>GMs!F6</f>
        <v>0.12747295034505834</v>
      </c>
      <c r="AP6">
        <f>GMs!G6</f>
        <v>0.11190730358806746</v>
      </c>
      <c r="AQ6">
        <f>GMs!H6</f>
        <v>0.13185963351365432</v>
      </c>
      <c r="AR6">
        <f>GMs!I6</f>
        <v>0.16058419300810348</v>
      </c>
      <c r="AS6">
        <f>GMs!J6</f>
        <v>0.11534403995182141</v>
      </c>
      <c r="AT6">
        <f>GMs!K6</f>
        <v>0.15293125287313469</v>
      </c>
      <c r="AU6">
        <f>GMs!L6</f>
        <v>0.12874603074023852</v>
      </c>
      <c r="AV6">
        <f>GMs!M6</f>
        <v>8.2195815239894873E-2</v>
      </c>
    </row>
    <row r="7" spans="1:48" x14ac:dyDescent="0.3">
      <c r="A7">
        <f t="shared" si="0"/>
        <v>9.8361324847357938</v>
      </c>
      <c r="B7">
        <f>GMs!C$9*U7</f>
        <v>68.599906847368871</v>
      </c>
      <c r="C7">
        <v>9.5102303859044852</v>
      </c>
      <c r="D7">
        <v>8.0101637560764107</v>
      </c>
      <c r="E7">
        <v>15.843272507928509</v>
      </c>
      <c r="F7">
        <v>11.803358981682953</v>
      </c>
      <c r="G7">
        <v>20.717505422842699</v>
      </c>
      <c r="H7" t="str">
        <v>Richaun Holmes</v>
      </c>
      <c r="I7">
        <v>3.4546341463414634</v>
      </c>
      <c r="J7">
        <v>5.5934959349593492E-2</v>
      </c>
      <c r="K7">
        <v>-1.841951219512195</v>
      </c>
      <c r="L7">
        <v>0.10829268292682928</v>
      </c>
      <c r="M7">
        <v>1.4258536585365853</v>
      </c>
      <c r="N7">
        <v>-0.58878048780487802</v>
      </c>
      <c r="O7">
        <v>-0.81154471544715445</v>
      </c>
      <c r="P7">
        <v>2.4230894308943087</v>
      </c>
      <c r="Q7">
        <v>0.4686178861788618</v>
      </c>
      <c r="R7">
        <v>4.6382113821138216</v>
      </c>
      <c r="S7">
        <v>4.2255284552845529</v>
      </c>
      <c r="T7">
        <v>5.2829268292682929</v>
      </c>
      <c r="U7">
        <v>4.6941463414634148</v>
      </c>
      <c r="V7">
        <v>4.6941463414634148</v>
      </c>
      <c r="W7" t="str">
        <v>_______</v>
      </c>
      <c r="X7">
        <v>32.087828296611065</v>
      </c>
      <c r="Y7" t="str">
        <v xml:space="preserve"> C, PF</v>
      </c>
      <c r="AJ7" t="str">
        <f>GMs!A7</f>
        <v>strat/$</v>
      </c>
      <c r="AK7" t="str">
        <f>GMs!B7</f>
        <v>pFT/$</v>
      </c>
      <c r="AL7">
        <f>GMs!C7</f>
        <v>6.7214305448215467E-2</v>
      </c>
      <c r="AM7">
        <f>GMs!D7</f>
        <v>9.1770328570096191E-2</v>
      </c>
      <c r="AN7">
        <f>GMs!E7</f>
        <v>0.24812961294195951</v>
      </c>
      <c r="AO7">
        <f>GMs!F7</f>
        <v>0.10415824273651572</v>
      </c>
      <c r="AP7">
        <f>GMs!G7</f>
        <v>9.5965960169917583E-2</v>
      </c>
      <c r="AQ7">
        <f>GMs!H7</f>
        <v>0.10851751451038319</v>
      </c>
      <c r="AR7">
        <f>GMs!I7</f>
        <v>0.15206660061951943</v>
      </c>
      <c r="AS7">
        <f>GMs!J7</f>
        <v>7.8792713938523759E-2</v>
      </c>
      <c r="AT7">
        <f>GMs!K7</f>
        <v>9.8854792680969222E-2</v>
      </c>
      <c r="AU7">
        <f>GMs!L7</f>
        <v>9.2750613814655741E-2</v>
      </c>
      <c r="AV7">
        <f>GMs!M7</f>
        <v>0.10581651200270388</v>
      </c>
    </row>
    <row r="8" spans="1:48" x14ac:dyDescent="0.3">
      <c r="A8">
        <f t="shared" si="0"/>
        <v>9.6064881695426969</v>
      </c>
      <c r="B8">
        <f>GMs!C$9*U8</f>
        <v>67.687427571003582</v>
      </c>
      <c r="C8">
        <v>25.38743314171608</v>
      </c>
      <c r="D8">
        <v>9.8719903239761031</v>
      </c>
      <c r="E8">
        <v>16.6272060156831</v>
      </c>
      <c r="F8">
        <v>11.527785803451236</v>
      </c>
      <c r="G8">
        <v>20.441932244610978</v>
      </c>
      <c r="H8" t="str">
        <v>Rudy Gobert</v>
      </c>
      <c r="I8">
        <v>3.4697560975609756</v>
      </c>
      <c r="J8">
        <v>-3.5521951219512196</v>
      </c>
      <c r="K8">
        <v>-1.8131707317073171</v>
      </c>
      <c r="L8">
        <v>7.3658536585365864E-2</v>
      </c>
      <c r="M8">
        <v>3.4707317073170731</v>
      </c>
      <c r="N8">
        <v>-0.81268292682926824</v>
      </c>
      <c r="O8">
        <v>-0.86</v>
      </c>
      <c r="P8">
        <v>4.7692682926829271</v>
      </c>
      <c r="Q8">
        <v>-0.11365853658536584</v>
      </c>
      <c r="R8">
        <v>8.18390243902439</v>
      </c>
      <c r="S8">
        <v>4.7453658536585372</v>
      </c>
      <c r="T8">
        <v>5.444390243902439</v>
      </c>
      <c r="U8">
        <v>4.6317073170731717</v>
      </c>
      <c r="V8">
        <v>4.6317073170731717</v>
      </c>
      <c r="W8" t="str">
        <v>_______</v>
      </c>
      <c r="X8">
        <v>31.674314629151208</v>
      </c>
      <c r="Y8" t="str">
        <v xml:space="preserve"> C</v>
      </c>
      <c r="AJ8" t="str">
        <f>GMs!A8</f>
        <v>strat/$</v>
      </c>
      <c r="AK8" t="str">
        <f>GMs!B8</f>
        <v>pTO/$</v>
      </c>
      <c r="AL8">
        <f>GMs!C8</f>
        <v>8.4262880109008759E-2</v>
      </c>
      <c r="AM8">
        <f>GMs!D8</f>
        <v>0.18153162564687006</v>
      </c>
      <c r="AN8">
        <f>GMs!E8</f>
        <v>0.20190581087440534</v>
      </c>
      <c r="AO8">
        <f>GMs!F8</f>
        <v>0.17601323216559098</v>
      </c>
      <c r="AP8">
        <f>GMs!G8</f>
        <v>0.20375381398395548</v>
      </c>
      <c r="AQ8">
        <f>GMs!H8</f>
        <v>0.18400810130784537</v>
      </c>
      <c r="AR8">
        <f>GMs!I8</f>
        <v>0.15604426690630213</v>
      </c>
      <c r="AS8">
        <f>GMs!J8</f>
        <v>0.18448770588712091</v>
      </c>
      <c r="AT8">
        <f>GMs!K8</f>
        <v>0.18473640243103226</v>
      </c>
      <c r="AU8">
        <f>GMs!L8</f>
        <v>0.1851662395525677</v>
      </c>
      <c r="AV8">
        <f>GMs!M8</f>
        <v>0.19294354657540361</v>
      </c>
    </row>
    <row r="9" spans="1:48" x14ac:dyDescent="0.3">
      <c r="A9">
        <f t="shared" si="0"/>
        <v>9.2224020720615183</v>
      </c>
      <c r="B9">
        <f>GMs!C$9*U9</f>
        <v>66.161282218801446</v>
      </c>
      <c r="C9">
        <v>2.8844143225326784</v>
      </c>
      <c r="D9">
        <v>9.3360673026718448</v>
      </c>
      <c r="E9">
        <v>10.643890753576304</v>
      </c>
      <c r="F9">
        <v>11.066882486473821</v>
      </c>
      <c r="G9">
        <v>19.981028927633567</v>
      </c>
      <c r="H9" t="str">
        <v>Tobias Harris</v>
      </c>
      <c r="I9">
        <v>1.4161382113821137</v>
      </c>
      <c r="J9">
        <v>1.3687398373983739</v>
      </c>
      <c r="K9">
        <v>-0.46020325203252033</v>
      </c>
      <c r="L9">
        <v>0.84288617886178863</v>
      </c>
      <c r="M9">
        <v>0.67028455284552846</v>
      </c>
      <c r="N9">
        <v>0.31524390243902434</v>
      </c>
      <c r="O9">
        <v>-6.0569105691056918E-2</v>
      </c>
      <c r="P9">
        <v>0.5032113821138211</v>
      </c>
      <c r="Q9">
        <v>-6.8455284552845497E-2</v>
      </c>
      <c r="R9">
        <v>3.1585365853658534</v>
      </c>
      <c r="S9">
        <v>4.5957317073170723</v>
      </c>
      <c r="T9">
        <v>4.2120325203252031</v>
      </c>
      <c r="U9">
        <v>4.5272764227642268</v>
      </c>
      <c r="V9">
        <v>4.5272764227642268</v>
      </c>
      <c r="W9" t="str">
        <v>_______</v>
      </c>
      <c r="X9">
        <v>30.982702251739493</v>
      </c>
      <c r="Y9" t="str">
        <v xml:space="preserve"> SF, PF</v>
      </c>
    </row>
    <row r="10" spans="1:48" x14ac:dyDescent="0.3">
      <c r="A10">
        <f t="shared" si="0"/>
        <v>8.9008103259805598</v>
      </c>
      <c r="B10">
        <f>GMs!C$9*U10</f>
        <v>64.883454794672744</v>
      </c>
      <c r="C10">
        <v>21.33039499829766</v>
      </c>
      <c r="D10">
        <v>7.1786895983289059</v>
      </c>
      <c r="E10">
        <v>16.964700048477756</v>
      </c>
      <c r="F10">
        <v>10.680972391176672</v>
      </c>
      <c r="G10">
        <v>19.595118832336418</v>
      </c>
      <c r="H10" t="str">
        <v>Clint Capela</v>
      </c>
      <c r="I10">
        <v>2.7277235772357722</v>
      </c>
      <c r="J10">
        <v>-2.8380487804878047</v>
      </c>
      <c r="K10">
        <v>-1.8203658536585368</v>
      </c>
      <c r="L10">
        <v>0.1433739837398374</v>
      </c>
      <c r="M10">
        <v>4.0026829268292694</v>
      </c>
      <c r="N10">
        <v>-1.0740650406504064</v>
      </c>
      <c r="O10">
        <v>-0.51719512195121953</v>
      </c>
      <c r="P10">
        <v>3.3692682926829272</v>
      </c>
      <c r="Q10">
        <v>0.44646341463414635</v>
      </c>
      <c r="R10">
        <v>7.2778861788617899</v>
      </c>
      <c r="S10">
        <v>3.9933739837398385</v>
      </c>
      <c r="T10">
        <v>5.5139024390243918</v>
      </c>
      <c r="U10">
        <v>4.4398373983739852</v>
      </c>
      <c r="V10">
        <v>4.4398373983739852</v>
      </c>
      <c r="W10" t="str">
        <v>_______</v>
      </c>
      <c r="X10">
        <v>30.403621588519353</v>
      </c>
      <c r="Y10" t="str">
        <v xml:space="preserve"> C</v>
      </c>
    </row>
    <row r="11" spans="1:48" x14ac:dyDescent="0.3">
      <c r="A11">
        <f t="shared" si="0"/>
        <v>8.8128996115706979</v>
      </c>
      <c r="B11">
        <f>GMs!C$9*U11</f>
        <v>64.534146321689136</v>
      </c>
      <c r="C11">
        <v>9.6820647365589636</v>
      </c>
      <c r="D11">
        <v>7.4947691634610774</v>
      </c>
      <c r="E11">
        <v>16.541944365292878</v>
      </c>
      <c r="F11">
        <v>10.575479533884836</v>
      </c>
      <c r="G11">
        <v>19.489625975044579</v>
      </c>
      <c r="H11" t="str">
        <v>Myles Turner</v>
      </c>
      <c r="I11">
        <v>0.34634146341463412</v>
      </c>
      <c r="J11">
        <v>-0.26065040650406507</v>
      </c>
      <c r="K11">
        <v>-0.3069918699186992</v>
      </c>
      <c r="L11">
        <v>-0.2946341463414634</v>
      </c>
      <c r="M11">
        <v>0.45691056910569117</v>
      </c>
      <c r="N11">
        <v>-1.0108943089430895</v>
      </c>
      <c r="O11">
        <v>-0.14000000000000001</v>
      </c>
      <c r="P11">
        <v>5.2915447154471549</v>
      </c>
      <c r="Q11">
        <v>0.33430894308943093</v>
      </c>
      <c r="R11">
        <v>4.6765853658536596</v>
      </c>
      <c r="S11">
        <v>4.081626016260163</v>
      </c>
      <c r="T11">
        <v>5.4268292682926838</v>
      </c>
      <c r="U11">
        <v>4.4159349593495936</v>
      </c>
      <c r="V11">
        <v>4.4159349593495936</v>
      </c>
      <c r="W11" t="str">
        <v>_______</v>
      </c>
      <c r="X11">
        <v>30.245323387694871</v>
      </c>
      <c r="Y11" t="str">
        <v xml:space="preserve"> C, PF</v>
      </c>
      <c r="AJ11" t="str">
        <f>GMs!A11</f>
        <v>stat/$</v>
      </c>
      <c r="AK11" t="str">
        <f>GMs!B11</f>
        <v>zFG%</v>
      </c>
      <c r="AL11">
        <f>GMs!C11</f>
        <v>3.2034828510383501E-2</v>
      </c>
      <c r="AM11">
        <f>GMs!D11</f>
        <v>8.4920905044795041E-3</v>
      </c>
      <c r="AN11">
        <f>GMs!E11</f>
        <v>0.1031721522119122</v>
      </c>
      <c r="AO11">
        <f>GMs!F11</f>
        <v>3.1278430994977047E-3</v>
      </c>
      <c r="AP11">
        <f>GMs!G11</f>
        <v>-2.3974932768468025E-3</v>
      </c>
      <c r="AQ11">
        <f>GMs!H11</f>
        <v>1.5811666123877157E-2</v>
      </c>
      <c r="AR11">
        <f>GMs!I11</f>
        <v>3.3114313265821718E-2</v>
      </c>
      <c r="AS11">
        <f>GMs!J11</f>
        <v>2.6829060301647874E-3</v>
      </c>
      <c r="AT11">
        <f>GMs!K11</f>
        <v>3.1901473854641753E-2</v>
      </c>
      <c r="AU11">
        <f>GMs!L11</f>
        <v>4.2445517535338206E-2</v>
      </c>
      <c r="AV11">
        <f>GMs!M11</f>
        <v>3.3689536457906909E-3</v>
      </c>
    </row>
    <row r="12" spans="1:48" x14ac:dyDescent="0.3">
      <c r="A12">
        <f t="shared" si="0"/>
        <v>8.7874832485610437</v>
      </c>
      <c r="B12">
        <f>GMs!C$9*U12</f>
        <v>64.433155776778918</v>
      </c>
      <c r="C12">
        <v>2.035254104520881</v>
      </c>
      <c r="D12">
        <v>12.175978862998042</v>
      </c>
      <c r="E12">
        <v>6.1169313207044418</v>
      </c>
      <c r="F12">
        <v>10.544979898273253</v>
      </c>
      <c r="G12">
        <v>19.459126339432995</v>
      </c>
      <c r="H12" t="str">
        <v>Kyrie Irving</v>
      </c>
      <c r="I12">
        <v>1.0419512195121954</v>
      </c>
      <c r="J12">
        <v>1.4401219512195123</v>
      </c>
      <c r="K12">
        <v>0.86313008130081292</v>
      </c>
      <c r="L12">
        <v>1.2657317073170731</v>
      </c>
      <c r="M12">
        <v>-0.68361788617886177</v>
      </c>
      <c r="N12">
        <v>1.129390243902439</v>
      </c>
      <c r="O12">
        <v>0.65089430894308953</v>
      </c>
      <c r="P12">
        <v>-0.31894308943089428</v>
      </c>
      <c r="Q12">
        <v>-0.97963414634146362</v>
      </c>
      <c r="R12">
        <v>2.9689024390243901</v>
      </c>
      <c r="S12">
        <v>5.3886585365853659</v>
      </c>
      <c r="T12">
        <v>3.279634146341464</v>
      </c>
      <c r="U12">
        <v>4.4090243902439026</v>
      </c>
      <c r="V12">
        <v>4.4090243902439026</v>
      </c>
      <c r="W12" t="str">
        <v>_______</v>
      </c>
      <c r="X12">
        <v>30.199556901061943</v>
      </c>
      <c r="Y12" t="str">
        <v xml:space="preserve"> PG, SG</v>
      </c>
      <c r="AJ12" t="str">
        <f>GMs!A12</f>
        <v>stat/$</v>
      </c>
      <c r="AK12" t="str">
        <f>GMs!B12</f>
        <v>zFT%</v>
      </c>
      <c r="AL12">
        <f>GMs!C12</f>
        <v>1.0677108112691224E-2</v>
      </c>
      <c r="AM12">
        <f>GMs!D12</f>
        <v>5.6760615242953623E-2</v>
      </c>
      <c r="AN12">
        <f>GMs!E12</f>
        <v>-0.10117026555225749</v>
      </c>
      <c r="AO12">
        <f>GMs!F12</f>
        <v>4.3533597814852013E-2</v>
      </c>
      <c r="AP12">
        <f>GMs!G12</f>
        <v>5.0930174858983185E-2</v>
      </c>
      <c r="AQ12">
        <f>GMs!H12</f>
        <v>3.9447560922183197E-2</v>
      </c>
      <c r="AR12">
        <f>GMs!I12</f>
        <v>-5.0560462755112265E-3</v>
      </c>
      <c r="AS12">
        <f>GMs!J12</f>
        <v>6.8965851500551761E-2</v>
      </c>
      <c r="AT12">
        <f>GMs!K12</f>
        <v>4.7932103286909243E-2</v>
      </c>
      <c r="AU12">
        <f>GMs!L12</f>
        <v>5.5310955841224731E-2</v>
      </c>
      <c r="AV12">
        <f>GMs!M12</f>
        <v>4.2657796979319491E-2</v>
      </c>
    </row>
    <row r="13" spans="1:48" x14ac:dyDescent="0.3">
      <c r="A13">
        <f t="shared" si="0"/>
        <v>8.6017942905728706</v>
      </c>
      <c r="B13">
        <f>GMs!C$9*U13</f>
        <v>63.695330736905412</v>
      </c>
      <c r="C13">
        <v>8.6554273025639876</v>
      </c>
      <c r="D13">
        <v>8.1947740225838253</v>
      </c>
      <c r="E13">
        <v>14.921973007878549</v>
      </c>
      <c r="F13">
        <v>10.322153148687445</v>
      </c>
      <c r="G13">
        <v>19.236299589847189</v>
      </c>
      <c r="H13" t="str">
        <v>Deandre Ayton</v>
      </c>
      <c r="I13">
        <v>3.4014634146341463</v>
      </c>
      <c r="J13">
        <v>-8.8780487804878044E-2</v>
      </c>
      <c r="K13">
        <v>-1.6570731707317075</v>
      </c>
      <c r="L13">
        <v>0.27853658536585368</v>
      </c>
      <c r="M13">
        <v>2.3780487804878048</v>
      </c>
      <c r="N13">
        <v>-0.7346341463414634</v>
      </c>
      <c r="O13">
        <v>-0.80146341463414628</v>
      </c>
      <c r="P13">
        <v>1.5009756097560976</v>
      </c>
      <c r="Q13">
        <v>8.1463414634146344E-2</v>
      </c>
      <c r="R13">
        <v>4.4473170731707317</v>
      </c>
      <c r="S13">
        <v>4.2770731707317076</v>
      </c>
      <c r="T13">
        <v>5.0931707317073167</v>
      </c>
      <c r="U13">
        <v>4.3585365853658535</v>
      </c>
      <c r="V13">
        <v>4.3585365853658535</v>
      </c>
      <c r="W13" t="str">
        <v>_______</v>
      </c>
      <c r="X13">
        <v>29.865192334014321</v>
      </c>
      <c r="Y13" t="str">
        <v xml:space="preserve"> C</v>
      </c>
      <c r="AJ13" t="str">
        <f>GMs!A13</f>
        <v>stat/$</v>
      </c>
      <c r="AK13" t="str">
        <f>GMs!B13</f>
        <v>z3PM</v>
      </c>
      <c r="AL13">
        <f>GMs!C13</f>
        <v>-1.1695017711025412E-2</v>
      </c>
      <c r="AM13">
        <f>GMs!D13</f>
        <v>5.5613735024763668E-2</v>
      </c>
      <c r="AN13">
        <f>GMs!E13</f>
        <v>-1.8080014370258409E-2</v>
      </c>
      <c r="AO13">
        <f>GMs!F13</f>
        <v>2.9709171829017444E-2</v>
      </c>
      <c r="AP13">
        <f>GMs!G13</f>
        <v>5.0729279934311852E-2</v>
      </c>
      <c r="AQ13">
        <f>GMs!H13</f>
        <v>1.3095872107554736E-2</v>
      </c>
      <c r="AR13">
        <f>GMs!I13</f>
        <v>-2.4438987684856469E-2</v>
      </c>
      <c r="AS13">
        <f>GMs!J13</f>
        <v>1.9120281571700707E-2</v>
      </c>
      <c r="AT13">
        <f>GMs!K13</f>
        <v>-2.3168826434519219E-2</v>
      </c>
      <c r="AU13">
        <f>GMs!L13</f>
        <v>9.2816979377029502E-3</v>
      </c>
      <c r="AV13">
        <f>GMs!M13</f>
        <v>1.7303059988507809E-2</v>
      </c>
    </row>
    <row r="14" spans="1:48" x14ac:dyDescent="0.3">
      <c r="A14">
        <f t="shared" si="0"/>
        <v>8.3542090132553124</v>
      </c>
      <c r="B14">
        <f>GMs!C$9*U14</f>
        <v>62.711564017074096</v>
      </c>
      <c r="C14">
        <v>1.219222966825944</v>
      </c>
      <c r="D14">
        <v>10.277899963583886</v>
      </c>
      <c r="E14">
        <v>-3.0208676409093087</v>
      </c>
      <c r="F14">
        <v>10.025050815906374</v>
      </c>
      <c r="G14">
        <v>18.939197257066116</v>
      </c>
      <c r="H14" t="str">
        <v>Chris Paul</v>
      </c>
      <c r="I14">
        <v>0.60536585365853668</v>
      </c>
      <c r="J14">
        <v>1.5045528455284554</v>
      </c>
      <c r="K14">
        <v>-0.3069918699186992</v>
      </c>
      <c r="L14">
        <v>0.2426016260162602</v>
      </c>
      <c r="M14">
        <v>-0.33934959349593496</v>
      </c>
      <c r="N14">
        <v>2.8936585365853662</v>
      </c>
      <c r="O14">
        <v>0.90569105691056917</v>
      </c>
      <c r="P14">
        <v>-0.64682926829268284</v>
      </c>
      <c r="Q14">
        <v>-0.56747967479674788</v>
      </c>
      <c r="R14">
        <v>2.7866666666666671</v>
      </c>
      <c r="S14">
        <v>4.8586991869918705</v>
      </c>
      <c r="T14">
        <v>1.3975609756097567</v>
      </c>
      <c r="U14">
        <v>4.2912195121951227</v>
      </c>
      <c r="V14">
        <v>4.2912195121951227</v>
      </c>
      <c r="W14" t="str">
        <v>_______</v>
      </c>
      <c r="X14">
        <v>29.419372911284171</v>
      </c>
      <c r="Y14" t="str">
        <v xml:space="preserve"> PG</v>
      </c>
      <c r="AJ14" t="str">
        <f>GMs!A14</f>
        <v>stat/$</v>
      </c>
      <c r="AK14" t="str">
        <f>GMs!B14</f>
        <v>zPTS</v>
      </c>
      <c r="AL14">
        <f>GMs!C14</f>
        <v>1.1181079433273997E-2</v>
      </c>
      <c r="AM14">
        <f>GMs!D14</f>
        <v>4.0917341117714841E-2</v>
      </c>
      <c r="AN14">
        <f>GMs!E14</f>
        <v>5.6891836514443808E-2</v>
      </c>
      <c r="AO14">
        <f>GMs!F14</f>
        <v>4.4739899078480819E-2</v>
      </c>
      <c r="AP14">
        <f>GMs!G14</f>
        <v>4.5698076271389325E-2</v>
      </c>
      <c r="AQ14">
        <f>GMs!H14</f>
        <v>3.1832239479779111E-2</v>
      </c>
      <c r="AR14">
        <f>GMs!I14</f>
        <v>3.3421195531270834E-2</v>
      </c>
      <c r="AS14">
        <f>GMs!J14</f>
        <v>5.8074717372251235E-2</v>
      </c>
      <c r="AT14">
        <f>GMs!K14</f>
        <v>4.5146631270472547E-2</v>
      </c>
      <c r="AU14">
        <f>GMs!L14</f>
        <v>3.3318672576507391E-2</v>
      </c>
      <c r="AV14">
        <f>GMs!M14</f>
        <v>2.5274620801734028E-2</v>
      </c>
    </row>
    <row r="15" spans="1:48" x14ac:dyDescent="0.3">
      <c r="A15">
        <f t="shared" si="0"/>
        <v>8.3017316990412571</v>
      </c>
      <c r="B15">
        <f>GMs!C$9*U15</f>
        <v>62.503048244935911</v>
      </c>
      <c r="C15">
        <v>6.3476774110412482</v>
      </c>
      <c r="D15">
        <v>6.8394609540368876</v>
      </c>
      <c r="E15">
        <v>15.562027480599632</v>
      </c>
      <c r="F15">
        <v>9.9620780388495085</v>
      </c>
      <c r="G15">
        <v>18.876224480009252</v>
      </c>
      <c r="H15" t="str">
        <v>Michael Porter Jr.</v>
      </c>
      <c r="I15">
        <v>1.5746341463414633</v>
      </c>
      <c r="J15">
        <v>0.34499999999999997</v>
      </c>
      <c r="K15">
        <v>1.1926829268292682</v>
      </c>
      <c r="L15">
        <v>0.88134146341463415</v>
      </c>
      <c r="M15">
        <v>0.95195121951219508</v>
      </c>
      <c r="N15">
        <v>-0.94804878048780483</v>
      </c>
      <c r="O15">
        <v>-0.71890243902439022</v>
      </c>
      <c r="P15">
        <v>0.61999999999999988</v>
      </c>
      <c r="Q15">
        <v>0.37829268292682927</v>
      </c>
      <c r="R15">
        <v>3.9319512195121948</v>
      </c>
      <c r="S15">
        <v>3.8986585365853657</v>
      </c>
      <c r="T15">
        <v>5.2249999999999996</v>
      </c>
      <c r="U15">
        <v>4.2769512195121946</v>
      </c>
      <c r="V15">
        <v>4.2769512195121946</v>
      </c>
      <c r="W15" t="str">
        <v>_______</v>
      </c>
      <c r="X15">
        <v>29.324878577118529</v>
      </c>
      <c r="Y15" t="str">
        <v xml:space="preserve"> SF, PF</v>
      </c>
      <c r="AJ15" t="str">
        <f>GMs!A15</f>
        <v>stat/$</v>
      </c>
      <c r="AK15" t="str">
        <f>GMs!B15</f>
        <v>zREB</v>
      </c>
      <c r="AL15">
        <f>GMs!C15</f>
        <v>8.3442526093291201E-3</v>
      </c>
      <c r="AM15">
        <f>GMs!D15</f>
        <v>1.6406758676884205E-3</v>
      </c>
      <c r="AN15">
        <f>GMs!E15</f>
        <v>6.3169196637226491E-2</v>
      </c>
      <c r="AO15">
        <f>GMs!F15</f>
        <v>2.087007938402052E-2</v>
      </c>
      <c r="AP15">
        <f>GMs!G15</f>
        <v>1.8184302137557194E-2</v>
      </c>
      <c r="AQ15">
        <f>GMs!H15</f>
        <v>4.3645290615681558E-2</v>
      </c>
      <c r="AR15">
        <f>GMs!I15</f>
        <v>3.5282876407334497E-2</v>
      </c>
      <c r="AS15">
        <f>GMs!J15</f>
        <v>-4.4558205413263129E-3</v>
      </c>
      <c r="AT15">
        <f>GMs!K15</f>
        <v>4.9193384960747349E-2</v>
      </c>
      <c r="AU15">
        <f>GMs!L15</f>
        <v>1.2694784002639682E-2</v>
      </c>
      <c r="AV15">
        <f>GMs!M15</f>
        <v>1.947094974888864E-2</v>
      </c>
    </row>
    <row r="16" spans="1:48" x14ac:dyDescent="0.3">
      <c r="A16">
        <f t="shared" si="0"/>
        <v>8.0237962941298164</v>
      </c>
      <c r="B16">
        <f>GMs!C$9*U16</f>
        <v>61.398686933241201</v>
      </c>
      <c r="C16">
        <v>-8.0809472065199959</v>
      </c>
      <c r="D16">
        <v>18.38153358645663</v>
      </c>
      <c r="E16">
        <v>-6.610541014283049</v>
      </c>
      <c r="F16">
        <v>9.6285555529557794</v>
      </c>
      <c r="G16">
        <v>18.542701994115522</v>
      </c>
      <c r="H16" t="str">
        <v>Trae Young</v>
      </c>
      <c r="I16">
        <v>-0.81227642276422762</v>
      </c>
      <c r="J16">
        <v>3.4916260162601627</v>
      </c>
      <c r="K16">
        <v>0.76878048780487807</v>
      </c>
      <c r="L16">
        <v>1.7224390243902441</v>
      </c>
      <c r="M16">
        <v>-0.48967479674796749</v>
      </c>
      <c r="N16">
        <v>3.5431707317073173</v>
      </c>
      <c r="O16">
        <v>-0.29544715447154474</v>
      </c>
      <c r="P16">
        <v>-0.80731707317073176</v>
      </c>
      <c r="Q16">
        <v>-2.9199186991869914</v>
      </c>
      <c r="R16">
        <v>0.70975609756097557</v>
      </c>
      <c r="S16">
        <v>7.1213008130081299</v>
      </c>
      <c r="T16">
        <v>0.65821138211382202</v>
      </c>
      <c r="U16">
        <v>4.201382113821138</v>
      </c>
      <c r="V16">
        <v>4.201382113821138</v>
      </c>
      <c r="W16" t="str">
        <v>_______</v>
      </c>
      <c r="X16">
        <v>28.824408585056112</v>
      </c>
      <c r="Y16" t="str">
        <v xml:space="preserve"> PG</v>
      </c>
      <c r="AJ16" t="str">
        <f>GMs!A16</f>
        <v>stat/$</v>
      </c>
      <c r="AK16" t="str">
        <f>GMs!B16</f>
        <v>zAST</v>
      </c>
      <c r="AL16">
        <f>GMs!C16</f>
        <v>1.5264195564655508E-2</v>
      </c>
      <c r="AM16">
        <f>GMs!D16</f>
        <v>2.4052626798150619E-2</v>
      </c>
      <c r="AN16">
        <f>GMs!E16</f>
        <v>4.1433185131746313E-2</v>
      </c>
      <c r="AO16">
        <f>GMs!F16</f>
        <v>2.0218890206309396E-2</v>
      </c>
      <c r="AP16">
        <f>GMs!G16</f>
        <v>3.4988831440833305E-2</v>
      </c>
      <c r="AQ16">
        <f>GMs!H16</f>
        <v>1.6105441918912031E-2</v>
      </c>
      <c r="AR16">
        <f>GMs!I16</f>
        <v>-1.357363866409529E-2</v>
      </c>
      <c r="AS16">
        <f>GMs!J16</f>
        <v>3.2414525487254098E-2</v>
      </c>
      <c r="AT16">
        <f>GMs!K16</f>
        <v>-6.1443569052562087E-3</v>
      </c>
      <c r="AU16">
        <f>GMs!L16</f>
        <v>1.9315538915641958E-2</v>
      </c>
      <c r="AV16">
        <f>GMs!M16</f>
        <v>6.6278493742128478E-2</v>
      </c>
    </row>
    <row r="17" spans="1:48" x14ac:dyDescent="0.3">
      <c r="A17">
        <f t="shared" si="0"/>
        <v>7.7216405903503507</v>
      </c>
      <c r="B17">
        <f>GMs!C$9*U17</f>
        <v>60.198087572867337</v>
      </c>
      <c r="C17">
        <v>12.324928017440692</v>
      </c>
      <c r="D17">
        <v>19.253045459732164</v>
      </c>
      <c r="E17">
        <v>-4.7336005161093029</v>
      </c>
      <c r="F17">
        <v>9.2659687084204201</v>
      </c>
      <c r="G17">
        <v>18.180115149580164</v>
      </c>
      <c r="H17" t="str">
        <v>Luka Doncic</v>
      </c>
      <c r="I17">
        <v>0.59032520325203253</v>
      </c>
      <c r="J17">
        <v>-1.1475609756097562</v>
      </c>
      <c r="K17">
        <v>1.2788617886178861</v>
      </c>
      <c r="L17">
        <v>2.1933333333333329</v>
      </c>
      <c r="M17">
        <v>1.2434959349593495</v>
      </c>
      <c r="N17">
        <v>3.0744308943089433</v>
      </c>
      <c r="O17">
        <v>0.26975609756097557</v>
      </c>
      <c r="P17">
        <v>-0.13800813008130083</v>
      </c>
      <c r="Q17">
        <v>-3.2454065040650408</v>
      </c>
      <c r="R17">
        <v>5.2667886178861778</v>
      </c>
      <c r="S17">
        <v>7.3646341463414631</v>
      </c>
      <c r="T17">
        <v>1.0447967479674785</v>
      </c>
      <c r="U17">
        <v>4.1192276422764227</v>
      </c>
      <c r="V17">
        <v>4.1192276422764227</v>
      </c>
      <c r="W17" t="str">
        <v>_______</v>
      </c>
      <c r="X17">
        <v>28.280325823378785</v>
      </c>
      <c r="Y17" t="str">
        <v xml:space="preserve"> PG</v>
      </c>
      <c r="AJ17" t="str">
        <f>GMs!A17</f>
        <v>stat/$</v>
      </c>
      <c r="AK17" t="str">
        <f>GMs!B17</f>
        <v>zSTL</v>
      </c>
      <c r="AL17">
        <f>GMs!C17</f>
        <v>1.28462537216746E-3</v>
      </c>
      <c r="AM17">
        <f>GMs!D17</f>
        <v>1.1253762140989016E-2</v>
      </c>
      <c r="AN17">
        <f>GMs!E17</f>
        <v>1.9571104759534351E-2</v>
      </c>
      <c r="AO17">
        <f>GMs!F17</f>
        <v>1.7048346177125716E-2</v>
      </c>
      <c r="AP17">
        <f>GMs!G17</f>
        <v>1.5674219397433055E-2</v>
      </c>
      <c r="AQ17">
        <f>GMs!H17</f>
        <v>-7.8177003234281145E-3</v>
      </c>
      <c r="AR17">
        <f>GMs!I17</f>
        <v>1.9722014122219085E-2</v>
      </c>
      <c r="AS17">
        <f>GMs!J17</f>
        <v>1.5812410101760689E-2</v>
      </c>
      <c r="AT17">
        <f>GMs!K17</f>
        <v>-2.8749969510577277E-3</v>
      </c>
      <c r="AU17">
        <f>GMs!L17</f>
        <v>-1.4173787964112269E-2</v>
      </c>
      <c r="AV17">
        <f>GMs!M17</f>
        <v>1.0834017195864985E-2</v>
      </c>
    </row>
    <row r="18" spans="1:48" x14ac:dyDescent="0.3">
      <c r="A18">
        <f t="shared" si="0"/>
        <v>7.6213207104710685</v>
      </c>
      <c r="B18">
        <f>GMs!C$9*U18</f>
        <v>59.799471951486396</v>
      </c>
      <c r="C18">
        <v>4.2616375185621038</v>
      </c>
      <c r="D18">
        <v>8.2410721809035046</v>
      </c>
      <c r="E18">
        <v>14.123829225058916</v>
      </c>
      <c r="F18">
        <v>9.1455848525652819</v>
      </c>
      <c r="G18">
        <v>18.059731293725026</v>
      </c>
      <c r="H18" t="str">
        <v>Jaren Jackson Jr.</v>
      </c>
      <c r="I18">
        <v>0.16487804878048781</v>
      </c>
      <c r="J18">
        <v>0.62585365853658537</v>
      </c>
      <c r="K18">
        <v>0.20780487804878051</v>
      </c>
      <c r="L18">
        <v>0.49048780487804877</v>
      </c>
      <c r="M18">
        <v>0.6275609756097561</v>
      </c>
      <c r="N18">
        <v>-0.83682926829268289</v>
      </c>
      <c r="O18">
        <v>0.37170731707317073</v>
      </c>
      <c r="P18">
        <v>2.6385365853658533</v>
      </c>
      <c r="Q18">
        <v>-0.19804878048780489</v>
      </c>
      <c r="R18">
        <v>3.4660975609756095</v>
      </c>
      <c r="S18">
        <v>4.2899999999999991</v>
      </c>
      <c r="T18">
        <v>4.9287804878048771</v>
      </c>
      <c r="U18">
        <v>4.0919512195121941</v>
      </c>
      <c r="V18">
        <v>4.0919512195121941</v>
      </c>
      <c r="W18" t="str">
        <v>_______</v>
      </c>
      <c r="X18">
        <v>28.099682808492346</v>
      </c>
      <c r="Y18" t="str">
        <v xml:space="preserve"> PF</v>
      </c>
      <c r="AJ18" t="str">
        <f>GMs!A18</f>
        <v>stat/$</v>
      </c>
      <c r="AK18" t="str">
        <f>GMs!B18</f>
        <v>zBLK</v>
      </c>
      <c r="AL18">
        <f>GMs!C18</f>
        <v>1.7171808217533387E-2</v>
      </c>
      <c r="AM18">
        <f>GMs!D18</f>
        <v>-1.7199221049869626E-2</v>
      </c>
      <c r="AN18">
        <f>GMs!E18</f>
        <v>3.6918615542058074E-2</v>
      </c>
      <c r="AO18">
        <f>GMs!F18</f>
        <v>-3.2345954237126429E-3</v>
      </c>
      <c r="AP18">
        <f>GMs!G18</f>
        <v>-1.0053576779705652E-2</v>
      </c>
      <c r="AQ18">
        <f>GMs!H18</f>
        <v>3.1887730463285698E-2</v>
      </c>
      <c r="AR18">
        <f>GMs!I18</f>
        <v>7.7572540204118981E-2</v>
      </c>
      <c r="AS18">
        <f>GMs!J18</f>
        <v>-8.1271656352360222E-3</v>
      </c>
      <c r="AT18">
        <f>GMs!K18</f>
        <v>4.2750989349094527E-2</v>
      </c>
      <c r="AU18">
        <f>GMs!L18</f>
        <v>2.6972860707625026E-2</v>
      </c>
      <c r="AV18">
        <f>GMs!M18</f>
        <v>7.7556544731695017E-3</v>
      </c>
    </row>
    <row r="19" spans="1:48" x14ac:dyDescent="0.3">
      <c r="A19">
        <f t="shared" si="0"/>
        <v>7.4368278166245272</v>
      </c>
      <c r="B19">
        <f>GMs!C$9*U19</f>
        <v>59.066399407843967</v>
      </c>
      <c r="C19">
        <v>6.8467979507600791</v>
      </c>
      <c r="D19">
        <v>9.4876282549070368</v>
      </c>
      <c r="E19">
        <v>2.102725979762686</v>
      </c>
      <c r="F19">
        <v>8.9241933799494326</v>
      </c>
      <c r="G19">
        <v>17.838339821109177</v>
      </c>
      <c r="H19" t="str">
        <v>Jrue Holiday</v>
      </c>
      <c r="I19">
        <v>1.0466666666666666</v>
      </c>
      <c r="J19">
        <v>-1.6260162601626016E-3</v>
      </c>
      <c r="K19">
        <v>0.10552845528455287</v>
      </c>
      <c r="L19">
        <v>0.49203252032520317</v>
      </c>
      <c r="M19">
        <v>-0.32975609756097563</v>
      </c>
      <c r="N19">
        <v>1.5889430894308945</v>
      </c>
      <c r="O19">
        <v>1.7307317073170729</v>
      </c>
      <c r="P19">
        <v>5.5284552845528551E-3</v>
      </c>
      <c r="Q19">
        <v>-0.59626016260162595</v>
      </c>
      <c r="R19">
        <v>4.0434146341463411</v>
      </c>
      <c r="S19">
        <v>4.6380487804878046</v>
      </c>
      <c r="T19">
        <v>2.4528455284552839</v>
      </c>
      <c r="U19">
        <v>4.0417886178861782</v>
      </c>
      <c r="V19">
        <v>4.0417886178861782</v>
      </c>
      <c r="W19" t="str">
        <v>_______</v>
      </c>
      <c r="X19">
        <v>27.767471958462746</v>
      </c>
      <c r="Y19" t="str">
        <v xml:space="preserve"> PG, SG</v>
      </c>
      <c r="AJ19" t="str">
        <f>GMs!A19</f>
        <v>stat/$</v>
      </c>
      <c r="AK19" t="str">
        <f>GMs!B19</f>
        <v>zTO</v>
      </c>
      <c r="AL19">
        <f>GMs!C19</f>
        <v>-6.3714665481020985E-3</v>
      </c>
      <c r="AM19">
        <f>GMs!D19</f>
        <v>-3.3000681833820239E-2</v>
      </c>
      <c r="AN19">
        <f>GMs!E19</f>
        <v>-5.4946463484703334E-2</v>
      </c>
      <c r="AO19">
        <f>GMs!F19</f>
        <v>-2.832139161422324E-2</v>
      </c>
      <c r="AP19">
        <f>GMs!G19</f>
        <v>-5.6857678955054704E-2</v>
      </c>
      <c r="AQ19">
        <f>GMs!H19</f>
        <v>-3.6043025875279008E-2</v>
      </c>
      <c r="AR19">
        <f>GMs!I19</f>
        <v>-9.0337125622939312E-3</v>
      </c>
      <c r="AS19">
        <f>GMs!J19</f>
        <v>-3.6729140448045421E-2</v>
      </c>
      <c r="AT19">
        <f>GMs!K19</f>
        <v>-3.7949506463153808E-2</v>
      </c>
      <c r="AU19">
        <f>GMs!L19</f>
        <v>-3.7104669896687217E-2</v>
      </c>
      <c r="AV19">
        <f>GMs!M19</f>
        <v>-4.4469237593380263E-2</v>
      </c>
    </row>
    <row r="20" spans="1:48" x14ac:dyDescent="0.3">
      <c r="A20">
        <f t="shared" si="0"/>
        <v>6.2018915903907947</v>
      </c>
      <c r="B20">
        <f>GMs!C$9*U20</f>
        <v>54.159447049265012</v>
      </c>
      <c r="C20">
        <v>9.5961475612317262</v>
      </c>
      <c r="D20">
        <v>13.061030763706693</v>
      </c>
      <c r="E20">
        <v>-0.50564895439760038</v>
      </c>
      <c r="F20">
        <v>7.442269908468953</v>
      </c>
      <c r="G20">
        <v>16.356416349628695</v>
      </c>
      <c r="H20" t="str">
        <v>Domantas Sabonis</v>
      </c>
      <c r="I20">
        <v>2.015609756097561</v>
      </c>
      <c r="J20">
        <v>-0.95138211382113813</v>
      </c>
      <c r="K20">
        <v>-1.0360975609756098</v>
      </c>
      <c r="L20">
        <v>0.83739837398373984</v>
      </c>
      <c r="M20">
        <v>2.5770731707317074</v>
      </c>
      <c r="N20">
        <v>1.7904065040650408</v>
      </c>
      <c r="O20">
        <v>0.60829268292682914</v>
      </c>
      <c r="P20">
        <v>-0.20552845528455282</v>
      </c>
      <c r="Q20">
        <v>-1.9297560975609753</v>
      </c>
      <c r="R20">
        <v>4.6573983739837406</v>
      </c>
      <c r="S20">
        <v>5.6357723577235781</v>
      </c>
      <c r="T20">
        <v>1.9156097560975613</v>
      </c>
      <c r="U20">
        <v>3.7060162601626025</v>
      </c>
      <c r="V20">
        <v>3.7060162601626025</v>
      </c>
      <c r="W20" t="str">
        <v>_______</v>
      </c>
      <c r="X20">
        <v>25.543759137357007</v>
      </c>
      <c r="Y20" t="str">
        <v xml:space="preserve"> PF</v>
      </c>
    </row>
    <row r="21" spans="1:48" x14ac:dyDescent="0.3">
      <c r="A21">
        <f t="shared" si="0"/>
        <v>6.1519559124777077</v>
      </c>
      <c r="B21">
        <f>GMs!C$9*U21</f>
        <v>53.961030331617856</v>
      </c>
      <c r="C21">
        <v>1.0244530990290239</v>
      </c>
      <c r="D21">
        <v>11.647917793106567</v>
      </c>
      <c r="E21">
        <v>0.73064497626069214</v>
      </c>
      <c r="F21">
        <v>7.382347094973249</v>
      </c>
      <c r="G21">
        <v>16.296493536132992</v>
      </c>
      <c r="H21" t="str">
        <v>Shai Gilgeous-Alexander</v>
      </c>
      <c r="I21">
        <v>1.4870731707317073</v>
      </c>
      <c r="J21">
        <v>0.94926829268292678</v>
      </c>
      <c r="K21">
        <v>0.21731707317073168</v>
      </c>
      <c r="L21">
        <v>1.413170731707317</v>
      </c>
      <c r="M21">
        <v>-0.19999999999999996</v>
      </c>
      <c r="N21">
        <v>1.5221951219512195</v>
      </c>
      <c r="O21">
        <v>-0.39878048780487807</v>
      </c>
      <c r="P21">
        <v>0.25097560975609756</v>
      </c>
      <c r="Q21">
        <v>-1.5487804878048781</v>
      </c>
      <c r="R21">
        <v>2.7431707317073171</v>
      </c>
      <c r="S21">
        <v>5.2412195121951219</v>
      </c>
      <c r="T21">
        <v>2.1702439024390237</v>
      </c>
      <c r="U21">
        <v>3.6924390243902439</v>
      </c>
      <c r="V21">
        <v>3.6924390243902439</v>
      </c>
      <c r="W21" t="str">
        <v>_______</v>
      </c>
      <c r="X21">
        <v>25.453841451854665</v>
      </c>
      <c r="Y21" t="str">
        <v xml:space="preserve"> SG, PG</v>
      </c>
      <c r="AJ21" t="str">
        <f>GMs!A21</f>
        <v>totals</v>
      </c>
      <c r="AK21" t="str">
        <f>GMs!B21</f>
        <v>Punt</v>
      </c>
      <c r="AL21">
        <f>GMs!C21</f>
        <v>150.89869918699188</v>
      </c>
      <c r="AM21">
        <f>GMs!D21</f>
        <v>9.0971951219512182</v>
      </c>
      <c r="AN21">
        <f>GMs!E21</f>
        <v>5.4968292682926823</v>
      </c>
      <c r="AO21">
        <f>GMs!F21</f>
        <v>6.7487804878048783</v>
      </c>
      <c r="AP21">
        <f>GMs!G21</f>
        <v>5.409756097560976</v>
      </c>
      <c r="AQ21">
        <f>GMs!H21</f>
        <v>7.3707317073170735</v>
      </c>
      <c r="AR21">
        <f>GMs!I21</f>
        <v>5.5693902439024399</v>
      </c>
      <c r="AS21">
        <f>GMs!J21</f>
        <v>6.8909756097560955</v>
      </c>
      <c r="AT21">
        <f>GMs!K21</f>
        <v>5.2654471544715449</v>
      </c>
      <c r="AU21">
        <f>GMs!L21</f>
        <v>7.618048780487805</v>
      </c>
      <c r="AV21">
        <f>GMs!M21</f>
        <v>8.8895121951219522</v>
      </c>
    </row>
    <row r="22" spans="1:48" x14ac:dyDescent="0.3">
      <c r="A22">
        <f t="shared" si="0"/>
        <v>5.9614826979230147</v>
      </c>
      <c r="B22">
        <f>GMs!C$9*U22</f>
        <v>53.204195306820083</v>
      </c>
      <c r="C22">
        <v>3.3722491315941205</v>
      </c>
      <c r="D22">
        <v>2.5265982373577764</v>
      </c>
      <c r="E22">
        <v>9.6764078595649803</v>
      </c>
      <c r="F22">
        <v>7.1537792375076172</v>
      </c>
      <c r="G22">
        <v>16.067925678667361</v>
      </c>
      <c r="H22" t="str">
        <v>Mikal Bridges</v>
      </c>
      <c r="I22">
        <v>1.4601626016260163</v>
      </c>
      <c r="J22">
        <v>0.37317073170731707</v>
      </c>
      <c r="K22">
        <v>0.22772357723577236</v>
      </c>
      <c r="L22">
        <v>-1.8780487804878024E-2</v>
      </c>
      <c r="M22">
        <v>-0.29292682926829272</v>
      </c>
      <c r="N22">
        <v>-0.3721138211382114</v>
      </c>
      <c r="O22">
        <v>0.55056910569105699</v>
      </c>
      <c r="P22">
        <v>0.76666666666666661</v>
      </c>
      <c r="Q22">
        <v>0.94617886178861788</v>
      </c>
      <c r="R22">
        <v>3.2674796747967481</v>
      </c>
      <c r="S22">
        <v>2.6944715447154475</v>
      </c>
      <c r="T22">
        <v>4.0127642276422772</v>
      </c>
      <c r="U22">
        <v>3.6406504065040655</v>
      </c>
      <c r="V22">
        <v>3.6406504065040655</v>
      </c>
      <c r="W22" t="str">
        <v>_______</v>
      </c>
      <c r="X22">
        <v>25.110862016734966</v>
      </c>
      <c r="Y22" t="str">
        <v xml:space="preserve"> SF</v>
      </c>
      <c r="AJ22" t="str">
        <f>GMs!A22</f>
        <v>totals</v>
      </c>
      <c r="AK22" t="str">
        <f>GMs!B22</f>
        <v>Normal</v>
      </c>
      <c r="AL22">
        <f>GMs!C22</f>
        <v>150.89869918699188</v>
      </c>
      <c r="AM22">
        <f>GMs!D22</f>
        <v>9.0971951219512182</v>
      </c>
      <c r="AN22">
        <f>GMs!E22</f>
        <v>5.4968292682926823</v>
      </c>
      <c r="AO22">
        <f>GMs!F22</f>
        <v>6.7487804878048783</v>
      </c>
      <c r="AP22">
        <f>GMs!G22</f>
        <v>5.409756097560976</v>
      </c>
      <c r="AQ22">
        <f>GMs!H22</f>
        <v>7.3707317073170735</v>
      </c>
      <c r="AR22">
        <f>GMs!I22</f>
        <v>5.5693902439024399</v>
      </c>
      <c r="AS22">
        <f>GMs!J22</f>
        <v>6.8909756097560955</v>
      </c>
      <c r="AT22">
        <f>GMs!K22</f>
        <v>5.2654471544715449</v>
      </c>
      <c r="AU22">
        <f>GMs!L22</f>
        <v>7.618048780487805</v>
      </c>
      <c r="AV22">
        <f>GMs!M22</f>
        <v>8.8895121951219522</v>
      </c>
    </row>
    <row r="23" spans="1:48" x14ac:dyDescent="0.3">
      <c r="A23">
        <f t="shared" si="0"/>
        <v>5.8635549463269969</v>
      </c>
      <c r="B23">
        <f>GMs!C$9*U23</f>
        <v>52.815084677901289</v>
      </c>
      <c r="C23">
        <v>1.6662835231897111</v>
      </c>
      <c r="D23">
        <v>4.3949764314347783</v>
      </c>
      <c r="E23">
        <v>12.011827093517665</v>
      </c>
      <c r="F23">
        <v>7.0362659355923958</v>
      </c>
      <c r="G23">
        <v>15.950412376752139</v>
      </c>
      <c r="H23" t="str">
        <v>John Collins</v>
      </c>
      <c r="I23">
        <v>2.6305691056910572</v>
      </c>
      <c r="J23">
        <v>0.72752032520325205</v>
      </c>
      <c r="K23">
        <v>-0.46991869918699192</v>
      </c>
      <c r="L23">
        <v>0.53199186991869929</v>
      </c>
      <c r="M23">
        <v>0.89373983739837404</v>
      </c>
      <c r="N23">
        <v>-0.87975609756097561</v>
      </c>
      <c r="O23">
        <v>-1.1486991869918701</v>
      </c>
      <c r="P23">
        <v>0.93069105691056908</v>
      </c>
      <c r="Q23">
        <v>0.39788617886178862</v>
      </c>
      <c r="R23">
        <v>2.8865040650406506</v>
      </c>
      <c r="S23">
        <v>3.216138211382114</v>
      </c>
      <c r="T23">
        <v>4.4937804878048784</v>
      </c>
      <c r="U23">
        <v>3.6140243902439027</v>
      </c>
      <c r="V23">
        <v>3.6140243902439027</v>
      </c>
      <c r="W23" t="str">
        <v>_______</v>
      </c>
      <c r="X23">
        <v>24.934526435884571</v>
      </c>
      <c r="Y23" t="str">
        <v xml:space="preserve"> PF</v>
      </c>
      <c r="AJ23" t="str">
        <f>GMs!A23</f>
        <v>totals</v>
      </c>
      <c r="AK23" t="str">
        <f>GMs!B23</f>
        <v>PAst</v>
      </c>
      <c r="AL23">
        <f>GMs!C23</f>
        <v>121.3274390243903</v>
      </c>
      <c r="AM23">
        <f>GMs!D23</f>
        <v>7.6240243902439007</v>
      </c>
      <c r="AN23">
        <f>GMs!E23</f>
        <v>3.9470731707317066</v>
      </c>
      <c r="AO23">
        <f>GMs!F23</f>
        <v>5.8248780487804881</v>
      </c>
      <c r="AP23">
        <f>GMs!G23</f>
        <v>4.1212195121951218</v>
      </c>
      <c r="AQ23">
        <f>GMs!H23</f>
        <v>6.5684552845528454</v>
      </c>
      <c r="AR23">
        <f>GMs!I23</f>
        <v>6.0836178861788621</v>
      </c>
      <c r="AS23">
        <f>GMs!J23</f>
        <v>5.3792682926829265</v>
      </c>
      <c r="AT23">
        <f>GMs!K23</f>
        <v>5.4858536585365867</v>
      </c>
      <c r="AU23">
        <f>GMs!L23</f>
        <v>6.6242276422764226</v>
      </c>
      <c r="AV23">
        <f>GMs!M23</f>
        <v>4.9212601626016257</v>
      </c>
    </row>
    <row r="24" spans="1:48" x14ac:dyDescent="0.3">
      <c r="A24">
        <f t="shared" si="0"/>
        <v>5.6020654233629736</v>
      </c>
      <c r="B24">
        <f>GMs!C$9*U24</f>
        <v>51.776070189383766</v>
      </c>
      <c r="C24">
        <v>17.930113567973887</v>
      </c>
      <c r="D24">
        <v>10.449698161122328</v>
      </c>
      <c r="E24">
        <v>3.9658509327343272</v>
      </c>
      <c r="F24">
        <v>6.722478508035568</v>
      </c>
      <c r="G24">
        <v>15.636624949195312</v>
      </c>
      <c r="H24" t="str">
        <v>Zion Williamson</v>
      </c>
      <c r="I24">
        <v>5.2390243902439027</v>
      </c>
      <c r="J24">
        <v>-2.975609756097561</v>
      </c>
      <c r="K24">
        <v>-1.6213008130081301</v>
      </c>
      <c r="L24">
        <v>2.1613008130081304</v>
      </c>
      <c r="M24">
        <v>0.92699186991869909</v>
      </c>
      <c r="N24">
        <v>0.70634146341463422</v>
      </c>
      <c r="O24">
        <v>0.17658536585365853</v>
      </c>
      <c r="P24">
        <v>0.29333333333333333</v>
      </c>
      <c r="Q24">
        <v>-1.363739837398374</v>
      </c>
      <c r="R24">
        <v>6.5185365853658546</v>
      </c>
      <c r="S24">
        <v>4.9066666666666663</v>
      </c>
      <c r="T24">
        <v>2.8365853658536588</v>
      </c>
      <c r="U24">
        <v>3.5429268292682923</v>
      </c>
      <c r="V24">
        <v>3.5429268292682923</v>
      </c>
      <c r="W24" t="str">
        <v>_______</v>
      </c>
      <c r="X24">
        <v>24.463670052819925</v>
      </c>
      <c r="Y24" t="str">
        <v xml:space="preserve"> PF</v>
      </c>
      <c r="AJ24" t="str">
        <f>GMs!A24</f>
        <v>totals</v>
      </c>
      <c r="AK24" t="str">
        <f>GMs!B24</f>
        <v>PFT</v>
      </c>
      <c r="AL24">
        <f>GMs!C24</f>
        <v>130.21398373983749</v>
      </c>
      <c r="AM24">
        <f>GMs!D24</f>
        <v>5.6207317073170717</v>
      </c>
      <c r="AN24">
        <f>GMs!E24</f>
        <v>9.2809756097560978</v>
      </c>
      <c r="AO24">
        <f>GMs!F24</f>
        <v>4.7595121951219515</v>
      </c>
      <c r="AP24">
        <f>GMs!G24</f>
        <v>3.5341463414634147</v>
      </c>
      <c r="AQ24">
        <f>GMs!H24</f>
        <v>5.4056910569105705</v>
      </c>
      <c r="AR24">
        <f>GMs!I24</f>
        <v>5.7609349593495942</v>
      </c>
      <c r="AS24">
        <f>GMs!J24</f>
        <v>3.6746341463414636</v>
      </c>
      <c r="AT24">
        <f>GMs!K24</f>
        <v>3.5460569105691069</v>
      </c>
      <c r="AU24">
        <f>GMs!L24</f>
        <v>4.7721951219512198</v>
      </c>
      <c r="AV24">
        <f>GMs!M24</f>
        <v>6.3354878048780501</v>
      </c>
    </row>
    <row r="25" spans="1:48" x14ac:dyDescent="0.3">
      <c r="A25">
        <f t="shared" si="0"/>
        <v>5.0375231485132659</v>
      </c>
      <c r="B25">
        <f>GMs!C$9*U25</f>
        <v>49.532891968319092</v>
      </c>
      <c r="C25">
        <v>1.777684606452993</v>
      </c>
      <c r="D25">
        <v>3.8182877361383532</v>
      </c>
      <c r="E25">
        <v>2.4753509703570149</v>
      </c>
      <c r="F25">
        <v>6.0450277782159185</v>
      </c>
      <c r="G25">
        <v>14.959174219375662</v>
      </c>
      <c r="H25" t="str">
        <v>CJ McCollum</v>
      </c>
      <c r="I25">
        <v>-0.20048780487804879</v>
      </c>
      <c r="J25">
        <v>0.47804878048780486</v>
      </c>
      <c r="K25">
        <v>1.8227642276422764</v>
      </c>
      <c r="L25">
        <v>1.2691056910569105</v>
      </c>
      <c r="M25">
        <v>-0.57918699186991873</v>
      </c>
      <c r="N25">
        <v>0.85983739837398376</v>
      </c>
      <c r="O25">
        <v>-0.16878048780487806</v>
      </c>
      <c r="P25">
        <v>-0.42617886178861791</v>
      </c>
      <c r="Q25">
        <v>0.33430894308943093</v>
      </c>
      <c r="R25">
        <v>2.911382113821138</v>
      </c>
      <c r="S25">
        <v>3.0551219512195118</v>
      </c>
      <c r="T25">
        <v>2.5295934959349591</v>
      </c>
      <c r="U25">
        <v>3.3894308943089428</v>
      </c>
      <c r="V25">
        <v>3.3894308943089428</v>
      </c>
      <c r="W25" t="str">
        <v>_______</v>
      </c>
      <c r="X25">
        <v>23.447115620314438</v>
      </c>
      <c r="Y25" t="str">
        <v xml:space="preserve"> SG</v>
      </c>
      <c r="AJ25" t="str">
        <f>GMs!A25</f>
        <v>totals</v>
      </c>
      <c r="AK25" t="str">
        <f>GMs!B25</f>
        <v>PTO</v>
      </c>
      <c r="AL25">
        <f>GMs!C25</f>
        <v>163.24211382113825</v>
      </c>
      <c r="AM25">
        <f>GMs!D25</f>
        <v>11.11841463414634</v>
      </c>
      <c r="AN25">
        <f>GMs!E25</f>
        <v>7.552032520325203</v>
      </c>
      <c r="AO25">
        <f>GMs!F25</f>
        <v>8.0429268292682927</v>
      </c>
      <c r="AP25">
        <f>GMs!G25</f>
        <v>7.5036585365853661</v>
      </c>
      <c r="AQ25">
        <f>GMs!H25</f>
        <v>9.1661788617886177</v>
      </c>
      <c r="AR25">
        <f>GMs!I25</f>
        <v>5.911626016260163</v>
      </c>
      <c r="AS25">
        <f>GMs!J25</f>
        <v>8.6039024390243881</v>
      </c>
      <c r="AT25">
        <f>GMs!K25</f>
        <v>6.626747967479675</v>
      </c>
      <c r="AU25">
        <f>GMs!L25</f>
        <v>9.5271544715447156</v>
      </c>
      <c r="AV25">
        <f>GMs!M25</f>
        <v>11.5519918699187</v>
      </c>
    </row>
    <row r="26" spans="1:48" x14ac:dyDescent="0.3">
      <c r="A26">
        <f t="shared" si="0"/>
        <v>5.0180871062117669</v>
      </c>
      <c r="B26">
        <f>GMs!C$9*U26</f>
        <v>49.455663904564226</v>
      </c>
      <c r="C26">
        <v>4.2894877893779251</v>
      </c>
      <c r="D26">
        <v>11.442196731138921</v>
      </c>
      <c r="E26">
        <v>-3.4750043481961481</v>
      </c>
      <c r="F26">
        <v>6.0217045274541201</v>
      </c>
      <c r="G26">
        <v>14.935850968613863</v>
      </c>
      <c r="H26" t="str">
        <v>LaMelo Ball</v>
      </c>
      <c r="I26">
        <v>-0.51073170731707318</v>
      </c>
      <c r="J26">
        <v>-8.8170731707317068E-2</v>
      </c>
      <c r="K26">
        <v>0.29439024390243901</v>
      </c>
      <c r="L26">
        <v>0.67560975609756091</v>
      </c>
      <c r="M26">
        <v>0.61109756097560974</v>
      </c>
      <c r="N26">
        <v>2.0801219512195122</v>
      </c>
      <c r="O26">
        <v>2.3848780487804877</v>
      </c>
      <c r="P26">
        <v>-0.26341463414634148</v>
      </c>
      <c r="Q26">
        <v>-1.7996341463414631</v>
      </c>
      <c r="R26">
        <v>3.4723170731707316</v>
      </c>
      <c r="S26">
        <v>5.1837804878048779</v>
      </c>
      <c r="T26">
        <v>1.3040243902439024</v>
      </c>
      <c r="U26">
        <v>3.3841463414634148</v>
      </c>
      <c r="V26">
        <v>3.3841463414634148</v>
      </c>
      <c r="W26" t="str">
        <v>_______</v>
      </c>
      <c r="X26">
        <v>23.412117718771615</v>
      </c>
      <c r="Y26" t="str">
        <v xml:space="preserve"> PG</v>
      </c>
      <c r="AJ26" t="str">
        <f>GMs!A26</f>
        <v>totals</v>
      </c>
      <c r="AK26" t="str">
        <f>GMs!B26</f>
        <v>zFG%</v>
      </c>
      <c r="AL26">
        <f>GMs!C26</f>
        <v>62.06093495934963</v>
      </c>
      <c r="AM26">
        <f>GMs!D26</f>
        <v>0.52012195121951221</v>
      </c>
      <c r="AN26">
        <f>GMs!E26</f>
        <v>3.8590243902439023</v>
      </c>
      <c r="AO26">
        <f>GMs!F26</f>
        <v>0.1429268292682927</v>
      </c>
      <c r="AP26">
        <f>GMs!G26</f>
        <v>-8.8292682926829277E-2</v>
      </c>
      <c r="AQ26">
        <f>GMs!H26</f>
        <v>0.7876422764227643</v>
      </c>
      <c r="AR26">
        <f>GMs!I26</f>
        <v>1.2545121951219511</v>
      </c>
      <c r="AS26">
        <f>GMs!J26</f>
        <v>0.1251219512195122</v>
      </c>
      <c r="AT26">
        <f>GMs!K26</f>
        <v>1.1443495934959351</v>
      </c>
      <c r="AU26">
        <f>GMs!L26</f>
        <v>2.18390243902439</v>
      </c>
      <c r="AV26">
        <f>GMs!M26</f>
        <v>0.20170731707317074</v>
      </c>
    </row>
    <row r="27" spans="1:48" x14ac:dyDescent="0.3">
      <c r="A27">
        <f t="shared" si="0"/>
        <v>5.0180871062117625</v>
      </c>
      <c r="B27">
        <f>GMs!C$9*U27</f>
        <v>49.455663904564204</v>
      </c>
      <c r="C27">
        <v>-4.9857445597734538</v>
      </c>
      <c r="D27">
        <v>8.5782625414959082</v>
      </c>
      <c r="E27">
        <v>1.5767484374248266</v>
      </c>
      <c r="F27">
        <v>6.0217045274541148</v>
      </c>
      <c r="G27">
        <v>14.93585096861386</v>
      </c>
      <c r="H27" t="str">
        <v>Brandon Ingram</v>
      </c>
      <c r="I27">
        <v>2.8780487804878047E-2</v>
      </c>
      <c r="J27">
        <v>1.9831707317073171</v>
      </c>
      <c r="K27">
        <v>0.56414634146341458</v>
      </c>
      <c r="L27">
        <v>1.4848780487804878</v>
      </c>
      <c r="M27">
        <v>-0.12109756097560972</v>
      </c>
      <c r="N27">
        <v>1.0396341463414633</v>
      </c>
      <c r="O27">
        <v>-0.64024390243902429</v>
      </c>
      <c r="P27">
        <v>4.4878048780487817E-2</v>
      </c>
      <c r="Q27">
        <v>-0.99999999999999989</v>
      </c>
      <c r="R27">
        <v>1.4009756097560975</v>
      </c>
      <c r="S27">
        <v>4.3841463414634134</v>
      </c>
      <c r="T27">
        <v>2.344512195121951</v>
      </c>
      <c r="U27">
        <v>3.3841463414634134</v>
      </c>
      <c r="V27">
        <v>3.3841463414634134</v>
      </c>
      <c r="W27" t="str">
        <v>_______</v>
      </c>
      <c r="X27">
        <v>23.412117718771604</v>
      </c>
      <c r="Y27" t="str">
        <v xml:space="preserve"> SF, PF</v>
      </c>
      <c r="AJ27" t="str">
        <f>GMs!A27</f>
        <v>totals</v>
      </c>
      <c r="AK27" t="str">
        <f>GMs!B27</f>
        <v>zFT%</v>
      </c>
      <c r="AL27">
        <f>GMs!C27</f>
        <v>20.684715447154478</v>
      </c>
      <c r="AM27">
        <f>GMs!D27</f>
        <v>3.476463414634146</v>
      </c>
      <c r="AN27">
        <f>GMs!E27</f>
        <v>-3.7841463414634151</v>
      </c>
      <c r="AO27">
        <f>GMs!F27</f>
        <v>1.9892682926829268</v>
      </c>
      <c r="AP27">
        <f>GMs!G27</f>
        <v>1.8756097560975611</v>
      </c>
      <c r="AQ27">
        <f>GMs!H27</f>
        <v>1.9650406504065039</v>
      </c>
      <c r="AR27">
        <f>GMs!I27</f>
        <v>-0.19154471544715448</v>
      </c>
      <c r="AS27">
        <f>GMs!J27</f>
        <v>3.2163414634146341</v>
      </c>
      <c r="AT27">
        <f>GMs!K27</f>
        <v>1.7193902439024391</v>
      </c>
      <c r="AU27">
        <f>GMs!L27</f>
        <v>2.8458536585365852</v>
      </c>
      <c r="AV27">
        <f>GMs!M27</f>
        <v>2.5540243902439026</v>
      </c>
    </row>
    <row r="28" spans="1:48" x14ac:dyDescent="0.3">
      <c r="A28">
        <f t="shared" si="0"/>
        <v>4.7696047807879793</v>
      </c>
      <c r="B28">
        <f>GMs!C$9*U28</f>
        <v>48.468332812559588</v>
      </c>
      <c r="C28">
        <v>-0.79546198343227648</v>
      </c>
      <c r="D28">
        <v>2.3827536448425346</v>
      </c>
      <c r="E28">
        <v>10.08416380795898</v>
      </c>
      <c r="F28">
        <v>5.7235257369455752</v>
      </c>
      <c r="G28">
        <v>14.637672178105319</v>
      </c>
      <c r="H28" t="str">
        <v>Kristaps Porzingis</v>
      </c>
      <c r="I28">
        <v>-0.37739837398373982</v>
      </c>
      <c r="J28">
        <v>0.97983739837398376</v>
      </c>
      <c r="K28">
        <v>0.42097560975609755</v>
      </c>
      <c r="L28">
        <v>0.74617886178861781</v>
      </c>
      <c r="M28">
        <v>1.3178861788617886</v>
      </c>
      <c r="N28">
        <v>-0.78016260162601614</v>
      </c>
      <c r="O28">
        <v>-1.3269918699186993</v>
      </c>
      <c r="P28">
        <v>1.6739837398373985</v>
      </c>
      <c r="Q28">
        <v>0.6622764227642276</v>
      </c>
      <c r="R28">
        <v>2.3367479674796745</v>
      </c>
      <c r="S28">
        <v>2.6543089430894309</v>
      </c>
      <c r="T28">
        <v>4.0967479674796747</v>
      </c>
      <c r="U28">
        <v>3.3165853658536584</v>
      </c>
      <c r="V28">
        <v>3.3165853658536584</v>
      </c>
      <c r="W28" t="str">
        <v>_______</v>
      </c>
      <c r="X28">
        <v>22.964683008277937</v>
      </c>
      <c r="Y28" t="str">
        <v xml:space="preserve"> C, PF</v>
      </c>
      <c r="AJ28" t="str">
        <f>GMs!A28</f>
        <v>totals</v>
      </c>
      <c r="AK28" t="str">
        <f>GMs!B28</f>
        <v>z3PM</v>
      </c>
      <c r="AL28">
        <f>GMs!C28</f>
        <v>-22.65670731707317</v>
      </c>
      <c r="AM28">
        <f>GMs!D28</f>
        <v>3.406219512195122</v>
      </c>
      <c r="AN28">
        <f>GMs!E28</f>
        <v>-0.67626016260162602</v>
      </c>
      <c r="AO28">
        <f>GMs!F28</f>
        <v>1.357560975609756</v>
      </c>
      <c r="AP28">
        <f>GMs!G28</f>
        <v>1.8682113821138211</v>
      </c>
      <c r="AQ28">
        <f>GMs!H28</f>
        <v>0.65235772357723576</v>
      </c>
      <c r="AR28">
        <f>GMs!I28</f>
        <v>-0.9258536585365853</v>
      </c>
      <c r="AS28">
        <f>GMs!J28</f>
        <v>0.89170731707317075</v>
      </c>
      <c r="AT28">
        <f>GMs!K28</f>
        <v>-0.83109756097560972</v>
      </c>
      <c r="AU28">
        <f>GMs!L28</f>
        <v>0.47756097560975602</v>
      </c>
      <c r="AV28">
        <f>GMs!M28</f>
        <v>1.0359756097560975</v>
      </c>
    </row>
    <row r="29" spans="1:48" x14ac:dyDescent="0.3">
      <c r="A29">
        <f t="shared" si="0"/>
        <v>4.6846842267321964</v>
      </c>
      <c r="B29">
        <f>GMs!C$9*U29</f>
        <v>48.130905580153666</v>
      </c>
      <c r="C29">
        <v>-2.2174640462636068</v>
      </c>
      <c r="D29">
        <v>11.446127706845308</v>
      </c>
      <c r="E29">
        <v>3.2671790753699606</v>
      </c>
      <c r="F29">
        <v>5.6216210720786357</v>
      </c>
      <c r="G29">
        <v>14.53576751323838</v>
      </c>
      <c r="H29" t="str">
        <v>Zach LaVine</v>
      </c>
      <c r="I29">
        <v>1.0370731707317074</v>
      </c>
      <c r="J29">
        <v>1.274308943089431</v>
      </c>
      <c r="K29">
        <v>1.5637398373983742</v>
      </c>
      <c r="L29">
        <v>1.7679674796747968</v>
      </c>
      <c r="M29">
        <v>-0.28178861788617882</v>
      </c>
      <c r="N29">
        <v>0.60081300813008132</v>
      </c>
      <c r="O29">
        <v>-0.52373983739837404</v>
      </c>
      <c r="P29">
        <v>-0.25349593495934958</v>
      </c>
      <c r="Q29">
        <v>-1.8913821138211382</v>
      </c>
      <c r="R29">
        <v>2.019186991869919</v>
      </c>
      <c r="S29">
        <v>5.1848780487804875</v>
      </c>
      <c r="T29">
        <v>2.692682926829268</v>
      </c>
      <c r="U29">
        <v>3.2934959349593491</v>
      </c>
      <c r="V29">
        <v>3.2934959349593491</v>
      </c>
      <c r="W29" t="str">
        <v>_______</v>
      </c>
      <c r="X29">
        <v>22.811769099998511</v>
      </c>
      <c r="Y29" t="str">
        <v xml:space="preserve"> SG</v>
      </c>
      <c r="AJ29" t="str">
        <f>GMs!A29</f>
        <v>totals</v>
      </c>
      <c r="AK29" t="str">
        <f>GMs!B29</f>
        <v>zPTS</v>
      </c>
      <c r="AL29">
        <f>GMs!C29</f>
        <v>21.661056910569123</v>
      </c>
      <c r="AM29">
        <f>GMs!D29</f>
        <v>2.5060975609756095</v>
      </c>
      <c r="AN29">
        <f>GMs!E29</f>
        <v>2.1279674796747967</v>
      </c>
      <c r="AO29">
        <f>GMs!F29</f>
        <v>2.0443902439024391</v>
      </c>
      <c r="AP29">
        <f>GMs!G29</f>
        <v>1.6829268292682926</v>
      </c>
      <c r="AQ29">
        <f>GMs!H29</f>
        <v>1.5856910569105691</v>
      </c>
      <c r="AR29">
        <f>GMs!I29</f>
        <v>1.2661382113821138</v>
      </c>
      <c r="AS29">
        <f>GMs!J29</f>
        <v>2.7084146341463415</v>
      </c>
      <c r="AT29">
        <f>GMs!K29</f>
        <v>1.6194715447154471</v>
      </c>
      <c r="AU29">
        <f>GMs!L29</f>
        <v>1.7143089430894309</v>
      </c>
      <c r="AV29">
        <f>GMs!M29</f>
        <v>1.5132520325203251</v>
      </c>
    </row>
    <row r="30" spans="1:48" x14ac:dyDescent="0.3">
      <c r="A30">
        <f t="shared" si="0"/>
        <v>4.6398318214210432</v>
      </c>
      <c r="B30">
        <f>GMs!C$9*U30</f>
        <v>47.952686971488568</v>
      </c>
      <c r="C30">
        <v>11.454652561424753</v>
      </c>
      <c r="D30">
        <v>12.786153647645177</v>
      </c>
      <c r="E30">
        <v>-5.0162270979583852</v>
      </c>
      <c r="F30">
        <v>5.5677981857052519</v>
      </c>
      <c r="G30">
        <v>14.481944626864996</v>
      </c>
      <c r="H30" t="str">
        <v>LeBron James</v>
      </c>
      <c r="I30">
        <v>1.7595934959349595</v>
      </c>
      <c r="J30">
        <v>-1.7911382113821139</v>
      </c>
      <c r="K30">
        <v>0.49439024390243902</v>
      </c>
      <c r="L30">
        <v>1.5571544715447154</v>
      </c>
      <c r="M30">
        <v>0.88252032520325208</v>
      </c>
      <c r="N30">
        <v>2.2947154471544722</v>
      </c>
      <c r="O30">
        <v>0.35471544715447156</v>
      </c>
      <c r="P30">
        <v>7.0731707317073234E-3</v>
      </c>
      <c r="Q30">
        <v>-2.2777235772357725</v>
      </c>
      <c r="R30">
        <v>5.0724390243902455</v>
      </c>
      <c r="S30">
        <v>5.559024390243902</v>
      </c>
      <c r="T30">
        <v>0.9865853658536583</v>
      </c>
      <c r="U30">
        <v>3.2813008130081296</v>
      </c>
      <c r="V30">
        <v>3.2813008130081296</v>
      </c>
      <c r="W30" t="str">
        <v>_______</v>
      </c>
      <c r="X30">
        <v>22.731004711822752</v>
      </c>
      <c r="Y30" t="str">
        <v xml:space="preserve"> SF, PG, PF</v>
      </c>
      <c r="AJ30" t="str">
        <f>GMs!A30</f>
        <v>totals</v>
      </c>
      <c r="AK30" t="str">
        <f>GMs!B30</f>
        <v>zREB</v>
      </c>
      <c r="AL30">
        <f>GMs!C30</f>
        <v>16.165284552845527</v>
      </c>
      <c r="AM30">
        <f>GMs!D30</f>
        <v>0.10048780487804881</v>
      </c>
      <c r="AN30">
        <f>GMs!E30</f>
        <v>2.3627642276422764</v>
      </c>
      <c r="AO30">
        <f>GMs!F30</f>
        <v>0.95365853658536592</v>
      </c>
      <c r="AP30">
        <f>GMs!G30</f>
        <v>0.66967479674796748</v>
      </c>
      <c r="AQ30">
        <f>GMs!H30</f>
        <v>2.1741463414634148</v>
      </c>
      <c r="AR30">
        <f>GMs!I30</f>
        <v>1.3366666666666667</v>
      </c>
      <c r="AS30">
        <f>GMs!J30</f>
        <v>-0.20780487804878045</v>
      </c>
      <c r="AT30">
        <f>GMs!K30</f>
        <v>1.7646341463414639</v>
      </c>
      <c r="AU30">
        <f>GMs!L30</f>
        <v>0.65317073170731699</v>
      </c>
      <c r="AV30">
        <f>GMs!M30</f>
        <v>1.1657723577235772</v>
      </c>
    </row>
    <row r="31" spans="1:48" x14ac:dyDescent="0.3">
      <c r="A31">
        <f t="shared" si="0"/>
        <v>4.6141164423759848</v>
      </c>
      <c r="B31">
        <f>GMs!C$9*U31</f>
        <v>47.850508302520588</v>
      </c>
      <c r="C31">
        <v>1.3051401421531803</v>
      </c>
      <c r="D31">
        <v>4.7116383633382686</v>
      </c>
      <c r="E31">
        <v>-0.59880520204618359</v>
      </c>
      <c r="F31">
        <v>5.5369397308511816</v>
      </c>
      <c r="G31">
        <v>14.451086172010926</v>
      </c>
      <c r="H31" t="str">
        <v>Tyrese Haliburton</v>
      </c>
      <c r="I31">
        <v>0.26959349593495935</v>
      </c>
      <c r="J31">
        <v>0.46845528455284552</v>
      </c>
      <c r="K31">
        <v>0.76747967479674795</v>
      </c>
      <c r="L31">
        <v>0.21382113821138218</v>
      </c>
      <c r="M31">
        <v>-0.84780487804878046</v>
      </c>
      <c r="N31">
        <v>1.3778861788617887</v>
      </c>
      <c r="O31">
        <v>1.1743089430894309</v>
      </c>
      <c r="P31">
        <v>-0.11918699186991868</v>
      </c>
      <c r="Q31">
        <v>-3.0243902439024389E-2</v>
      </c>
      <c r="R31">
        <v>2.8058536585365852</v>
      </c>
      <c r="S31">
        <v>3.3045528455284554</v>
      </c>
      <c r="T31">
        <v>1.8964227642276423</v>
      </c>
      <c r="U31">
        <v>3.274308943089431</v>
      </c>
      <c r="V31">
        <v>3.274308943089431</v>
      </c>
      <c r="W31" t="str">
        <v>_______</v>
      </c>
      <c r="X31">
        <v>22.684699795935327</v>
      </c>
      <c r="Y31" t="str">
        <v xml:space="preserve"> PG, SG</v>
      </c>
      <c r="AJ31" t="str">
        <f>GMs!A31</f>
        <v>totals</v>
      </c>
      <c r="AK31" t="str">
        <f>GMs!B31</f>
        <v>zAST</v>
      </c>
      <c r="AL31">
        <f>GMs!C31</f>
        <v>29.571260162601629</v>
      </c>
      <c r="AM31">
        <f>GMs!D31</f>
        <v>1.4731707317073168</v>
      </c>
      <c r="AN31">
        <f>GMs!E31</f>
        <v>1.5497560975609757</v>
      </c>
      <c r="AO31">
        <f>GMs!F31</f>
        <v>0.92390243902439029</v>
      </c>
      <c r="AP31">
        <f>GMs!G31</f>
        <v>1.2885365853658537</v>
      </c>
      <c r="AQ31">
        <f>GMs!H31</f>
        <v>0.80227642276422761</v>
      </c>
      <c r="AR31">
        <f>GMs!I31</f>
        <v>-0.5142276422764227</v>
      </c>
      <c r="AS31">
        <f>GMs!J31</f>
        <v>1.5117073170731705</v>
      </c>
      <c r="AT31">
        <f>GMs!K31</f>
        <v>-0.22040650406504061</v>
      </c>
      <c r="AU31">
        <f>GMs!L31</f>
        <v>0.99382113821138196</v>
      </c>
      <c r="AV31">
        <f>GMs!M31</f>
        <v>3.9682520325203257</v>
      </c>
    </row>
    <row r="32" spans="1:48" x14ac:dyDescent="0.3">
      <c r="A32">
        <f t="shared" si="0"/>
        <v>4.5303919524618337</v>
      </c>
      <c r="B32">
        <f>GMs!C$9*U32</f>
        <v>47.517833566345743</v>
      </c>
      <c r="C32">
        <v>7.9142096374527267</v>
      </c>
      <c r="D32">
        <v>2.2057141463622396</v>
      </c>
      <c r="E32">
        <v>8.2984059081192161</v>
      </c>
      <c r="F32">
        <v>5.4364703429542001</v>
      </c>
      <c r="G32">
        <v>14.350616784113946</v>
      </c>
      <c r="H32" t="str">
        <v>Robert Williams</v>
      </c>
      <c r="I32">
        <v>2.7780487804878051</v>
      </c>
      <c r="J32">
        <v>-1.0302439024390244</v>
      </c>
      <c r="K32">
        <v>-1.8707317073170733</v>
      </c>
      <c r="L32">
        <v>-0.7943089430894309</v>
      </c>
      <c r="M32">
        <v>1.0209756097560976</v>
      </c>
      <c r="N32">
        <v>-0.47739837398373985</v>
      </c>
      <c r="O32">
        <v>-8.7967479674796761E-2</v>
      </c>
      <c r="P32">
        <v>3.0665040650406503</v>
      </c>
      <c r="Q32">
        <v>0.64666666666666672</v>
      </c>
      <c r="R32">
        <v>4.2817886178861793</v>
      </c>
      <c r="S32">
        <v>2.6048780487804879</v>
      </c>
      <c r="T32">
        <v>3.7289430894308944</v>
      </c>
      <c r="U32">
        <v>3.2515447154471548</v>
      </c>
      <c r="V32">
        <v>3.2515447154471548</v>
      </c>
      <c r="W32" t="str">
        <v>_______</v>
      </c>
      <c r="X32">
        <v>22.533939604673922</v>
      </c>
      <c r="Y32" t="str">
        <v xml:space="preserve"> C, PF</v>
      </c>
      <c r="AJ32" t="str">
        <f>GMs!A32</f>
        <v>totals</v>
      </c>
      <c r="AK32" t="str">
        <f>GMs!B32</f>
        <v>zSTL</v>
      </c>
      <c r="AL32">
        <f>GMs!C32</f>
        <v>2.4886991869918589</v>
      </c>
      <c r="AM32">
        <f>GMs!D32</f>
        <v>0.68926829268292678</v>
      </c>
      <c r="AN32">
        <f>GMs!E32</f>
        <v>0.73203252032520327</v>
      </c>
      <c r="AO32">
        <f>GMs!F32</f>
        <v>0.77902439024390246</v>
      </c>
      <c r="AP32">
        <f>GMs!G32</f>
        <v>0.57723577235772361</v>
      </c>
      <c r="AQ32">
        <f>GMs!H32</f>
        <v>-0.38943089430894312</v>
      </c>
      <c r="AR32">
        <f>GMs!I32</f>
        <v>0.74715447154471537</v>
      </c>
      <c r="AS32">
        <f>GMs!J32</f>
        <v>0.73743902439024378</v>
      </c>
      <c r="AT32">
        <f>GMs!K32</f>
        <v>-0.10313008130081297</v>
      </c>
      <c r="AU32">
        <f>GMs!L32</f>
        <v>-0.72926829268292681</v>
      </c>
      <c r="AV32">
        <f>GMs!M32</f>
        <v>0.64865853658536587</v>
      </c>
    </row>
    <row r="33" spans="1:48" x14ac:dyDescent="0.3">
      <c r="A33">
        <f t="shared" si="0"/>
        <v>4.4699907133094827</v>
      </c>
      <c r="B33">
        <f>GMs!C$9*U33</f>
        <v>47.277832506676752</v>
      </c>
      <c r="C33">
        <v>-3.6412863882332274</v>
      </c>
      <c r="D33">
        <v>8.5009533526036147</v>
      </c>
      <c r="E33">
        <v>-0.34677018457321929</v>
      </c>
      <c r="F33">
        <v>5.3639888559713791</v>
      </c>
      <c r="G33">
        <v>14.278135297131122</v>
      </c>
      <c r="H33" t="str">
        <v>Khris Middleton</v>
      </c>
      <c r="I33">
        <v>0.366869918699187</v>
      </c>
      <c r="J33">
        <v>1.5339024390243903</v>
      </c>
      <c r="K33">
        <v>0.46276422764227643</v>
      </c>
      <c r="L33">
        <v>0.95947154471544738</v>
      </c>
      <c r="M33">
        <v>0.33024390243902446</v>
      </c>
      <c r="N33">
        <v>1.2867886178861789</v>
      </c>
      <c r="O33">
        <v>0.46406504065040655</v>
      </c>
      <c r="P33">
        <v>-1.0415447154471544</v>
      </c>
      <c r="Q33">
        <v>-1.1274390243902439</v>
      </c>
      <c r="R33">
        <v>1.7012195121951226</v>
      </c>
      <c r="S33">
        <v>4.3625609756097568</v>
      </c>
      <c r="T33">
        <v>1.9483333333333335</v>
      </c>
      <c r="U33">
        <v>3.2351219512195128</v>
      </c>
      <c r="V33">
        <v>3.2351219512195128</v>
      </c>
      <c r="W33" t="str">
        <v>_______</v>
      </c>
      <c r="X33">
        <v>22.42517689526391</v>
      </c>
      <c r="Y33" t="str">
        <v xml:space="preserve"> SF, SG</v>
      </c>
      <c r="AJ33" t="str">
        <f>GMs!A33</f>
        <v>totals</v>
      </c>
      <c r="AK33" t="str">
        <f>GMs!B33</f>
        <v>zBLK</v>
      </c>
      <c r="AL33">
        <f>GMs!C33</f>
        <v>33.266869918699221</v>
      </c>
      <c r="AM33">
        <f>GMs!D33</f>
        <v>-1.0534146341463415</v>
      </c>
      <c r="AN33">
        <f>GMs!E33</f>
        <v>1.3808943089430894</v>
      </c>
      <c r="AO33">
        <f>GMs!F33</f>
        <v>-0.14780487804878048</v>
      </c>
      <c r="AP33">
        <f>GMs!G33</f>
        <v>-0.37024390243902439</v>
      </c>
      <c r="AQ33">
        <f>GMs!H33</f>
        <v>1.5884552845528455</v>
      </c>
      <c r="AR33">
        <f>GMs!I33</f>
        <v>2.9387804878048782</v>
      </c>
      <c r="AS33">
        <f>GMs!J33</f>
        <v>-0.37902439024390244</v>
      </c>
      <c r="AT33">
        <f>GMs!K33</f>
        <v>1.5335365853658538</v>
      </c>
      <c r="AU33">
        <f>GMs!L33</f>
        <v>1.3878048780487808</v>
      </c>
      <c r="AV33">
        <f>GMs!M33</f>
        <v>0.46434959349593502</v>
      </c>
    </row>
    <row r="34" spans="1:48" x14ac:dyDescent="0.3">
      <c r="A34">
        <f t="shared" si="0"/>
        <v>4.3671291971292385</v>
      </c>
      <c r="B34">
        <f>GMs!C$9*U34</f>
        <v>46.869117830804797</v>
      </c>
      <c r="C34">
        <v>4.0974483402884401</v>
      </c>
      <c r="D34">
        <v>8.4911987091840579</v>
      </c>
      <c r="E34">
        <v>4.7576790377472733</v>
      </c>
      <c r="F34">
        <v>5.2405550365550857</v>
      </c>
      <c r="G34">
        <v>14.154701477714829</v>
      </c>
      <c r="H34" t="str">
        <v>Jaylen Brown</v>
      </c>
      <c r="I34">
        <v>0.74926829268292694</v>
      </c>
      <c r="J34">
        <v>-0.22227642276422765</v>
      </c>
      <c r="K34">
        <v>1.122439024390244</v>
      </c>
      <c r="L34">
        <v>1.6048780487804879</v>
      </c>
      <c r="M34">
        <v>0.25544715447154476</v>
      </c>
      <c r="N34">
        <v>0.207479674796748</v>
      </c>
      <c r="O34">
        <v>0.63707317073170722</v>
      </c>
      <c r="P34">
        <v>5.5284552845528551E-3</v>
      </c>
      <c r="Q34">
        <v>-1.1526829268292684</v>
      </c>
      <c r="R34">
        <v>3.4294308943089429</v>
      </c>
      <c r="S34">
        <v>4.3598373983739842</v>
      </c>
      <c r="T34">
        <v>2.9996747967479678</v>
      </c>
      <c r="U34">
        <v>3.2071544715447158</v>
      </c>
      <c r="V34">
        <v>3.2071544715447158</v>
      </c>
      <c r="W34" t="str">
        <v>_______</v>
      </c>
      <c r="X34">
        <v>22.239957231714179</v>
      </c>
      <c r="Y34" t="str">
        <v xml:space="preserve"> SG, SF</v>
      </c>
      <c r="AJ34" t="str">
        <f>GMs!A34</f>
        <v>totals</v>
      </c>
      <c r="AK34" t="str">
        <f>GMs!B34</f>
        <v>zTO</v>
      </c>
      <c r="AL34">
        <f>GMs!C34</f>
        <v>-12.343414634146344</v>
      </c>
      <c r="AM34">
        <f>GMs!D34</f>
        <v>-2.0212195121951222</v>
      </c>
      <c r="AN34">
        <f>GMs!E34</f>
        <v>-2.0552032520325203</v>
      </c>
      <c r="AO34">
        <f>GMs!F34</f>
        <v>-1.2941463414634145</v>
      </c>
      <c r="AP34">
        <f>GMs!G34</f>
        <v>-2.0939024390243905</v>
      </c>
      <c r="AQ34">
        <f>GMs!H34</f>
        <v>-1.7954471544715445</v>
      </c>
      <c r="AR34">
        <f>GMs!I34</f>
        <v>-0.34223577235772351</v>
      </c>
      <c r="AS34">
        <f>GMs!J34</f>
        <v>-1.7129268292682926</v>
      </c>
      <c r="AT34">
        <f>GMs!K34</f>
        <v>-1.3613008130081301</v>
      </c>
      <c r="AU34">
        <f>GMs!L34</f>
        <v>-1.9091056910569106</v>
      </c>
      <c r="AV34">
        <f>GMs!M34</f>
        <v>-2.6624796747967481</v>
      </c>
    </row>
    <row r="35" spans="1:48" x14ac:dyDescent="0.3">
      <c r="A35">
        <f t="shared" si="0"/>
        <v>4.2965614127730225</v>
      </c>
      <c r="B35">
        <f>GMs!C$9*U35</f>
        <v>46.588720553171704</v>
      </c>
      <c r="C35">
        <v>-3.1195943871996166</v>
      </c>
      <c r="D35">
        <v>8.9722336622917016</v>
      </c>
      <c r="E35">
        <v>-0.78511769734334613</v>
      </c>
      <c r="F35">
        <v>5.1558736953276272</v>
      </c>
      <c r="G35">
        <v>14.07002013648737</v>
      </c>
      <c r="H35" t="str">
        <v>Donovan Mitchell</v>
      </c>
      <c r="I35">
        <v>-0.90081300813008125</v>
      </c>
      <c r="J35">
        <v>1.3702439024390243</v>
      </c>
      <c r="K35">
        <v>1.6692682926829268</v>
      </c>
      <c r="L35">
        <v>1.8639024390243906</v>
      </c>
      <c r="M35">
        <v>-0.35853658536585364</v>
      </c>
      <c r="N35">
        <v>1.329918699186992</v>
      </c>
      <c r="O35">
        <v>0.14780487804878045</v>
      </c>
      <c r="P35">
        <v>-0.62764227642276427</v>
      </c>
      <c r="Q35">
        <v>-1.3061788617886179</v>
      </c>
      <c r="R35">
        <v>1.817723577235772</v>
      </c>
      <c r="S35">
        <v>4.4941463414634146</v>
      </c>
      <c r="T35">
        <v>1.8580487804878052</v>
      </c>
      <c r="U35">
        <v>3.1879674796747968</v>
      </c>
      <c r="V35">
        <v>3.1879674796747968</v>
      </c>
      <c r="W35" t="str">
        <v>_______</v>
      </c>
      <c r="X35">
        <v>22.112887927650991</v>
      </c>
      <c r="Y35" t="str">
        <v xml:space="preserve"> SG, PG</v>
      </c>
    </row>
    <row r="36" spans="1:48" x14ac:dyDescent="0.3">
      <c r="A36">
        <f t="shared" si="0"/>
        <v>4.0456869590659776</v>
      </c>
      <c r="B36">
        <f>GMs!C$9*U36</f>
        <v>45.591884468704947</v>
      </c>
      <c r="C36">
        <v>9.5140529720948948</v>
      </c>
      <c r="D36">
        <v>3.1810328966249894</v>
      </c>
      <c r="E36">
        <v>6.9131014542094817</v>
      </c>
      <c r="F36">
        <v>4.8548243508791726</v>
      </c>
      <c r="G36">
        <v>13.768970792038917</v>
      </c>
      <c r="H36" t="str">
        <v>Jakob Poeltl</v>
      </c>
      <c r="I36">
        <v>2.1409756097560981</v>
      </c>
      <c r="J36">
        <v>-1.5193089430894309</v>
      </c>
      <c r="K36">
        <v>-1.8059756097560977</v>
      </c>
      <c r="L36">
        <v>-0.59439024390243911</v>
      </c>
      <c r="M36">
        <v>1.7780487804878049</v>
      </c>
      <c r="N36">
        <v>-0.32386178861788617</v>
      </c>
      <c r="O36">
        <v>-0.23593495934959352</v>
      </c>
      <c r="P36">
        <v>3.4376422764227645</v>
      </c>
      <c r="Q36">
        <v>0.24256097560975612</v>
      </c>
      <c r="R36">
        <v>4.6390650406504079</v>
      </c>
      <c r="S36">
        <v>2.8771951219512202</v>
      </c>
      <c r="T36">
        <v>3.4436178861788624</v>
      </c>
      <c r="U36">
        <v>3.1197560975609764</v>
      </c>
      <c r="V36">
        <v>3.1197560975609764</v>
      </c>
      <c r="W36" t="str">
        <v>_______</v>
      </c>
      <c r="X36">
        <v>21.661145783121281</v>
      </c>
      <c r="Y36" t="str">
        <v xml:space="preserve"> C</v>
      </c>
      <c r="AJ36" t="str">
        <f>GMs!A36</f>
        <v>num_at_pos</v>
      </c>
      <c r="AK36" t="str">
        <f>GMs!B36</f>
        <v>PG</v>
      </c>
      <c r="AL36">
        <f>GMs!C36</f>
        <v>43</v>
      </c>
      <c r="AM36">
        <f>GMs!D36</f>
        <v>1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1</v>
      </c>
    </row>
    <row r="37" spans="1:48" x14ac:dyDescent="0.3">
      <c r="A37">
        <f t="shared" si="0"/>
        <v>3.7574355009329685</v>
      </c>
      <c r="B37">
        <f>GMs!C$9*U37</f>
        <v>44.446532877017255</v>
      </c>
      <c r="C37">
        <v>-1.5847350177943662</v>
      </c>
      <c r="D37">
        <v>10.795041656513172</v>
      </c>
      <c r="E37">
        <v>6.3748872861207645E-2</v>
      </c>
      <c r="F37">
        <v>4.5089226011195622</v>
      </c>
      <c r="G37">
        <v>13.423069042279307</v>
      </c>
      <c r="H37" t="str">
        <v>Julius Randle</v>
      </c>
      <c r="I37">
        <v>1.5081300813008132E-2</v>
      </c>
      <c r="J37">
        <v>0.88089430894308951</v>
      </c>
      <c r="K37">
        <v>0.53544715447154478</v>
      </c>
      <c r="L37">
        <v>1.3551626016260163</v>
      </c>
      <c r="M37">
        <v>1.9445934959349593</v>
      </c>
      <c r="N37">
        <v>1.0084959349593499</v>
      </c>
      <c r="O37">
        <v>-0.12817073170731708</v>
      </c>
      <c r="P37">
        <v>-0.60841463414634145</v>
      </c>
      <c r="Q37">
        <v>-1.9617073170731711</v>
      </c>
      <c r="R37">
        <v>2.1604878048780489</v>
      </c>
      <c r="S37">
        <v>5.0030894308943097</v>
      </c>
      <c r="T37">
        <v>2.0328861788617885</v>
      </c>
      <c r="U37">
        <v>3.0413821138211388</v>
      </c>
      <c r="V37">
        <v>3.0413821138211388</v>
      </c>
      <c r="W37" t="str">
        <v>_______</v>
      </c>
      <c r="X37">
        <v>21.142099981778436</v>
      </c>
      <c r="Y37" t="str">
        <v xml:space="preserve"> PF</v>
      </c>
      <c r="AJ37" t="str">
        <f>GMs!A37</f>
        <v>num_at_pos</v>
      </c>
      <c r="AK37" t="str">
        <f>GMs!B37</f>
        <v>SG</v>
      </c>
      <c r="AL37">
        <f>GMs!C37</f>
        <v>50</v>
      </c>
      <c r="AM37">
        <f>GMs!D37</f>
        <v>0</v>
      </c>
      <c r="AN37">
        <f>GMs!E37</f>
        <v>0</v>
      </c>
      <c r="AO37">
        <f>GMs!F37</f>
        <v>0</v>
      </c>
      <c r="AP37">
        <f>GMs!G37</f>
        <v>1</v>
      </c>
      <c r="AQ37">
        <f>GMs!H37</f>
        <v>0</v>
      </c>
      <c r="AR37">
        <f>GMs!I37</f>
        <v>0</v>
      </c>
      <c r="AS37">
        <f>GMs!J37</f>
        <v>1</v>
      </c>
      <c r="AT37">
        <f>GMs!K37</f>
        <v>0</v>
      </c>
      <c r="AU37">
        <f>GMs!L37</f>
        <v>0</v>
      </c>
      <c r="AV37">
        <f>GMs!M37</f>
        <v>1</v>
      </c>
    </row>
    <row r="38" spans="1:48" x14ac:dyDescent="0.3">
      <c r="A38">
        <f t="shared" si="0"/>
        <v>3.563075077917973</v>
      </c>
      <c r="B38">
        <f>GMs!C$9*U38</f>
        <v>43.674252239468501</v>
      </c>
      <c r="C38">
        <v>1.7059656084044097</v>
      </c>
      <c r="D38">
        <v>3.6418306044293751</v>
      </c>
      <c r="E38">
        <v>6.6421194033164639</v>
      </c>
      <c r="F38">
        <v>4.2756900935015674</v>
      </c>
      <c r="G38">
        <v>13.18983653466131</v>
      </c>
      <c r="H38" t="str">
        <v>OG Anunoby</v>
      </c>
      <c r="I38">
        <v>0.27902439024390246</v>
      </c>
      <c r="J38">
        <v>9.3170731707317073E-2</v>
      </c>
      <c r="K38">
        <v>0.86414634146341474</v>
      </c>
      <c r="L38">
        <v>0.3953658536585366</v>
      </c>
      <c r="M38">
        <v>0.10439024390243906</v>
      </c>
      <c r="N38">
        <v>-0.39926829268292685</v>
      </c>
      <c r="O38">
        <v>1.4370731707317073</v>
      </c>
      <c r="P38">
        <v>0.23195121951219511</v>
      </c>
      <c r="Q38">
        <v>-1.7317073170731695E-2</v>
      </c>
      <c r="R38">
        <v>2.8953658536585367</v>
      </c>
      <c r="S38">
        <v>3.0058536585365854</v>
      </c>
      <c r="T38">
        <v>3.3878048780487804</v>
      </c>
      <c r="U38">
        <v>2.9885365853658539</v>
      </c>
      <c r="V38">
        <v>2.9885365853658539</v>
      </c>
      <c r="W38" t="str">
        <v>_______</v>
      </c>
      <c r="X38">
        <v>20.792120966350172</v>
      </c>
      <c r="Y38" t="str">
        <v xml:space="preserve"> SF, PF</v>
      </c>
      <c r="AJ38" t="str">
        <f>GMs!A38</f>
        <v>num_at_pos</v>
      </c>
      <c r="AK38" t="str">
        <f>GMs!B38</f>
        <v>SF</v>
      </c>
      <c r="AL38">
        <f>GMs!C38</f>
        <v>50</v>
      </c>
      <c r="AM38">
        <f>GMs!D38</f>
        <v>0</v>
      </c>
      <c r="AN38">
        <f>GMs!E38</f>
        <v>0</v>
      </c>
      <c r="AO38">
        <f>GMs!F38</f>
        <v>1</v>
      </c>
      <c r="AP38">
        <f>GMs!G38</f>
        <v>1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1</v>
      </c>
      <c r="AV38">
        <f>GMs!M38</f>
        <v>0</v>
      </c>
    </row>
    <row r="39" spans="1:48" x14ac:dyDescent="0.3">
      <c r="A39">
        <f t="shared" si="0"/>
        <v>3.2876813093074948</v>
      </c>
      <c r="B39">
        <f>GMs!C$9*U39</f>
        <v>42.579989982264813</v>
      </c>
      <c r="C39">
        <v>1.057218123518225</v>
      </c>
      <c r="D39">
        <v>3.8462413411615608</v>
      </c>
      <c r="E39">
        <v>-5.3920099274560531</v>
      </c>
      <c r="F39">
        <v>3.9452175711689939</v>
      </c>
      <c r="G39">
        <v>12.859364012328738</v>
      </c>
      <c r="H39" t="str">
        <v>Dejounte Murray</v>
      </c>
      <c r="I39">
        <v>-0.20439024390243904</v>
      </c>
      <c r="J39">
        <v>0.16317073170731708</v>
      </c>
      <c r="K39">
        <v>-0.8504065040650407</v>
      </c>
      <c r="L39">
        <v>0.34780487804878057</v>
      </c>
      <c r="M39">
        <v>0.91154471544715454</v>
      </c>
      <c r="N39">
        <v>2.0044715447154475</v>
      </c>
      <c r="O39">
        <v>1.7382113821138212</v>
      </c>
      <c r="P39">
        <v>-1.0474796747967481</v>
      </c>
      <c r="Q39">
        <v>-0.14926829268292688</v>
      </c>
      <c r="R39">
        <v>2.7504878048780488</v>
      </c>
      <c r="S39">
        <v>3.0629268292682932</v>
      </c>
      <c r="T39">
        <v>0.90918699186991869</v>
      </c>
      <c r="U39">
        <v>2.9136585365853662</v>
      </c>
      <c r="V39">
        <v>2.9136585365853662</v>
      </c>
      <c r="W39" t="str">
        <v>_______</v>
      </c>
      <c r="X39">
        <v>20.296227622951044</v>
      </c>
      <c r="Y39" t="str">
        <v xml:space="preserve"> PG, SG</v>
      </c>
      <c r="AJ39" t="str">
        <f>GMs!A39</f>
        <v>num_at_pos</v>
      </c>
      <c r="AK39" t="str">
        <f>GMs!B39</f>
        <v>PF</v>
      </c>
      <c r="AL39">
        <f>GMs!C39</f>
        <v>52</v>
      </c>
      <c r="AM39">
        <f>GMs!D39</f>
        <v>0</v>
      </c>
      <c r="AN39">
        <f>GMs!E39</f>
        <v>1</v>
      </c>
      <c r="AO39">
        <f>GMs!F39</f>
        <v>1</v>
      </c>
      <c r="AP39">
        <f>GMs!G39</f>
        <v>0</v>
      </c>
      <c r="AQ39">
        <f>GMs!H39</f>
        <v>0</v>
      </c>
      <c r="AR39">
        <f>GMs!I39</f>
        <v>1</v>
      </c>
      <c r="AS39">
        <f>GMs!J39</f>
        <v>0</v>
      </c>
      <c r="AT39">
        <f>GMs!K39</f>
        <v>0</v>
      </c>
      <c r="AU39">
        <f>GMs!L39</f>
        <v>1</v>
      </c>
      <c r="AV39">
        <f>GMs!M39</f>
        <v>0</v>
      </c>
    </row>
    <row r="40" spans="1:48" x14ac:dyDescent="0.3">
      <c r="A40">
        <f t="shared" si="0"/>
        <v>3.0226035939185816</v>
      </c>
      <c r="B40">
        <f>GMs!C$9*U40</f>
        <v>41.526718005054093</v>
      </c>
      <c r="C40">
        <v>-2.6818172544411212</v>
      </c>
      <c r="D40">
        <v>1.9724762544498768</v>
      </c>
      <c r="E40">
        <v>0.60058148642930753</v>
      </c>
      <c r="F40">
        <v>3.6271243127022976</v>
      </c>
      <c r="G40">
        <v>12.541270753862042</v>
      </c>
      <c r="H40" t="str">
        <v>Derrick White</v>
      </c>
      <c r="I40">
        <v>-0.65873983739837394</v>
      </c>
      <c r="J40">
        <v>0.9260975609756098</v>
      </c>
      <c r="K40">
        <v>0.75060975609756087</v>
      </c>
      <c r="L40">
        <v>0.65048780487804891</v>
      </c>
      <c r="M40">
        <v>-0.82284552845528447</v>
      </c>
      <c r="N40">
        <v>0.698130081300813</v>
      </c>
      <c r="O40">
        <v>0.11256097560975609</v>
      </c>
      <c r="P40">
        <v>0.8834552845528455</v>
      </c>
      <c r="Q40">
        <v>0.30182926829268292</v>
      </c>
      <c r="R40">
        <v>1.9154878048780488</v>
      </c>
      <c r="S40">
        <v>2.5397560975609759</v>
      </c>
      <c r="T40">
        <v>2.1434552845528456</v>
      </c>
      <c r="U40">
        <v>2.8415853658536587</v>
      </c>
      <c r="V40">
        <v>2.8415853658536587</v>
      </c>
      <c r="W40" t="str">
        <v>_______</v>
      </c>
      <c r="X40">
        <v>19.81891008883234</v>
      </c>
      <c r="Y40" t="str">
        <v xml:space="preserve"> PG, SG</v>
      </c>
      <c r="AJ40" t="str">
        <f>GMs!A40</f>
        <v>num_at_pos</v>
      </c>
      <c r="AK40" t="str">
        <f>GMs!B40</f>
        <v>C</v>
      </c>
      <c r="AL40">
        <f>GMs!C40</f>
        <v>35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1</v>
      </c>
      <c r="AR40">
        <f>GMs!I40</f>
        <v>0</v>
      </c>
      <c r="AS40">
        <f>GMs!J40</f>
        <v>0</v>
      </c>
      <c r="AT40">
        <f>GMs!K40</f>
        <v>1</v>
      </c>
      <c r="AU40">
        <f>GMs!L40</f>
        <v>0</v>
      </c>
      <c r="AV40">
        <f>GMs!M40</f>
        <v>0</v>
      </c>
    </row>
    <row r="41" spans="1:48" x14ac:dyDescent="0.3">
      <c r="A41">
        <f t="shared" si="0"/>
        <v>2.1430479257668775</v>
      </c>
      <c r="B41">
        <f>GMs!C$9*U41</f>
        <v>38.031851089131557</v>
      </c>
      <c r="C41">
        <v>-9.3434928168372142</v>
      </c>
      <c r="D41">
        <v>8.7189041167689112</v>
      </c>
      <c r="E41">
        <v>-1.0409026485140265</v>
      </c>
      <c r="F41">
        <v>2.5716575109202529</v>
      </c>
      <c r="G41">
        <v>11.485803952079996</v>
      </c>
      <c r="H41" t="str">
        <v>Devin Booker</v>
      </c>
      <c r="I41">
        <v>0.80634146341463409</v>
      </c>
      <c r="J41">
        <v>2.1746341463414636</v>
      </c>
      <c r="K41">
        <v>0.21609756097560975</v>
      </c>
      <c r="L41">
        <v>1.8785365853658536</v>
      </c>
      <c r="M41">
        <v>-0.34390243902439022</v>
      </c>
      <c r="N41">
        <v>0.79707317073170736</v>
      </c>
      <c r="O41">
        <v>-0.28439024390243905</v>
      </c>
      <c r="P41">
        <v>-0.82097560975609751</v>
      </c>
      <c r="Q41">
        <v>-1.8209756097560974</v>
      </c>
      <c r="R41">
        <v>0.42780487804878098</v>
      </c>
      <c r="S41">
        <v>4.4234146341463418</v>
      </c>
      <c r="T41">
        <v>1.8053658536585373</v>
      </c>
      <c r="U41">
        <v>2.6024390243902444</v>
      </c>
      <c r="V41">
        <v>2.6024390243902444</v>
      </c>
      <c r="W41" t="str">
        <v>_______</v>
      </c>
      <c r="X41">
        <v>18.235120436705813</v>
      </c>
      <c r="Y41" t="str">
        <v xml:space="preserve"> SG, PG</v>
      </c>
      <c r="AJ41" t="str">
        <f>GMs!A41</f>
        <v>num_at_pos</v>
      </c>
      <c r="AK41" t="str">
        <f>GMs!B41</f>
        <v>G</v>
      </c>
      <c r="AL41">
        <f>GMs!C41</f>
        <v>70</v>
      </c>
      <c r="AM41">
        <f>GMs!D41</f>
        <v>1</v>
      </c>
      <c r="AN41">
        <f>GMs!E41</f>
        <v>0</v>
      </c>
      <c r="AO41">
        <f>GMs!F41</f>
        <v>0</v>
      </c>
      <c r="AP41">
        <f>GMs!G41</f>
        <v>1</v>
      </c>
      <c r="AQ41">
        <f>GMs!H41</f>
        <v>0</v>
      </c>
      <c r="AR41">
        <f>GMs!I41</f>
        <v>0</v>
      </c>
      <c r="AS41">
        <f>GMs!J41</f>
        <v>1</v>
      </c>
      <c r="AT41">
        <f>GMs!K41</f>
        <v>0</v>
      </c>
      <c r="AU41">
        <f>GMs!L41</f>
        <v>0</v>
      </c>
      <c r="AV41">
        <f>GMs!M41</f>
        <v>1</v>
      </c>
    </row>
    <row r="42" spans="1:48" x14ac:dyDescent="0.3">
      <c r="A42">
        <f t="shared" si="0"/>
        <v>1.5399325823495753</v>
      </c>
      <c r="B42">
        <f>GMs!C$9*U42</f>
        <v>35.635404864614884</v>
      </c>
      <c r="C42">
        <v>-2.945211645751534</v>
      </c>
      <c r="D42">
        <v>2.6203592875397743</v>
      </c>
      <c r="E42">
        <v>-1.1486639010905673</v>
      </c>
      <c r="F42">
        <v>1.8479190988194902</v>
      </c>
      <c r="G42">
        <v>10.762065539979234</v>
      </c>
      <c r="H42" t="str">
        <v>Terry Rozier</v>
      </c>
      <c r="I42">
        <v>-0.69211382113821129</v>
      </c>
      <c r="J42">
        <v>0.58178861788617886</v>
      </c>
      <c r="K42">
        <v>1.3274390243902439</v>
      </c>
      <c r="L42">
        <v>0.87203252032520329</v>
      </c>
      <c r="M42">
        <v>-0.33040650406504068</v>
      </c>
      <c r="N42">
        <v>0.65528455284552845</v>
      </c>
      <c r="O42">
        <v>0.70695121951219508</v>
      </c>
      <c r="P42">
        <v>-0.40032520325203258</v>
      </c>
      <c r="Q42">
        <v>-0.28219512195121954</v>
      </c>
      <c r="R42">
        <v>1.8566666666666665</v>
      </c>
      <c r="S42">
        <v>2.7206504065040651</v>
      </c>
      <c r="T42">
        <v>1.7831707317073171</v>
      </c>
      <c r="U42">
        <v>2.4384552845528455</v>
      </c>
      <c r="V42">
        <v>2.4384552845528455</v>
      </c>
      <c r="W42" t="str">
        <v>_______</v>
      </c>
      <c r="X42">
        <v>17.149108630369177</v>
      </c>
      <c r="Y42" t="str">
        <v xml:space="preserve"> PG, SG</v>
      </c>
      <c r="AJ42" t="str">
        <f>GMs!A42</f>
        <v>num_at_pos</v>
      </c>
      <c r="AK42" t="str">
        <f>GMs!B42</f>
        <v>F</v>
      </c>
      <c r="AL42">
        <f>GMs!C42</f>
        <v>80</v>
      </c>
      <c r="AM42">
        <f>GMs!D42</f>
        <v>0</v>
      </c>
      <c r="AN42">
        <f>GMs!E42</f>
        <v>1</v>
      </c>
      <c r="AO42">
        <f>GMs!F42</f>
        <v>1</v>
      </c>
      <c r="AP42">
        <f>GMs!G42</f>
        <v>1</v>
      </c>
      <c r="AQ42">
        <f>GMs!H42</f>
        <v>0</v>
      </c>
      <c r="AR42">
        <f>GMs!I42</f>
        <v>1</v>
      </c>
      <c r="AS42">
        <f>GMs!J42</f>
        <v>0</v>
      </c>
      <c r="AT42">
        <f>GMs!K42</f>
        <v>0</v>
      </c>
      <c r="AU42">
        <f>GMs!L42</f>
        <v>1</v>
      </c>
      <c r="AV42">
        <f>GMs!M42</f>
        <v>0</v>
      </c>
    </row>
    <row r="43" spans="1:48" x14ac:dyDescent="0.3">
      <c r="A43">
        <f t="shared" si="0"/>
        <v>1.0964918018399799</v>
      </c>
      <c r="B43">
        <f>GMs!C$9*U43</f>
        <v>33.873416886945975</v>
      </c>
      <c r="C43">
        <v>-6.7397655374286929</v>
      </c>
      <c r="D43">
        <v>2.5097096009895914</v>
      </c>
      <c r="E43">
        <v>-0.85932691157187668</v>
      </c>
      <c r="F43">
        <v>1.3157901622079757</v>
      </c>
      <c r="G43">
        <v>10.229936603367719</v>
      </c>
      <c r="H43" t="str">
        <v>Gordon Hayward</v>
      </c>
      <c r="I43">
        <v>0.31658536585365854</v>
      </c>
      <c r="J43">
        <v>1.3086178861788618</v>
      </c>
      <c r="K43">
        <v>1.5447154471544711E-2</v>
      </c>
      <c r="L43">
        <v>0.6580487804878048</v>
      </c>
      <c r="M43">
        <v>7.7886178861788613E-2</v>
      </c>
      <c r="N43">
        <v>0.47512195121951223</v>
      </c>
      <c r="O43">
        <v>0.51560975609756099</v>
      </c>
      <c r="P43">
        <v>-0.67756097560975603</v>
      </c>
      <c r="Q43">
        <v>-0.37186991869918695</v>
      </c>
      <c r="R43">
        <v>1.0092682926829268</v>
      </c>
      <c r="S43">
        <v>2.6897560975609762</v>
      </c>
      <c r="T43">
        <v>1.8427642276422769</v>
      </c>
      <c r="U43">
        <v>2.317886178861789</v>
      </c>
      <c r="V43">
        <v>2.317886178861789</v>
      </c>
      <c r="W43" t="str">
        <v>_______</v>
      </c>
      <c r="X43">
        <v>16.35061804593823</v>
      </c>
      <c r="Y43" t="str">
        <v xml:space="preserve"> SF</v>
      </c>
      <c r="AJ43" t="str">
        <f>GMs!A43</f>
        <v>num_at_pos</v>
      </c>
      <c r="AK43" t="str">
        <f>GMs!B43</f>
        <v>UTIL</v>
      </c>
      <c r="AL43">
        <f>GMs!C43</f>
        <v>144</v>
      </c>
      <c r="AM43">
        <f>GMs!D43</f>
        <v>1</v>
      </c>
      <c r="AN43">
        <f>GMs!E43</f>
        <v>1</v>
      </c>
      <c r="AO43">
        <f>GMs!F43</f>
        <v>1</v>
      </c>
      <c r="AP43">
        <f>GMs!G43</f>
        <v>1</v>
      </c>
      <c r="AQ43">
        <f>GMs!H43</f>
        <v>1</v>
      </c>
      <c r="AR43">
        <f>GMs!I43</f>
        <v>1</v>
      </c>
      <c r="AS43">
        <f>GMs!J43</f>
        <v>1</v>
      </c>
      <c r="AT43">
        <f>GMs!K43</f>
        <v>1</v>
      </c>
      <c r="AU43">
        <f>GMs!L43</f>
        <v>1</v>
      </c>
      <c r="AV43">
        <f>GMs!M43</f>
        <v>1</v>
      </c>
    </row>
    <row r="44" spans="1:48" x14ac:dyDescent="0.3">
      <c r="A44">
        <f t="shared" si="0"/>
        <v>1.0091791195009336</v>
      </c>
      <c r="B44">
        <f>GMs!C$9*U44</f>
        <v>33.526484662077912</v>
      </c>
      <c r="C44">
        <v>-0.84970630175328776</v>
      </c>
      <c r="D44">
        <v>3.5396252360632827</v>
      </c>
      <c r="E44">
        <v>-5.919763754177044</v>
      </c>
      <c r="F44">
        <v>1.2110149434011204</v>
      </c>
      <c r="G44">
        <v>10.125161384560863</v>
      </c>
      <c r="H44" t="str">
        <v>Lonzo Ball</v>
      </c>
      <c r="I44">
        <v>-1.0336585365853659</v>
      </c>
      <c r="J44">
        <v>-3.0487804878048776E-2</v>
      </c>
      <c r="K44">
        <v>1.2446341463414634</v>
      </c>
      <c r="L44">
        <v>1.4878048780487846E-2</v>
      </c>
      <c r="M44">
        <v>-0.19999999999999996</v>
      </c>
      <c r="N44">
        <v>1.4936585365853658</v>
      </c>
      <c r="O44">
        <v>1.4370731707317073</v>
      </c>
      <c r="P44">
        <v>5.1219512195121955E-2</v>
      </c>
      <c r="Q44">
        <v>-0.68317073170731701</v>
      </c>
      <c r="R44">
        <v>2.324634146341463</v>
      </c>
      <c r="S44">
        <v>2.9773170731707315</v>
      </c>
      <c r="T44">
        <v>0.80048780487804883</v>
      </c>
      <c r="U44">
        <v>2.2941463414634145</v>
      </c>
      <c r="V44">
        <v>2.2941463414634145</v>
      </c>
      <c r="W44" t="str">
        <v>_______</v>
      </c>
      <c r="X44">
        <v>16.19339670362276</v>
      </c>
      <c r="Y44" t="str">
        <v xml:space="preserve"> PG</v>
      </c>
    </row>
    <row r="45" spans="1:48" x14ac:dyDescent="0.3">
      <c r="A45">
        <f t="shared" si="0"/>
        <v>0.90781268349772903</v>
      </c>
      <c r="B45">
        <f>GMs!C$9*U45</f>
        <v>33.123710606494797</v>
      </c>
      <c r="C45">
        <v>-0.84424546433841985</v>
      </c>
      <c r="D45">
        <v>0.91810121498087682</v>
      </c>
      <c r="E45">
        <v>3.9622983639680665</v>
      </c>
      <c r="F45">
        <v>1.0893752201972748</v>
      </c>
      <c r="G45">
        <v>10.00352166135702</v>
      </c>
      <c r="H45" t="str">
        <v>Jonas Valanciunas</v>
      </c>
      <c r="I45">
        <v>2.4084146341463413</v>
      </c>
      <c r="J45">
        <v>-5.9268292682926826E-2</v>
      </c>
      <c r="K45">
        <v>-1.5168292682926827</v>
      </c>
      <c r="L45">
        <v>0.12646341463414634</v>
      </c>
      <c r="M45">
        <v>2.2585365853658534</v>
      </c>
      <c r="N45">
        <v>-0.56926829268292678</v>
      </c>
      <c r="O45">
        <v>-1.1508536585365854</v>
      </c>
      <c r="P45">
        <v>0.74817073170731707</v>
      </c>
      <c r="Q45">
        <v>2.121951219512197E-2</v>
      </c>
      <c r="R45">
        <v>2.3258536585365852</v>
      </c>
      <c r="S45">
        <v>2.2453658536585364</v>
      </c>
      <c r="T45">
        <v>2.8358536585365854</v>
      </c>
      <c r="U45">
        <v>2.2665853658536586</v>
      </c>
      <c r="V45">
        <v>2.2665853658536586</v>
      </c>
      <c r="W45" t="str">
        <v>_______</v>
      </c>
      <c r="X45">
        <v>16.010869186345559</v>
      </c>
      <c r="Y45" t="str">
        <v xml:space="preserve"> C</v>
      </c>
      <c r="AJ45" t="str">
        <f>GMs!A45</f>
        <v>best_at_pos</v>
      </c>
      <c r="AK45" t="str">
        <f>GMs!B45</f>
        <v>PG</v>
      </c>
      <c r="AL45">
        <f>GMs!C45</f>
        <v>5.0336585365853654</v>
      </c>
      <c r="AM45">
        <f>GMs!D45</f>
        <v>9.0971951219512182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8.8895121951219522</v>
      </c>
    </row>
    <row r="46" spans="1:48" x14ac:dyDescent="0.3">
      <c r="A46">
        <f t="shared" si="0"/>
        <v>0.7795348043078314</v>
      </c>
      <c r="B46">
        <f>GMs!C$9*U46</f>
        <v>32.614005385712616</v>
      </c>
      <c r="C46">
        <v>-1.1740800441963792</v>
      </c>
      <c r="D46">
        <v>-2.1830018422808828</v>
      </c>
      <c r="E46">
        <v>3.9800612077993631</v>
      </c>
      <c r="F46">
        <v>0.93544176516939759</v>
      </c>
      <c r="G46">
        <v>9.8495882063291411</v>
      </c>
      <c r="H46" t="str">
        <v>Robert Covington</v>
      </c>
      <c r="I46">
        <v>-0.5790243902439024</v>
      </c>
      <c r="J46">
        <v>-2.0487804878048781E-2</v>
      </c>
      <c r="K46">
        <v>0.29414634146341467</v>
      </c>
      <c r="L46">
        <v>-0.64829268292682929</v>
      </c>
      <c r="M46">
        <v>0.65121951219512197</v>
      </c>
      <c r="N46">
        <v>-0.60780487804878047</v>
      </c>
      <c r="O46">
        <v>1.3253658536585364</v>
      </c>
      <c r="P46">
        <v>0.9643902439024391</v>
      </c>
      <c r="Q46">
        <v>0.85219512195121949</v>
      </c>
      <c r="R46">
        <v>2.2521951219512193</v>
      </c>
      <c r="S46">
        <v>1.3795121951219511</v>
      </c>
      <c r="T46">
        <v>2.8395121951219511</v>
      </c>
      <c r="U46">
        <v>2.2317073170731705</v>
      </c>
      <c r="V46">
        <v>2.2317073170731705</v>
      </c>
      <c r="W46" t="str">
        <v>_______</v>
      </c>
      <c r="X46">
        <v>15.779883036162902</v>
      </c>
      <c r="Y46" t="str">
        <v xml:space="preserve"> PF, SF</v>
      </c>
      <c r="AJ46" t="str">
        <f>GMs!A46</f>
        <v>best_at_pos</v>
      </c>
      <c r="AK46" t="str">
        <f>GMs!B46</f>
        <v>SG</v>
      </c>
      <c r="AL46">
        <f>GMs!C46</f>
        <v>5.0336585365853654</v>
      </c>
      <c r="AM46">
        <f>GMs!D46</f>
        <v>0</v>
      </c>
      <c r="AN46">
        <f>GMs!E46</f>
        <v>0</v>
      </c>
      <c r="AO46">
        <f>GMs!F46</f>
        <v>0</v>
      </c>
      <c r="AP46">
        <f>GMs!G46</f>
        <v>5.409756097560976</v>
      </c>
      <c r="AQ46">
        <f>GMs!H46</f>
        <v>0</v>
      </c>
      <c r="AR46">
        <f>GMs!I46</f>
        <v>0</v>
      </c>
      <c r="AS46">
        <f>GMs!J46</f>
        <v>6.8909756097560955</v>
      </c>
      <c r="AT46">
        <f>GMs!K46</f>
        <v>0</v>
      </c>
      <c r="AU46">
        <f>GMs!L46</f>
        <v>0</v>
      </c>
      <c r="AV46">
        <f>GMs!M46</f>
        <v>8.8895121951219522</v>
      </c>
    </row>
    <row r="47" spans="1:48" x14ac:dyDescent="0.3">
      <c r="A47">
        <f t="shared" si="0"/>
        <v>0.71494734065977295</v>
      </c>
      <c r="B47">
        <f>GMs!C$9*U47</f>
        <v>32.357370589234883</v>
      </c>
      <c r="C47">
        <v>-3.4880188847893003</v>
      </c>
      <c r="D47">
        <v>-1.3408994909568435</v>
      </c>
      <c r="E47">
        <v>0.33117835498796311</v>
      </c>
      <c r="F47">
        <v>0.85793680879172751</v>
      </c>
      <c r="G47">
        <v>9.7720832499514714</v>
      </c>
      <c r="H47" t="str">
        <v>Bogdan Bogdanovic</v>
      </c>
      <c r="I47">
        <v>0.37317073170731707</v>
      </c>
      <c r="J47">
        <v>0.47869918699186997</v>
      </c>
      <c r="K47">
        <v>1.4772357723577236</v>
      </c>
      <c r="L47">
        <v>0.23365853658536587</v>
      </c>
      <c r="M47">
        <v>-0.74260162601626023</v>
      </c>
      <c r="N47">
        <v>0.12617886178861787</v>
      </c>
      <c r="O47">
        <v>0.32699186991869922</v>
      </c>
      <c r="P47">
        <v>-0.65869918699187002</v>
      </c>
      <c r="Q47">
        <v>0.59951219512195131</v>
      </c>
      <c r="R47">
        <v>1.7354471544715446</v>
      </c>
      <c r="S47">
        <v>1.6146341463414635</v>
      </c>
      <c r="T47">
        <v>2.0879674796747967</v>
      </c>
      <c r="U47">
        <v>2.2141463414634148</v>
      </c>
      <c r="V47">
        <v>2.2141463414634148</v>
      </c>
      <c r="W47" t="str">
        <v>_______</v>
      </c>
      <c r="X47">
        <v>15.663582317189817</v>
      </c>
      <c r="Y47" t="str">
        <v xml:space="preserve"> SG, SF</v>
      </c>
      <c r="AJ47" t="str">
        <f>GMs!A47</f>
        <v>best_at_pos</v>
      </c>
      <c r="AK47" t="str">
        <f>GMs!B47</f>
        <v>SF</v>
      </c>
      <c r="AL47">
        <f>GMs!C47</f>
        <v>4.8380487804878038</v>
      </c>
      <c r="AM47">
        <f>GMs!D47</f>
        <v>0</v>
      </c>
      <c r="AN47">
        <f>GMs!E47</f>
        <v>0</v>
      </c>
      <c r="AO47">
        <f>GMs!F47</f>
        <v>6.7487804878048783</v>
      </c>
      <c r="AP47">
        <f>GMs!G47</f>
        <v>5.409756097560976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7.618048780487805</v>
      </c>
      <c r="AV47">
        <f>GMs!M47</f>
        <v>0</v>
      </c>
    </row>
    <row r="48" spans="1:48" x14ac:dyDescent="0.3">
      <c r="A48">
        <f t="shared" si="0"/>
        <v>0.64662217656911536</v>
      </c>
      <c r="B48">
        <f>GMs!C$9*U48</f>
        <v>32.08588424203505</v>
      </c>
      <c r="C48">
        <v>0.36114338103652871</v>
      </c>
      <c r="D48">
        <v>-0.19815029394052713</v>
      </c>
      <c r="E48">
        <v>4.9362943007175399</v>
      </c>
      <c r="F48">
        <v>0.77594661188293834</v>
      </c>
      <c r="G48">
        <v>9.6900930530426823</v>
      </c>
      <c r="H48" t="str">
        <v>Isaiah Stewart</v>
      </c>
      <c r="I48">
        <v>1.4258536585365853</v>
      </c>
      <c r="J48">
        <v>-0.39947154471544716</v>
      </c>
      <c r="K48">
        <v>-1.3831707317073172</v>
      </c>
      <c r="L48">
        <v>-0.4395528455284553</v>
      </c>
      <c r="M48">
        <v>1.6126829268292684</v>
      </c>
      <c r="N48">
        <v>-0.84089430894308947</v>
      </c>
      <c r="O48">
        <v>-0.21601626016260164</v>
      </c>
      <c r="P48">
        <v>2.1742682926829269</v>
      </c>
      <c r="Q48">
        <v>0.26186991869918702</v>
      </c>
      <c r="R48">
        <v>2.5950406504065042</v>
      </c>
      <c r="S48">
        <v>1.9336991869918698</v>
      </c>
      <c r="T48">
        <v>3.0364634146341465</v>
      </c>
      <c r="U48">
        <v>2.1955691056910567</v>
      </c>
      <c r="V48">
        <v>2.1955691056910567</v>
      </c>
      <c r="W48" t="str">
        <v>_______</v>
      </c>
      <c r="X48">
        <v>15.540551232535419</v>
      </c>
      <c r="Y48" t="str">
        <v xml:space="preserve"> C, PF</v>
      </c>
      <c r="AJ48" t="str">
        <f>GMs!A48</f>
        <v>best_at_pos</v>
      </c>
      <c r="AK48" t="str">
        <f>GMs!B48</f>
        <v>PF</v>
      </c>
      <c r="AL48">
        <f>GMs!C48</f>
        <v>4.8365853658536597</v>
      </c>
      <c r="AM48">
        <f>GMs!D48</f>
        <v>0</v>
      </c>
      <c r="AN48">
        <f>GMs!E48</f>
        <v>5.4968292682926823</v>
      </c>
      <c r="AO48">
        <f>GMs!F48</f>
        <v>6.7487804878048783</v>
      </c>
      <c r="AP48">
        <f>GMs!G48</f>
        <v>0</v>
      </c>
      <c r="AQ48">
        <f>GMs!H48</f>
        <v>0</v>
      </c>
      <c r="AR48">
        <f>GMs!I48</f>
        <v>5.5693902439024399</v>
      </c>
      <c r="AS48">
        <f>GMs!J48</f>
        <v>0</v>
      </c>
      <c r="AT48">
        <f>GMs!K48</f>
        <v>0</v>
      </c>
      <c r="AU48">
        <f>GMs!L48</f>
        <v>7.618048780487805</v>
      </c>
      <c r="AV48">
        <f>GMs!M48</f>
        <v>0</v>
      </c>
    </row>
    <row r="49" spans="1:48" x14ac:dyDescent="0.3">
      <c r="A49">
        <f t="shared" si="0"/>
        <v>0.27449672050425017</v>
      </c>
      <c r="B49">
        <f>GMs!C$9*U49</f>
        <v>30.607263852143628</v>
      </c>
      <c r="C49">
        <v>2.3448835859438311</v>
      </c>
      <c r="D49">
        <v>4.1187889901378023</v>
      </c>
      <c r="E49">
        <v>0.36117782456970837</v>
      </c>
      <c r="F49">
        <v>0.32939606460510018</v>
      </c>
      <c r="G49">
        <v>9.2435425057648448</v>
      </c>
      <c r="H49" t="str">
        <v>Jusuf Nurkic</v>
      </c>
      <c r="I49">
        <v>1.1541463414634145</v>
      </c>
      <c r="J49">
        <v>-0.9436585365853658</v>
      </c>
      <c r="K49">
        <v>-1.4568292682926829</v>
      </c>
      <c r="L49">
        <v>4.3414634146341502E-2</v>
      </c>
      <c r="M49">
        <v>1.8926829268292684</v>
      </c>
      <c r="N49">
        <v>2.4390243902439046E-4</v>
      </c>
      <c r="O49">
        <v>0.40024390243902441</v>
      </c>
      <c r="P49">
        <v>2.0487804878048776</v>
      </c>
      <c r="Q49">
        <v>-1.0446341463414635</v>
      </c>
      <c r="R49">
        <v>3.0380487804878045</v>
      </c>
      <c r="S49">
        <v>3.1390243902439021</v>
      </c>
      <c r="T49">
        <v>2.0941463414634143</v>
      </c>
      <c r="U49">
        <v>2.0943902439024384</v>
      </c>
      <c r="V49">
        <v>2.0943902439024384</v>
      </c>
      <c r="W49" t="str">
        <v>_______</v>
      </c>
      <c r="X49">
        <v>14.870476025303912</v>
      </c>
      <c r="Y49" t="str">
        <v xml:space="preserve"> C</v>
      </c>
      <c r="AJ49" t="str">
        <f>GMs!A49</f>
        <v>best_at_pos</v>
      </c>
      <c r="AK49" t="str">
        <f>GMs!B49</f>
        <v>C</v>
      </c>
      <c r="AL49">
        <f>GMs!C49</f>
        <v>5.1975609756097567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7.3707317073170735</v>
      </c>
      <c r="AR49">
        <f>GMs!I49</f>
        <v>0</v>
      </c>
      <c r="AS49">
        <f>GMs!J49</f>
        <v>0</v>
      </c>
      <c r="AT49">
        <f>GMs!K49</f>
        <v>5.2654471544715449</v>
      </c>
      <c r="AU49">
        <f>GMs!L49</f>
        <v>0</v>
      </c>
      <c r="AV49">
        <f>GMs!M49</f>
        <v>0</v>
      </c>
    </row>
    <row r="50" spans="1:48" x14ac:dyDescent="0.3">
      <c r="A50">
        <f t="shared" si="0"/>
        <v>-5.3822886373416003E-3</v>
      </c>
      <c r="B50">
        <f>GMs!C$9*U50</f>
        <v>29.495179734073432</v>
      </c>
      <c r="C50">
        <v>-6.0205732498907274</v>
      </c>
      <c r="D50">
        <v>1.7639889503184745</v>
      </c>
      <c r="E50">
        <v>-7.1187557127896186</v>
      </c>
      <c r="F50">
        <v>-6.4587463648099206E-3</v>
      </c>
      <c r="G50">
        <v>8.9076876947949337</v>
      </c>
      <c r="H50" t="str">
        <v>Malcolm Brogdon</v>
      </c>
      <c r="I50">
        <v>-0.57109756097560982</v>
      </c>
      <c r="J50">
        <v>0.84841463414634144</v>
      </c>
      <c r="K50">
        <v>0.73967479674796743</v>
      </c>
      <c r="L50">
        <v>0.86390243902439046</v>
      </c>
      <c r="M50">
        <v>-6.8699186991869901E-2</v>
      </c>
      <c r="N50">
        <v>1.4647560975609755</v>
      </c>
      <c r="O50">
        <v>-0.16000000000000003</v>
      </c>
      <c r="P50">
        <v>-0.63540650406504073</v>
      </c>
      <c r="Q50">
        <v>-0.46325203252032521</v>
      </c>
      <c r="R50">
        <v>1.1698780487804874</v>
      </c>
      <c r="S50">
        <v>2.4815447154471544</v>
      </c>
      <c r="T50">
        <v>0.5535365853658536</v>
      </c>
      <c r="U50">
        <v>2.0182926829268291</v>
      </c>
      <c r="V50">
        <v>2.0182926829268291</v>
      </c>
      <c r="W50" t="str">
        <v>_______</v>
      </c>
      <c r="X50">
        <v>14.366506243087214</v>
      </c>
      <c r="Y50" t="str">
        <v xml:space="preserve"> PG, SG</v>
      </c>
      <c r="AJ50" t="str">
        <f>GMs!A50</f>
        <v>best_at_pos</v>
      </c>
      <c r="AK50" t="str">
        <f>GMs!B50</f>
        <v>G</v>
      </c>
      <c r="AL50">
        <f>GMs!C50</f>
        <v>5.0336585365853654</v>
      </c>
      <c r="AM50">
        <f>GMs!D50</f>
        <v>9.0971951219512182</v>
      </c>
      <c r="AN50">
        <f>GMs!E50</f>
        <v>0</v>
      </c>
      <c r="AO50">
        <f>GMs!F50</f>
        <v>0</v>
      </c>
      <c r="AP50">
        <f>GMs!G50</f>
        <v>5.409756097560976</v>
      </c>
      <c r="AQ50">
        <f>GMs!H50</f>
        <v>0</v>
      </c>
      <c r="AR50">
        <f>GMs!I50</f>
        <v>0</v>
      </c>
      <c r="AS50">
        <f>GMs!J50</f>
        <v>6.8909756097560955</v>
      </c>
      <c r="AT50">
        <f>GMs!K50</f>
        <v>0</v>
      </c>
      <c r="AU50">
        <f>GMs!L50</f>
        <v>0</v>
      </c>
      <c r="AV50">
        <f>GMs!M50</f>
        <v>8.8895121951219522</v>
      </c>
    </row>
    <row r="51" spans="1:48" x14ac:dyDescent="0.3">
      <c r="A51">
        <f t="shared" si="0"/>
        <v>-0.25625674234438894</v>
      </c>
      <c r="B51">
        <f>GMs!C$9*U51</f>
        <v>28.498343649606664</v>
      </c>
      <c r="C51">
        <v>-6.4441522053705658</v>
      </c>
      <c r="D51">
        <v>0.44929596407088312</v>
      </c>
      <c r="E51">
        <v>-7.3613172135525557</v>
      </c>
      <c r="F51">
        <v>-0.30750809081326674</v>
      </c>
      <c r="G51">
        <v>8.6066383503464774</v>
      </c>
      <c r="H51" t="str">
        <v>Mike Conley</v>
      </c>
      <c r="I51">
        <v>-0.39073170731707318</v>
      </c>
      <c r="J51">
        <v>0.87479674796747975</v>
      </c>
      <c r="K51">
        <v>0.82650406504065055</v>
      </c>
      <c r="L51">
        <v>0.18650406504065045</v>
      </c>
      <c r="M51">
        <v>-0.83691056910569106</v>
      </c>
      <c r="N51">
        <v>1.4465040650406504</v>
      </c>
      <c r="O51">
        <v>0.88341463414634136</v>
      </c>
      <c r="P51">
        <v>-0.87560975609756109</v>
      </c>
      <c r="Q51">
        <v>-0.164390243902439</v>
      </c>
      <c r="R51">
        <v>1.0752845528455284</v>
      </c>
      <c r="S51">
        <v>2.114471544715447</v>
      </c>
      <c r="T51">
        <v>0.5035772357723578</v>
      </c>
      <c r="U51">
        <v>1.950081300813008</v>
      </c>
      <c r="V51">
        <v>1.950081300813008</v>
      </c>
      <c r="W51" t="str">
        <v>_______</v>
      </c>
      <c r="X51">
        <v>13.9147640985575</v>
      </c>
      <c r="Y51" t="str">
        <v xml:space="preserve"> PG</v>
      </c>
      <c r="AJ51" t="str">
        <f>GMs!A51</f>
        <v>best_at_pos</v>
      </c>
      <c r="AK51" t="str">
        <f>GMs!B51</f>
        <v>F</v>
      </c>
      <c r="AL51">
        <f>GMs!C51</f>
        <v>4.8380487804878038</v>
      </c>
      <c r="AM51">
        <f>GMs!D51</f>
        <v>0</v>
      </c>
      <c r="AN51">
        <f>GMs!E51</f>
        <v>5.4968292682926823</v>
      </c>
      <c r="AO51">
        <f>GMs!F51</f>
        <v>6.7487804878048783</v>
      </c>
      <c r="AP51">
        <f>GMs!G51</f>
        <v>5.409756097560976</v>
      </c>
      <c r="AQ51">
        <f>GMs!H51</f>
        <v>0</v>
      </c>
      <c r="AR51">
        <f>GMs!I51</f>
        <v>5.5693902439024399</v>
      </c>
      <c r="AS51">
        <f>GMs!J51</f>
        <v>0</v>
      </c>
      <c r="AT51">
        <f>GMs!K51</f>
        <v>0</v>
      </c>
      <c r="AU51">
        <f>GMs!L51</f>
        <v>7.618048780487805</v>
      </c>
      <c r="AV51">
        <f>GMs!M51</f>
        <v>0</v>
      </c>
    </row>
    <row r="52" spans="1:48" x14ac:dyDescent="0.3">
      <c r="A52">
        <f t="shared" si="0"/>
        <v>-0.50204792344950455</v>
      </c>
      <c r="B52">
        <f>GMs!C$9*U52</f>
        <v>27.521705674121939</v>
      </c>
      <c r="C52">
        <v>-2.8188842735542803</v>
      </c>
      <c r="D52">
        <v>-4.3249468271839335</v>
      </c>
      <c r="E52">
        <v>4.2453196756800722</v>
      </c>
      <c r="F52">
        <v>-0.60245750813940546</v>
      </c>
      <c r="G52">
        <v>8.3116889330203385</v>
      </c>
      <c r="H52" t="str">
        <v>Chris Boucher</v>
      </c>
      <c r="I52">
        <v>0.8931707317073172</v>
      </c>
      <c r="J52">
        <v>-1.6260162601626016E-3</v>
      </c>
      <c r="K52">
        <v>-0.43170731707317067</v>
      </c>
      <c r="L52">
        <v>-0.2946341463414634</v>
      </c>
      <c r="M52">
        <v>0.36097560975609766</v>
      </c>
      <c r="N52">
        <v>-1.0108943089430895</v>
      </c>
      <c r="O52">
        <v>-1.1089430894308943</v>
      </c>
      <c r="P52">
        <v>2.3751219512195121</v>
      </c>
      <c r="Q52">
        <v>1.1017886178861789</v>
      </c>
      <c r="R52">
        <v>1.8848780487804877</v>
      </c>
      <c r="S52">
        <v>0.78146341463414659</v>
      </c>
      <c r="T52">
        <v>2.894146341463415</v>
      </c>
      <c r="U52">
        <v>1.8832520325203255</v>
      </c>
      <c r="V52">
        <v>1.8832520325203255</v>
      </c>
      <c r="W52" t="str">
        <v>_______</v>
      </c>
      <c r="X52">
        <v>13.472175251354372</v>
      </c>
      <c r="Y52" t="str">
        <v xml:space="preserve"> C, PF</v>
      </c>
      <c r="AJ52" t="str">
        <f>GMs!A52</f>
        <v>best_at_pos</v>
      </c>
      <c r="AK52" t="str">
        <f>GMs!B52</f>
        <v>UTIL</v>
      </c>
      <c r="AL52">
        <f>GMs!C52</f>
        <v>5.1975609756097567</v>
      </c>
      <c r="AM52">
        <f>GMs!D52</f>
        <v>9.0971951219512182</v>
      </c>
      <c r="AN52">
        <f>GMs!E52</f>
        <v>5.4968292682926823</v>
      </c>
      <c r="AO52">
        <f>GMs!F52</f>
        <v>6.7487804878048783</v>
      </c>
      <c r="AP52">
        <f>GMs!G52</f>
        <v>5.409756097560976</v>
      </c>
      <c r="AQ52">
        <f>GMs!H52</f>
        <v>7.3707317073170735</v>
      </c>
      <c r="AR52">
        <f>GMs!I52</f>
        <v>5.5693902439024399</v>
      </c>
      <c r="AS52">
        <f>GMs!J52</f>
        <v>6.8909756097560955</v>
      </c>
      <c r="AT52">
        <f>GMs!K52</f>
        <v>5.2654471544715449</v>
      </c>
      <c r="AU52">
        <f>GMs!L52</f>
        <v>7.618048780487805</v>
      </c>
      <c r="AV52">
        <f>GMs!M52</f>
        <v>8.8895121951219522</v>
      </c>
    </row>
    <row r="53" spans="1:48" x14ac:dyDescent="0.3">
      <c r="A53">
        <f t="shared" si="0"/>
        <v>-0.93472412668442406</v>
      </c>
      <c r="B53">
        <f>GMs!C$9*U53</f>
        <v>25.802490162532649</v>
      </c>
      <c r="C53">
        <v>4.3757690205328226</v>
      </c>
      <c r="D53">
        <v>4.7826871094389141</v>
      </c>
      <c r="E53">
        <v>-11.847816835475355</v>
      </c>
      <c r="F53">
        <v>-1.1216689520213088</v>
      </c>
      <c r="G53">
        <v>7.7924774891384354</v>
      </c>
      <c r="H53" t="str">
        <v>De'Aaron Fox</v>
      </c>
      <c r="I53">
        <v>0.46231707317073167</v>
      </c>
      <c r="J53">
        <v>-1.7259756097560974</v>
      </c>
      <c r="K53">
        <v>2.4634146341463409E-2</v>
      </c>
      <c r="L53">
        <v>1.7931707317073171</v>
      </c>
      <c r="M53">
        <v>-0.70878048780487801</v>
      </c>
      <c r="N53">
        <v>2.1860975609756097</v>
      </c>
      <c r="O53">
        <v>1.4889024390243903</v>
      </c>
      <c r="P53">
        <v>-0.19597560975609757</v>
      </c>
      <c r="Q53">
        <v>-1.5587804878048779</v>
      </c>
      <c r="R53">
        <v>3.4915853658536586</v>
      </c>
      <c r="S53">
        <v>3.3243902439024393</v>
      </c>
      <c r="T53">
        <v>-0.42048780487804849</v>
      </c>
      <c r="U53">
        <v>1.7656097560975614</v>
      </c>
      <c r="V53">
        <v>1.7656097560975614</v>
      </c>
      <c r="W53" t="str">
        <v>_______</v>
      </c>
      <c r="X53">
        <v>12.693068120085604</v>
      </c>
      <c r="Y53" t="str">
        <v xml:space="preserve"> PG</v>
      </c>
    </row>
    <row r="54" spans="1:48" x14ac:dyDescent="0.3">
      <c r="A54">
        <f t="shared" si="0"/>
        <v>-0.94668476810073365</v>
      </c>
      <c r="B54">
        <f>GMs!C$9*U54</f>
        <v>25.754965200221946</v>
      </c>
      <c r="C54">
        <v>-10.68321826261789</v>
      </c>
      <c r="D54">
        <v>0.31185740604012813</v>
      </c>
      <c r="E54">
        <v>-0.69472455873518968</v>
      </c>
      <c r="F54">
        <v>-1.1360217217208803</v>
      </c>
      <c r="G54">
        <v>7.7781247194388632</v>
      </c>
      <c r="H54" t="str">
        <v>Jerami Grant</v>
      </c>
      <c r="I54">
        <v>-0.33983739837398369</v>
      </c>
      <c r="J54">
        <v>1.633739837398374</v>
      </c>
      <c r="K54">
        <v>0.27186991869918703</v>
      </c>
      <c r="L54">
        <v>0.87991869918699195</v>
      </c>
      <c r="M54">
        <v>-0.32682926829268288</v>
      </c>
      <c r="N54">
        <v>-0.11430894308943088</v>
      </c>
      <c r="O54">
        <v>-0.97073170731707326</v>
      </c>
      <c r="P54">
        <v>1.0422764227642276</v>
      </c>
      <c r="Q54">
        <v>-0.31373983739837408</v>
      </c>
      <c r="R54">
        <v>0.12861788617886177</v>
      </c>
      <c r="S54">
        <v>2.0760975609756098</v>
      </c>
      <c r="T54">
        <v>1.8766666666666667</v>
      </c>
      <c r="U54">
        <v>1.7623577235772356</v>
      </c>
      <c r="V54">
        <v>1.7623577235772356</v>
      </c>
      <c r="W54" t="str">
        <v>_______</v>
      </c>
      <c r="X54">
        <v>12.671530949905398</v>
      </c>
      <c r="Y54" t="str">
        <v xml:space="preserve"> SF, PF</v>
      </c>
      <c r="AJ54" t="str">
        <f>GMs!A54</f>
        <v>p_best_at_pos</v>
      </c>
      <c r="AK54" t="str">
        <f>GMs!B54</f>
        <v>PG</v>
      </c>
      <c r="AL54">
        <f>GMs!C54</f>
        <v>5.0336585365853654</v>
      </c>
      <c r="AM54">
        <f>GMs!D54</f>
        <v>9.0971951219512182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8.8895121951219522</v>
      </c>
    </row>
    <row r="55" spans="1:48" x14ac:dyDescent="0.3">
      <c r="A55">
        <f t="shared" si="0"/>
        <v>-1.0313063061211067</v>
      </c>
      <c r="B55">
        <f>GMs!C$9*U55</f>
        <v>25.418726091873804</v>
      </c>
      <c r="C55">
        <v>-3.8928489651447622</v>
      </c>
      <c r="D55">
        <v>5.1239540374305363</v>
      </c>
      <c r="E55">
        <v>-13.826992368144802</v>
      </c>
      <c r="F55">
        <v>-1.2375675673453279</v>
      </c>
      <c r="G55">
        <v>7.6765788738144156</v>
      </c>
      <c r="H55" t="str">
        <v>Draymond Green</v>
      </c>
      <c r="I55">
        <v>-7.5772357723577224E-2</v>
      </c>
      <c r="J55">
        <v>9.4308943089430899E-2</v>
      </c>
      <c r="K55">
        <v>-1.3047154471544715</v>
      </c>
      <c r="L55">
        <v>-1.0717073170731706</v>
      </c>
      <c r="M55">
        <v>0.88861788617886195</v>
      </c>
      <c r="N55">
        <v>2.5674796747967479</v>
      </c>
      <c r="O55">
        <v>1.7882926829268291</v>
      </c>
      <c r="P55">
        <v>0.5331707317073171</v>
      </c>
      <c r="Q55">
        <v>-1.6803252032520324</v>
      </c>
      <c r="R55">
        <v>1.6450406504065045</v>
      </c>
      <c r="S55">
        <v>3.4196747967479677</v>
      </c>
      <c r="T55">
        <v>-0.82813008130081256</v>
      </c>
      <c r="U55">
        <v>1.7393495934959353</v>
      </c>
      <c r="V55">
        <v>1.7393495934959353</v>
      </c>
      <c r="W55" t="str">
        <v>_______</v>
      </c>
      <c r="X55">
        <v>12.519155470880481</v>
      </c>
      <c r="Y55" t="str">
        <v xml:space="preserve"> PF</v>
      </c>
      <c r="AJ55" t="str">
        <f>GMs!A55</f>
        <v>p_best_at_pos</v>
      </c>
      <c r="AK55" t="str">
        <f>GMs!B55</f>
        <v>SG</v>
      </c>
      <c r="AL55">
        <f>GMs!C55</f>
        <v>5.0336585365853654</v>
      </c>
      <c r="AM55">
        <f>GMs!D55</f>
        <v>0</v>
      </c>
      <c r="AN55">
        <f>GMs!E55</f>
        <v>0</v>
      </c>
      <c r="AO55">
        <f>GMs!F55</f>
        <v>0</v>
      </c>
      <c r="AP55">
        <f>GMs!G55</f>
        <v>5.409756097560976</v>
      </c>
      <c r="AQ55">
        <f>GMs!H55</f>
        <v>0</v>
      </c>
      <c r="AR55">
        <f>GMs!I55</f>
        <v>0</v>
      </c>
      <c r="AS55">
        <f>GMs!J55</f>
        <v>6.8909756097560955</v>
      </c>
      <c r="AT55">
        <f>GMs!K55</f>
        <v>0</v>
      </c>
      <c r="AU55">
        <f>GMs!L55</f>
        <v>0</v>
      </c>
      <c r="AV55">
        <f>GMs!M55</f>
        <v>8.8895121951219522</v>
      </c>
    </row>
    <row r="56" spans="1:48" x14ac:dyDescent="0.3">
      <c r="A56">
        <f t="shared" si="0"/>
        <v>-1.4107576550534584</v>
      </c>
      <c r="B56">
        <f>GMs!C$9*U56</f>
        <v>23.910996662567094</v>
      </c>
      <c r="C56">
        <v>3.6469292535619253</v>
      </c>
      <c r="D56">
        <v>-4.7366801345048835</v>
      </c>
      <c r="E56">
        <v>4.2445302159542377</v>
      </c>
      <c r="F56">
        <v>-1.6929091860641501</v>
      </c>
      <c r="G56">
        <v>7.2212372550955939</v>
      </c>
      <c r="H56" t="str">
        <v>Mitchell Robinson</v>
      </c>
      <c r="I56">
        <v>2.2087804878048782</v>
      </c>
      <c r="J56">
        <v>-1.6926422764227642</v>
      </c>
      <c r="K56">
        <v>-1.8491463414634146</v>
      </c>
      <c r="L56">
        <v>-0.84605691056910559</v>
      </c>
      <c r="M56">
        <v>1.1827235772357723</v>
      </c>
      <c r="N56">
        <v>-1.2578048780487805</v>
      </c>
      <c r="O56">
        <v>0.48004065040650407</v>
      </c>
      <c r="P56">
        <v>2.4406097560975613</v>
      </c>
      <c r="Q56">
        <v>0.96967479674796753</v>
      </c>
      <c r="R56">
        <v>3.3288211382113824</v>
      </c>
      <c r="S56">
        <v>0.66650406504065085</v>
      </c>
      <c r="T56">
        <v>2.8939837398373989</v>
      </c>
      <c r="U56">
        <v>1.6361788617886184</v>
      </c>
      <c r="V56">
        <v>1.6361788617886184</v>
      </c>
      <c r="W56" t="str">
        <v>_______</v>
      </c>
      <c r="X56">
        <v>11.835888746913607</v>
      </c>
      <c r="Y56" t="str">
        <v xml:space="preserve"> C</v>
      </c>
      <c r="AJ56" t="str">
        <f>GMs!A56</f>
        <v>p_best_at_pos</v>
      </c>
      <c r="AK56" t="str">
        <f>GMs!B56</f>
        <v>SF</v>
      </c>
      <c r="AL56">
        <f>GMs!C56</f>
        <v>4.8380487804878038</v>
      </c>
      <c r="AM56">
        <f>GMs!D56</f>
        <v>0</v>
      </c>
      <c r="AN56">
        <f>GMs!E56</f>
        <v>0</v>
      </c>
      <c r="AO56">
        <f>GMs!F56</f>
        <v>6.7487804878048783</v>
      </c>
      <c r="AP56">
        <f>GMs!G56</f>
        <v>5.409756097560976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7.618048780487805</v>
      </c>
      <c r="AV56">
        <f>GMs!M56</f>
        <v>0</v>
      </c>
    </row>
    <row r="57" spans="1:48" x14ac:dyDescent="0.3">
      <c r="A57">
        <f t="shared" si="0"/>
        <v>-1.461590381072766</v>
      </c>
      <c r="B57">
        <f>GMs!C$9*U57</f>
        <v>23.709015572746647</v>
      </c>
      <c r="C57">
        <v>-3.8588097452587609</v>
      </c>
      <c r="D57">
        <v>-3.2950311921102395</v>
      </c>
      <c r="E57">
        <v>-3.4600046134052733</v>
      </c>
      <c r="F57">
        <v>-1.7539084572873191</v>
      </c>
      <c r="G57">
        <v>7.1602379838724248</v>
      </c>
      <c r="H57" t="str">
        <v>Kyle Anderson</v>
      </c>
      <c r="I57">
        <v>0.25028455284552847</v>
      </c>
      <c r="J57">
        <v>-3.0284552845528452E-2</v>
      </c>
      <c r="K57">
        <v>-0.40191056910569112</v>
      </c>
      <c r="L57">
        <v>-0.30353658536585365</v>
      </c>
      <c r="M57">
        <v>0.14565040650406505</v>
      </c>
      <c r="N57">
        <v>0.31524390243902434</v>
      </c>
      <c r="O57">
        <v>0.64865853658536587</v>
      </c>
      <c r="P57">
        <v>0.44491869918699195</v>
      </c>
      <c r="Q57">
        <v>0.55333333333333345</v>
      </c>
      <c r="R57">
        <v>1.6526422764227642</v>
      </c>
      <c r="S57">
        <v>1.0690243902439025</v>
      </c>
      <c r="T57">
        <v>1.3071138211382116</v>
      </c>
      <c r="U57">
        <v>1.622357723577236</v>
      </c>
      <c r="V57">
        <v>1.622357723577236</v>
      </c>
      <c r="W57" t="str">
        <v>_______</v>
      </c>
      <c r="X57">
        <v>11.744355773647751</v>
      </c>
      <c r="Y57" t="str">
        <v xml:space="preserve"> SF, PF</v>
      </c>
      <c r="AJ57" t="str">
        <f>GMs!A57</f>
        <v>p_best_at_pos</v>
      </c>
      <c r="AK57" t="str">
        <f>GMs!B57</f>
        <v>PF</v>
      </c>
      <c r="AL57">
        <f>GMs!C57</f>
        <v>4.8365853658536597</v>
      </c>
      <c r="AM57">
        <f>GMs!D57</f>
        <v>0</v>
      </c>
      <c r="AN57">
        <f>GMs!E57</f>
        <v>5.4968292682926823</v>
      </c>
      <c r="AO57">
        <f>GMs!F57</f>
        <v>6.7487804878048783</v>
      </c>
      <c r="AP57">
        <f>GMs!G57</f>
        <v>0</v>
      </c>
      <c r="AQ57">
        <f>GMs!H57</f>
        <v>0</v>
      </c>
      <c r="AR57">
        <f>GMs!I57</f>
        <v>5.5693902439024399</v>
      </c>
      <c r="AS57">
        <f>GMs!J57</f>
        <v>0</v>
      </c>
      <c r="AT57">
        <f>GMs!K57</f>
        <v>0</v>
      </c>
      <c r="AU57">
        <f>GMs!L57</f>
        <v>7.618048780487805</v>
      </c>
      <c r="AV57">
        <f>GMs!M57</f>
        <v>0</v>
      </c>
    </row>
    <row r="58" spans="1:48" x14ac:dyDescent="0.3">
      <c r="A58">
        <f t="shared" si="0"/>
        <v>-1.6045200459976385</v>
      </c>
      <c r="B58">
        <f>GMs!C$9*U58</f>
        <v>23.141092273133875</v>
      </c>
      <c r="C58">
        <v>-6.7301180579957611</v>
      </c>
      <c r="D58">
        <v>-4.5824985317987714</v>
      </c>
      <c r="E58">
        <v>3.4268473049201815</v>
      </c>
      <c r="F58">
        <v>-1.9254240551971662</v>
      </c>
      <c r="G58">
        <v>6.9887223859625776</v>
      </c>
      <c r="H58" t="str">
        <v>Brook Lopez</v>
      </c>
      <c r="I58">
        <v>0.83321138211382118</v>
      </c>
      <c r="J58">
        <v>0.57207317073170738</v>
      </c>
      <c r="K58">
        <v>-0.36304878048780487</v>
      </c>
      <c r="L58">
        <v>-0.27439024390243905</v>
      </c>
      <c r="M58">
        <v>-7.7804878048780488E-2</v>
      </c>
      <c r="N58">
        <v>-1.1420731707317073</v>
      </c>
      <c r="O58">
        <v>-0.87666666666666671</v>
      </c>
      <c r="P58">
        <v>2.0382520325203255</v>
      </c>
      <c r="Q58">
        <v>0.87394308943089438</v>
      </c>
      <c r="R58">
        <v>1.0114227642276423</v>
      </c>
      <c r="S58">
        <v>0.70955284552845566</v>
      </c>
      <c r="T58">
        <v>2.7255691056910574</v>
      </c>
      <c r="U58">
        <v>1.58349593495935</v>
      </c>
      <c r="V58">
        <v>1.58349593495935</v>
      </c>
      <c r="W58" t="str">
        <v>_______</v>
      </c>
      <c r="X58">
        <v>11.48698658999435</v>
      </c>
      <c r="Y58" t="str">
        <v xml:space="preserve"> C</v>
      </c>
      <c r="AJ58" t="str">
        <f>GMs!A58</f>
        <v>p_best_at_pos</v>
      </c>
      <c r="AK58" t="str">
        <f>GMs!B58</f>
        <v>C</v>
      </c>
      <c r="AL58">
        <f>GMs!C58</f>
        <v>5.1975609756097567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7.3707317073170735</v>
      </c>
      <c r="AR58">
        <f>GMs!I58</f>
        <v>0</v>
      </c>
      <c r="AS58">
        <f>GMs!J58</f>
        <v>0</v>
      </c>
      <c r="AT58">
        <f>GMs!K58</f>
        <v>5.2654471544715449</v>
      </c>
      <c r="AU58">
        <f>GMs!L58</f>
        <v>0</v>
      </c>
      <c r="AV58">
        <f>GMs!M58</f>
        <v>0</v>
      </c>
    </row>
    <row r="59" spans="1:48" x14ac:dyDescent="0.3">
      <c r="A59">
        <f t="shared" si="0"/>
        <v>-1.7369841496832437</v>
      </c>
      <c r="B59">
        <f>GMs!C$9*U59</f>
        <v>22.614753315542956</v>
      </c>
      <c r="C59">
        <v>-8.961962309451847</v>
      </c>
      <c r="D59">
        <v>1.7910690051847049</v>
      </c>
      <c r="E59">
        <v>-10.845992443390182</v>
      </c>
      <c r="F59">
        <v>-2.0843809796198922</v>
      </c>
      <c r="G59">
        <v>6.8297654615398526</v>
      </c>
      <c r="H59" t="str">
        <v>Kyle Lowry</v>
      </c>
      <c r="I59">
        <v>-0.5362601626016259</v>
      </c>
      <c r="J59">
        <v>1.0344715447154471</v>
      </c>
      <c r="K59">
        <v>0.9209756097560976</v>
      </c>
      <c r="L59">
        <v>0.2426016260162602</v>
      </c>
      <c r="M59">
        <v>-0.20504065040650404</v>
      </c>
      <c r="N59">
        <v>1.7616260162601627</v>
      </c>
      <c r="O59">
        <v>-6.3252032520325185E-2</v>
      </c>
      <c r="P59">
        <v>-0.66601626016260163</v>
      </c>
      <c r="Q59">
        <v>-0.9416260162601624</v>
      </c>
      <c r="R59">
        <v>0.51300813008130142</v>
      </c>
      <c r="S59">
        <v>2.4891056910569107</v>
      </c>
      <c r="T59">
        <v>-0.21414634146341416</v>
      </c>
      <c r="U59">
        <v>1.5474796747967483</v>
      </c>
      <c r="V59">
        <v>1.5474796747967483</v>
      </c>
      <c r="W59" t="str">
        <v>_______</v>
      </c>
      <c r="X59">
        <v>11.248462430248624</v>
      </c>
      <c r="Y59" t="str">
        <v xml:space="preserve"> PG</v>
      </c>
      <c r="AJ59" t="str">
        <f>GMs!A59</f>
        <v>p_best_at_pos</v>
      </c>
      <c r="AK59" t="str">
        <f>GMs!B59</f>
        <v>G</v>
      </c>
      <c r="AL59">
        <f>GMs!C59</f>
        <v>5.0336585365853654</v>
      </c>
      <c r="AM59">
        <f>GMs!D59</f>
        <v>9.0971951219512182</v>
      </c>
      <c r="AN59">
        <f>GMs!E59</f>
        <v>0</v>
      </c>
      <c r="AO59">
        <f>GMs!F59</f>
        <v>0</v>
      </c>
      <c r="AP59">
        <f>GMs!G59</f>
        <v>5.409756097560976</v>
      </c>
      <c r="AQ59">
        <f>GMs!H59</f>
        <v>0</v>
      </c>
      <c r="AR59">
        <f>GMs!I59</f>
        <v>0</v>
      </c>
      <c r="AS59">
        <f>GMs!J59</f>
        <v>6.8909756097560955</v>
      </c>
      <c r="AT59">
        <f>GMs!K59</f>
        <v>0</v>
      </c>
      <c r="AU59">
        <f>GMs!L59</f>
        <v>0</v>
      </c>
      <c r="AV59">
        <f>GMs!M59</f>
        <v>8.8895121951219522</v>
      </c>
    </row>
    <row r="60" spans="1:48" x14ac:dyDescent="0.3">
      <c r="A60">
        <f t="shared" si="0"/>
        <v>-1.7824345870652123</v>
      </c>
      <c r="B60">
        <f>GMs!C$9*U60</f>
        <v>22.434158458762322</v>
      </c>
      <c r="C60">
        <v>-6.6975350614203881</v>
      </c>
      <c r="D60">
        <v>0.11152323670716116</v>
      </c>
      <c r="E60">
        <v>-7.3155285494541005</v>
      </c>
      <c r="F60">
        <v>-2.1389215044782546</v>
      </c>
      <c r="G60">
        <v>6.7752249366814894</v>
      </c>
      <c r="H60" t="str">
        <v>Caris LeVert</v>
      </c>
      <c r="I60">
        <v>-0.74910569105691072</v>
      </c>
      <c r="J60">
        <v>0.51642276422764233</v>
      </c>
      <c r="K60">
        <v>-7.8861788617886189E-2</v>
      </c>
      <c r="L60">
        <v>0.71463414634146338</v>
      </c>
      <c r="M60">
        <v>-0.38422764227642281</v>
      </c>
      <c r="N60">
        <v>1.0221138211382113</v>
      </c>
      <c r="O60">
        <v>1.0154471544715449</v>
      </c>
      <c r="P60">
        <v>-3.6260162601626025E-2</v>
      </c>
      <c r="Q60">
        <v>-0.48504065040650401</v>
      </c>
      <c r="R60">
        <v>1.01869918699187</v>
      </c>
      <c r="S60">
        <v>2.0201626016260161</v>
      </c>
      <c r="T60">
        <v>0.51300813008130086</v>
      </c>
      <c r="U60">
        <v>1.5351219512195122</v>
      </c>
      <c r="V60">
        <v>1.5351219512195122</v>
      </c>
      <c r="W60" t="str">
        <v>_______</v>
      </c>
      <c r="X60">
        <v>11.16662118356386</v>
      </c>
      <c r="Y60" t="str">
        <v xml:space="preserve"> SG, SF</v>
      </c>
      <c r="AJ60" t="str">
        <f>GMs!A60</f>
        <v>p_best_at_pos</v>
      </c>
      <c r="AK60" t="str">
        <f>GMs!B60</f>
        <v>F</v>
      </c>
      <c r="AL60">
        <f>GMs!C60</f>
        <v>4.8380487804878038</v>
      </c>
      <c r="AM60">
        <f>GMs!D60</f>
        <v>0</v>
      </c>
      <c r="AN60">
        <f>GMs!E60</f>
        <v>5.4968292682926823</v>
      </c>
      <c r="AO60">
        <f>GMs!F60</f>
        <v>6.7487804878048783</v>
      </c>
      <c r="AP60">
        <f>GMs!G60</f>
        <v>5.409756097560976</v>
      </c>
      <c r="AQ60">
        <f>GMs!H60</f>
        <v>0</v>
      </c>
      <c r="AR60">
        <f>GMs!I60</f>
        <v>5.5693902439024399</v>
      </c>
      <c r="AS60">
        <f>GMs!J60</f>
        <v>0</v>
      </c>
      <c r="AT60">
        <f>GMs!K60</f>
        <v>0</v>
      </c>
      <c r="AU60">
        <f>GMs!L60</f>
        <v>7.618048780487805</v>
      </c>
      <c r="AV60">
        <f>GMs!M60</f>
        <v>0</v>
      </c>
    </row>
    <row r="61" spans="1:48" x14ac:dyDescent="0.3">
      <c r="A61">
        <f t="shared" si="0"/>
        <v>-1.9355307971939471</v>
      </c>
      <c r="B61">
        <f>GMs!C$9*U61</f>
        <v>21.825838941185459</v>
      </c>
      <c r="C61">
        <v>-5.2697081053465293</v>
      </c>
      <c r="D61">
        <v>1.4617405960050762</v>
      </c>
      <c r="E61">
        <v>-4.2646614389630475</v>
      </c>
      <c r="F61">
        <v>-2.3226369566327363</v>
      </c>
      <c r="G61">
        <v>6.5915094845270081</v>
      </c>
      <c r="H61" t="str">
        <v>Anthony Edwards</v>
      </c>
      <c r="I61">
        <v>-0.97439024390243911</v>
      </c>
      <c r="J61">
        <v>0.1559349593495935</v>
      </c>
      <c r="K61">
        <v>0.90772357723577246</v>
      </c>
      <c r="L61">
        <v>1.1984146341463415</v>
      </c>
      <c r="M61">
        <v>-5.3943089430894306E-2</v>
      </c>
      <c r="N61">
        <v>0.35211382113821144</v>
      </c>
      <c r="O61">
        <v>0.86130081300813011</v>
      </c>
      <c r="P61">
        <v>-4.9999999999999996E-2</v>
      </c>
      <c r="Q61">
        <v>-0.90365853658536588</v>
      </c>
      <c r="R61">
        <v>1.3375609756097564</v>
      </c>
      <c r="S61">
        <v>2.3971544715447157</v>
      </c>
      <c r="T61">
        <v>1.141382113821138</v>
      </c>
      <c r="U61">
        <v>1.4934959349593497</v>
      </c>
      <c r="V61">
        <v>1.4934959349593497</v>
      </c>
      <c r="W61" t="str">
        <v>_______</v>
      </c>
      <c r="X61">
        <v>10.890945405257288</v>
      </c>
      <c r="Y61" t="str">
        <v xml:space="preserve"> SG, SF</v>
      </c>
      <c r="AJ61" t="str">
        <f>GMs!A61</f>
        <v>p_best_at_pos</v>
      </c>
      <c r="AK61" t="str">
        <f>GMs!B61</f>
        <v>UTIL</v>
      </c>
      <c r="AL61">
        <f>GMs!C61</f>
        <v>5.1975609756097567</v>
      </c>
      <c r="AM61">
        <f>GMs!D61</f>
        <v>9.0971951219512182</v>
      </c>
      <c r="AN61">
        <f>GMs!E61</f>
        <v>5.4968292682926823</v>
      </c>
      <c r="AO61">
        <f>GMs!F61</f>
        <v>6.7487804878048783</v>
      </c>
      <c r="AP61">
        <f>GMs!G61</f>
        <v>5.409756097560976</v>
      </c>
      <c r="AQ61">
        <f>GMs!H61</f>
        <v>7.3707317073170735</v>
      </c>
      <c r="AR61">
        <f>GMs!I61</f>
        <v>5.5693902439024399</v>
      </c>
      <c r="AS61">
        <f>GMs!J61</f>
        <v>6.8909756097560955</v>
      </c>
      <c r="AT61">
        <f>GMs!K61</f>
        <v>5.2654471544715449</v>
      </c>
      <c r="AU61">
        <f>GMs!L61</f>
        <v>7.618048780487805</v>
      </c>
      <c r="AV61">
        <f>GMs!M61</f>
        <v>8.8895121951219522</v>
      </c>
    </row>
    <row r="62" spans="1:48" x14ac:dyDescent="0.3">
      <c r="A62">
        <f t="shared" si="0"/>
        <v>-1.9474914386102549</v>
      </c>
      <c r="B62">
        <f>GMs!C$9*U62</f>
        <v>21.778313978874767</v>
      </c>
      <c r="C62">
        <v>-15.63437751876385</v>
      </c>
      <c r="D62">
        <v>-1.3443936915847439</v>
      </c>
      <c r="E62">
        <v>-5.2566175844752756</v>
      </c>
      <c r="F62">
        <v>-2.3369897263323058</v>
      </c>
      <c r="G62">
        <v>6.5771567148274386</v>
      </c>
      <c r="H62" t="str">
        <v>DeMar DeRozan</v>
      </c>
      <c r="I62">
        <v>1.0892682926829269</v>
      </c>
      <c r="J62">
        <v>2.4673170731707317</v>
      </c>
      <c r="K62">
        <v>-1.54</v>
      </c>
      <c r="L62">
        <v>0.89317073170731709</v>
      </c>
      <c r="M62">
        <v>-0.57804878048780484</v>
      </c>
      <c r="N62">
        <v>0.55317073170731712</v>
      </c>
      <c r="O62">
        <v>-0.39170731707317075</v>
      </c>
      <c r="P62">
        <v>-0.87951219512195111</v>
      </c>
      <c r="Q62">
        <v>-0.12341463414634146</v>
      </c>
      <c r="R62">
        <v>-0.9770731707317073</v>
      </c>
      <c r="S62">
        <v>1.613658536585366</v>
      </c>
      <c r="T62">
        <v>0.93707317073170726</v>
      </c>
      <c r="U62">
        <v>1.4902439024390244</v>
      </c>
      <c r="V62">
        <v>1.4902439024390244</v>
      </c>
      <c r="W62" t="str">
        <v>_______</v>
      </c>
      <c r="X62">
        <v>10.869408235077085</v>
      </c>
      <c r="Y62" t="str">
        <v xml:space="preserve"> SG, SF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-2.0853378309331974</v>
      </c>
      <c r="B63">
        <f>GMs!C$9*U63</f>
        <v>21.230588788244038</v>
      </c>
      <c r="C63">
        <v>3.050059724116974</v>
      </c>
      <c r="D63">
        <v>-1.6978903217740187</v>
      </c>
      <c r="E63">
        <v>9.8682465729383276E-3</v>
      </c>
      <c r="F63">
        <v>-2.5024053971198366</v>
      </c>
      <c r="G63">
        <v>6.4117410440399079</v>
      </c>
      <c r="H63" t="str">
        <v>Jarrett Allen</v>
      </c>
      <c r="I63">
        <v>2.4561788617886178</v>
      </c>
      <c r="J63">
        <v>-1.7427642276422766</v>
      </c>
      <c r="K63">
        <v>-1.7114634146341463</v>
      </c>
      <c r="L63">
        <v>-7.7886178861788585E-2</v>
      </c>
      <c r="M63">
        <v>2.2176422764227643</v>
      </c>
      <c r="N63">
        <v>-0.56902439024390239</v>
      </c>
      <c r="O63">
        <v>-1.0771544715447154</v>
      </c>
      <c r="P63">
        <v>2.0194308943089432</v>
      </c>
      <c r="Q63">
        <v>-6.219512195121954E-2</v>
      </c>
      <c r="R63">
        <v>3.1955284552845526</v>
      </c>
      <c r="S63">
        <v>1.5149593495934961</v>
      </c>
      <c r="T63">
        <v>2.0217886178861786</v>
      </c>
      <c r="U63">
        <v>1.4527642276422765</v>
      </c>
      <c r="V63">
        <v>1.4527642276422765</v>
      </c>
      <c r="W63" t="str">
        <v>_______</v>
      </c>
      <c r="X63">
        <v>10.62119234875027</v>
      </c>
      <c r="Y63" t="str">
        <v xml:space="preserve"> C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-2.4501373941305733</v>
      </c>
      <c r="B64">
        <f>GMs!C$9*U64</f>
        <v>19.781077437767919</v>
      </c>
      <c r="C64">
        <v>-10.011717288503093</v>
      </c>
      <c r="D64">
        <v>-0.86597938894802462</v>
      </c>
      <c r="E64">
        <v>-5.693978272588109</v>
      </c>
      <c r="F64">
        <v>-2.940164872956688</v>
      </c>
      <c r="G64">
        <v>5.9739815682030564</v>
      </c>
      <c r="H64" t="str">
        <v>Pascal Siakam</v>
      </c>
      <c r="I64">
        <v>-0.25670731707317074</v>
      </c>
      <c r="J64">
        <v>1.075</v>
      </c>
      <c r="K64">
        <v>-0.7117073170731707</v>
      </c>
      <c r="L64">
        <v>0.66073170731707309</v>
      </c>
      <c r="M64">
        <v>0.40532520325203253</v>
      </c>
      <c r="N64">
        <v>0.50658536585365854</v>
      </c>
      <c r="O64">
        <v>2.605691056910564E-2</v>
      </c>
      <c r="P64">
        <v>4.1951219512195076E-2</v>
      </c>
      <c r="Q64">
        <v>-0.39365853658536576</v>
      </c>
      <c r="R64">
        <v>0.2785772357723576</v>
      </c>
      <c r="S64">
        <v>1.7472357723577234</v>
      </c>
      <c r="T64">
        <v>0.84699186991869913</v>
      </c>
      <c r="U64">
        <v>1.3535772357723577</v>
      </c>
      <c r="V64">
        <v>1.3535772357723577</v>
      </c>
      <c r="W64" t="str">
        <v>_______</v>
      </c>
      <c r="X64">
        <v>9.96430865825414</v>
      </c>
      <c r="Y64" t="str">
        <v xml:space="preserve"> PF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-3.2320643267216687</v>
      </c>
      <c r="B65">
        <f>GMs!C$9*U65</f>
        <v>16.674133026706411</v>
      </c>
      <c r="C65">
        <v>-5.0163252492967088</v>
      </c>
      <c r="D65">
        <v>-6.8058292729933418</v>
      </c>
      <c r="E65">
        <v>0.86564258937855665</v>
      </c>
      <c r="F65">
        <v>-3.8784771920660024</v>
      </c>
      <c r="G65">
        <v>5.0356692490937416</v>
      </c>
      <c r="H65" t="str">
        <v>Derrick Favors</v>
      </c>
      <c r="I65">
        <v>1.937560975609756</v>
      </c>
      <c r="J65">
        <v>-0.25317073170731713</v>
      </c>
      <c r="K65">
        <v>-1.8995121951219514</v>
      </c>
      <c r="L65">
        <v>-0.84341463414634144</v>
      </c>
      <c r="M65">
        <v>1.4609756097560975</v>
      </c>
      <c r="N65">
        <v>-1.0570731707317074</v>
      </c>
      <c r="O65">
        <v>-0.41121951219512193</v>
      </c>
      <c r="P65">
        <v>1.1546341463414636</v>
      </c>
      <c r="Q65">
        <v>1.0521951219512196</v>
      </c>
      <c r="R65">
        <v>1.3941463414634145</v>
      </c>
      <c r="S65">
        <v>8.8780487804878128E-2</v>
      </c>
      <c r="T65">
        <v>2.1980487804878051</v>
      </c>
      <c r="U65">
        <v>1.1409756097560977</v>
      </c>
      <c r="V65">
        <v>1.1409756097560977</v>
      </c>
      <c r="W65" t="str">
        <v>_______</v>
      </c>
      <c r="X65">
        <v>8.5563161577235043</v>
      </c>
      <c r="Y65" t="str">
        <v>C, PF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-3.2951567101926909</v>
      </c>
      <c r="B66">
        <f>GMs!C$9*U66</f>
        <v>16.423438850517506</v>
      </c>
      <c r="C66">
        <v>-5.0079519652605793</v>
      </c>
      <c r="D66">
        <v>-1.6285886759873238</v>
      </c>
      <c r="E66">
        <v>-3.3252043652188727</v>
      </c>
      <c r="F66">
        <v>-3.9541880522312289</v>
      </c>
      <c r="G66">
        <v>4.9599583889285146</v>
      </c>
      <c r="H66" t="str">
        <v>PJ Washington</v>
      </c>
      <c r="I66">
        <v>-0.28178861788617882</v>
      </c>
      <c r="J66">
        <v>-0.27219512195121953</v>
      </c>
      <c r="K66">
        <v>3.9674796747967506E-2</v>
      </c>
      <c r="L66">
        <v>-0.15528455284552842</v>
      </c>
      <c r="M66">
        <v>0.57292682926829275</v>
      </c>
      <c r="N66">
        <v>-0.21105691056910569</v>
      </c>
      <c r="O66">
        <v>0.46113821138211386</v>
      </c>
      <c r="P66">
        <v>1.3808943089430894</v>
      </c>
      <c r="Q66">
        <v>-0.41048780487804892</v>
      </c>
      <c r="R66">
        <v>1.3960162601626016</v>
      </c>
      <c r="S66">
        <v>1.534308943089431</v>
      </c>
      <c r="T66">
        <v>1.3348780487804879</v>
      </c>
      <c r="U66">
        <v>1.1238211382113821</v>
      </c>
      <c r="V66">
        <v>1.1238211382113821</v>
      </c>
      <c r="W66" t="str">
        <v>_______</v>
      </c>
      <c r="X66">
        <v>8.4427075850229425</v>
      </c>
      <c r="Y66" t="str">
        <v xml:space="preserve"> PF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-3.3024826030601799</v>
      </c>
      <c r="B67">
        <f>GMs!C$9*U67</f>
        <v>16.394329811102203</v>
      </c>
      <c r="C67">
        <v>-12.574124231472455</v>
      </c>
      <c r="D67">
        <v>-2.4765146950245311</v>
      </c>
      <c r="E67">
        <v>-8.1910393854056025</v>
      </c>
      <c r="F67">
        <v>-3.9629791236722158</v>
      </c>
      <c r="G67">
        <v>4.9511673174875286</v>
      </c>
      <c r="H67" t="str">
        <v>Kemba Walker</v>
      </c>
      <c r="I67">
        <v>-1.1767073170731706</v>
      </c>
      <c r="J67">
        <v>1.4154878048780486</v>
      </c>
      <c r="K67">
        <v>0.99548780487804867</v>
      </c>
      <c r="L67">
        <v>0.49634146341463414</v>
      </c>
      <c r="M67">
        <v>-0.67256097560975603</v>
      </c>
      <c r="N67">
        <v>0.78914634146341456</v>
      </c>
      <c r="O67">
        <v>0.15439024390243899</v>
      </c>
      <c r="P67">
        <v>-0.7040243902439024</v>
      </c>
      <c r="Q67">
        <v>-0.17573170731707313</v>
      </c>
      <c r="R67">
        <v>-0.29365853658536578</v>
      </c>
      <c r="S67">
        <v>1.2975609756097559</v>
      </c>
      <c r="T67">
        <v>0.33268292682926848</v>
      </c>
      <c r="U67">
        <v>1.1218292682926827</v>
      </c>
      <c r="V67">
        <v>1.1218292682926827</v>
      </c>
      <c r="W67" t="str">
        <v>_______</v>
      </c>
      <c r="X67">
        <v>8.4295160682875689</v>
      </c>
      <c r="Y67" t="str">
        <v xml:space="preserve"> PG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-3.4983381062522123</v>
      </c>
      <c r="B68">
        <f>GMs!C$9*U68</f>
        <v>15.61610855326462</v>
      </c>
      <c r="C68">
        <v>-12.951286068925929</v>
      </c>
      <c r="D68">
        <v>-3.2254383629378873</v>
      </c>
      <c r="E68">
        <v>-1.997727836226584</v>
      </c>
      <c r="F68">
        <v>-4.1980057275026548</v>
      </c>
      <c r="G68">
        <v>4.7161407136570883</v>
      </c>
      <c r="H68" t="str">
        <v>Norman Powell</v>
      </c>
      <c r="I68">
        <v>0.12398373983739837</v>
      </c>
      <c r="J68">
        <v>1.4464634146341462</v>
      </c>
      <c r="K68">
        <v>0.71536585365853655</v>
      </c>
      <c r="L68">
        <v>0.58056910569105691</v>
      </c>
      <c r="M68">
        <v>-0.88418699186991878</v>
      </c>
      <c r="N68">
        <v>-0.53971544715447151</v>
      </c>
      <c r="O68">
        <v>0.26975609756097557</v>
      </c>
      <c r="P68">
        <v>-0.62378048780487805</v>
      </c>
      <c r="Q68">
        <v>-1.9878048780487795E-2</v>
      </c>
      <c r="R68">
        <v>-0.37788617886178871</v>
      </c>
      <c r="S68">
        <v>1.0884552845528455</v>
      </c>
      <c r="T68">
        <v>1.6082926829268289</v>
      </c>
      <c r="U68">
        <v>1.0685772357723577</v>
      </c>
      <c r="V68">
        <v>1.0685772357723577</v>
      </c>
      <c r="W68" t="str">
        <v>_______</v>
      </c>
      <c r="X68">
        <v>8.0768449065867784</v>
      </c>
      <c r="Y68" t="str">
        <v xml:space="preserve"> SG, SF</v>
      </c>
    </row>
    <row r="69" spans="1:48" x14ac:dyDescent="0.3">
      <c r="A69">
        <f t="shared" si="1"/>
        <v>-3.6698238025585206</v>
      </c>
      <c r="B69">
        <f>GMs!C$9*U69</f>
        <v>14.934719406135066</v>
      </c>
      <c r="C69">
        <v>-7.2465312495283403</v>
      </c>
      <c r="D69">
        <v>-2.8818419678609981</v>
      </c>
      <c r="E69">
        <v>-6.4881747567785624</v>
      </c>
      <c r="F69">
        <v>-4.4037885630702247</v>
      </c>
      <c r="G69">
        <v>4.5103578780895184</v>
      </c>
      <c r="H69" t="str">
        <v>Buddy Hield</v>
      </c>
      <c r="I69">
        <v>-1.1643902439024389</v>
      </c>
      <c r="J69">
        <v>0.12585365853658537</v>
      </c>
      <c r="K69">
        <v>2.2746341463414632</v>
      </c>
      <c r="L69">
        <v>0.34682926829268296</v>
      </c>
      <c r="M69">
        <v>-0.22682926829268291</v>
      </c>
      <c r="N69">
        <v>0.33853658536585363</v>
      </c>
      <c r="O69">
        <v>-0.11853658536585365</v>
      </c>
      <c r="P69">
        <v>-0.39170731707317075</v>
      </c>
      <c r="Q69">
        <v>-0.16243902439024391</v>
      </c>
      <c r="R69">
        <v>0.89609756097560944</v>
      </c>
      <c r="S69">
        <v>1.1843902439024387</v>
      </c>
      <c r="T69">
        <v>0.68341463414634129</v>
      </c>
      <c r="U69">
        <v>1.0219512195121949</v>
      </c>
      <c r="V69">
        <v>1.0219512195121949</v>
      </c>
      <c r="W69" t="str">
        <v>_______</v>
      </c>
      <c r="X69">
        <v>7.7680557291281476</v>
      </c>
      <c r="Y69" t="str">
        <v xml:space="preserve"> SG, SF</v>
      </c>
    </row>
    <row r="70" spans="1:48" x14ac:dyDescent="0.3">
      <c r="A70">
        <f t="shared" si="1"/>
        <v>-3.6698238025585215</v>
      </c>
      <c r="B70">
        <f>GMs!C$9*U70</f>
        <v>14.934719406135063</v>
      </c>
      <c r="C70">
        <v>-10.391973600491657</v>
      </c>
      <c r="D70">
        <v>-5.5723764513444403</v>
      </c>
      <c r="E70">
        <v>-2.035621903066684</v>
      </c>
      <c r="F70">
        <v>-4.4037885630702256</v>
      </c>
      <c r="G70">
        <v>4.5103578780895184</v>
      </c>
      <c r="H70" t="str">
        <v>Saddiq Bey</v>
      </c>
      <c r="I70">
        <v>-0.9692682926829268</v>
      </c>
      <c r="J70">
        <v>0.82829268292682923</v>
      </c>
      <c r="K70">
        <v>1.4746341463414634</v>
      </c>
      <c r="L70">
        <v>0.2882926829268293</v>
      </c>
      <c r="M70">
        <v>0.21219512195121953</v>
      </c>
      <c r="N70">
        <v>-0.57853658536585362</v>
      </c>
      <c r="O70">
        <v>-0.11853658536585365</v>
      </c>
      <c r="P70">
        <v>-0.7039024390243902</v>
      </c>
      <c r="Q70">
        <v>0.58878048780487802</v>
      </c>
      <c r="R70">
        <v>0.19365853658536558</v>
      </c>
      <c r="S70">
        <v>0.43317073170731679</v>
      </c>
      <c r="T70">
        <v>1.6004878048780486</v>
      </c>
      <c r="U70">
        <v>1.0219512195121947</v>
      </c>
      <c r="V70">
        <v>1.0219512195121947</v>
      </c>
      <c r="W70" t="str">
        <v>_______</v>
      </c>
      <c r="X70">
        <v>7.7680557291281458</v>
      </c>
      <c r="Y70" t="str">
        <v xml:space="preserve"> SF</v>
      </c>
    </row>
    <row r="71" spans="1:48" x14ac:dyDescent="0.3">
      <c r="A71">
        <f t="shared" si="1"/>
        <v>-3.7137791597634484</v>
      </c>
      <c r="B71">
        <f>GMs!C$9*U71</f>
        <v>14.760065169643278</v>
      </c>
      <c r="C71">
        <v>4.6023937732497986</v>
      </c>
      <c r="D71">
        <v>-2.6267653220242546</v>
      </c>
      <c r="E71">
        <v>-1.4861579338852169</v>
      </c>
      <c r="F71">
        <v>-4.4565349917161381</v>
      </c>
      <c r="G71">
        <v>4.457611449443605</v>
      </c>
      <c r="H71" t="str">
        <v>Christian Wood</v>
      </c>
      <c r="I71">
        <v>1.4585365853658536</v>
      </c>
      <c r="J71">
        <v>-2.5321951219512195</v>
      </c>
      <c r="K71">
        <v>-1.4634146341463428E-3</v>
      </c>
      <c r="L71">
        <v>0.82341463414634153</v>
      </c>
      <c r="M71">
        <v>1.5597560975609757</v>
      </c>
      <c r="N71">
        <v>-0.70365853658536581</v>
      </c>
      <c r="O71">
        <v>-0.53195121951219515</v>
      </c>
      <c r="P71">
        <v>1.1831707317073172</v>
      </c>
      <c r="Q71">
        <v>-0.24560975609756097</v>
      </c>
      <c r="R71">
        <v>3.5421951219512198</v>
      </c>
      <c r="S71">
        <v>1.2556097560975612</v>
      </c>
      <c r="T71">
        <v>1.713658536585366</v>
      </c>
      <c r="U71">
        <v>1.0100000000000002</v>
      </c>
      <c r="V71">
        <v>1.0100000000000002</v>
      </c>
      <c r="W71" t="str">
        <v>_______</v>
      </c>
      <c r="X71">
        <v>7.6889066287159116</v>
      </c>
      <c r="Y71" t="str">
        <v xml:space="preserve"> C, PF</v>
      </c>
    </row>
    <row r="72" spans="1:48" x14ac:dyDescent="0.3">
      <c r="A72">
        <f t="shared" si="1"/>
        <v>-4.0606377608363644</v>
      </c>
      <c r="B72">
        <f>GMs!C$9*U72</f>
        <v>13.381841262633193</v>
      </c>
      <c r="C72">
        <v>-7.0677798381483621</v>
      </c>
      <c r="D72">
        <v>-6.810197023778219</v>
      </c>
      <c r="E72">
        <v>-3.0283675083047497</v>
      </c>
      <c r="F72">
        <v>-4.8727653130036375</v>
      </c>
      <c r="G72">
        <v>4.0413811281561056</v>
      </c>
      <c r="H72" t="str">
        <v>Joe Harris</v>
      </c>
      <c r="I72">
        <v>0.92894308943089432</v>
      </c>
      <c r="J72">
        <v>-2.032520325203252E-2</v>
      </c>
      <c r="K72">
        <v>1.5065853658536585</v>
      </c>
      <c r="L72">
        <v>9.9268292682926876E-2</v>
      </c>
      <c r="M72">
        <v>-0.58804878048780496</v>
      </c>
      <c r="N72">
        <v>-0.48032520325203254</v>
      </c>
      <c r="O72">
        <v>-0.55121951219512189</v>
      </c>
      <c r="P72">
        <v>-0.80731707317073176</v>
      </c>
      <c r="Q72">
        <v>0.828130081300813</v>
      </c>
      <c r="R72">
        <v>0.93601626016260164</v>
      </c>
      <c r="S72">
        <v>8.7560975609755842E-2</v>
      </c>
      <c r="T72">
        <v>1.3960162601626014</v>
      </c>
      <c r="U72">
        <v>0.91569105691056885</v>
      </c>
      <c r="V72">
        <v>0.91569105691056885</v>
      </c>
      <c r="W72" t="str">
        <v>_______</v>
      </c>
      <c r="X72">
        <v>7.0643286934900811</v>
      </c>
      <c r="Y72" t="str">
        <v xml:space="preserve"> SG, SF</v>
      </c>
    </row>
    <row r="73" spans="1:48" x14ac:dyDescent="0.3">
      <c r="A73">
        <f t="shared" si="1"/>
        <v>-4.0645249692966656</v>
      </c>
      <c r="B73">
        <f>GMs!C$9*U73</f>
        <v>13.366395649882218</v>
      </c>
      <c r="C73">
        <v>-6.3727972631496392</v>
      </c>
      <c r="D73">
        <v>-2.9866679866980155</v>
      </c>
      <c r="E73">
        <v>-13.403841955097009</v>
      </c>
      <c r="F73">
        <v>-4.8774299631559987</v>
      </c>
      <c r="G73">
        <v>4.0367164780037461</v>
      </c>
      <c r="H73" t="str">
        <v>T.J. McConnell</v>
      </c>
      <c r="I73">
        <v>1.381951219512195</v>
      </c>
      <c r="J73">
        <v>-0.17658536585365853</v>
      </c>
      <c r="K73">
        <v>-1.6278048780487806</v>
      </c>
      <c r="L73">
        <v>-0.93121951219512189</v>
      </c>
      <c r="M73">
        <v>-0.71463414634146338</v>
      </c>
      <c r="N73">
        <v>1.6556097560975609</v>
      </c>
      <c r="O73">
        <v>2.2326829268292681</v>
      </c>
      <c r="P73">
        <v>-0.66487804878048773</v>
      </c>
      <c r="Q73">
        <v>-0.2404878048780488</v>
      </c>
      <c r="R73">
        <v>1.0912195121951218</v>
      </c>
      <c r="S73">
        <v>1.1551219512195119</v>
      </c>
      <c r="T73">
        <v>-0.74097560975609778</v>
      </c>
      <c r="U73">
        <v>0.91463414634146312</v>
      </c>
      <c r="V73">
        <v>0.91463414634146312</v>
      </c>
      <c r="W73" t="str">
        <v>_______</v>
      </c>
      <c r="X73">
        <v>7.0573291131815159</v>
      </c>
      <c r="Y73" t="str">
        <v xml:space="preserve"> PG</v>
      </c>
    </row>
    <row r="74" spans="1:48" x14ac:dyDescent="0.3">
      <c r="A74">
        <f t="shared" si="1"/>
        <v>-4.2300303448948133</v>
      </c>
      <c r="B74">
        <f>GMs!C$9*U74</f>
        <v>12.708768983908035</v>
      </c>
      <c r="C74">
        <v>-12.233367976784761</v>
      </c>
      <c r="D74">
        <v>0.81458552137932738</v>
      </c>
      <c r="E74">
        <v>-8.8541855551073674</v>
      </c>
      <c r="F74">
        <v>-5.0760364138737755</v>
      </c>
      <c r="G74">
        <v>3.8381100272859681</v>
      </c>
      <c r="H74" t="str">
        <v>Collin Sexton</v>
      </c>
      <c r="I74">
        <v>0.37560975609756098</v>
      </c>
      <c r="J74">
        <v>1.0871951219512195</v>
      </c>
      <c r="K74">
        <v>-0.16804878048780489</v>
      </c>
      <c r="L74">
        <v>1.4752439024390245</v>
      </c>
      <c r="M74">
        <v>-0.82439024390243887</v>
      </c>
      <c r="N74">
        <v>0.6735365853658537</v>
      </c>
      <c r="O74">
        <v>0.43878048780487805</v>
      </c>
      <c r="P74">
        <v>-0.84146341463414631</v>
      </c>
      <c r="Q74">
        <v>-1.3468292682926828</v>
      </c>
      <c r="R74">
        <v>-0.21756097560975562</v>
      </c>
      <c r="S74">
        <v>2.2164634146341475</v>
      </c>
      <c r="T74">
        <v>0.1960975609756106</v>
      </c>
      <c r="U74">
        <v>0.86963414634146474</v>
      </c>
      <c r="V74">
        <v>0.86963414634146474</v>
      </c>
      <c r="W74" t="str">
        <v>_______</v>
      </c>
      <c r="X74">
        <v>6.7593085208129953</v>
      </c>
      <c r="Y74" t="str">
        <v xml:space="preserve"> SG, PG</v>
      </c>
    </row>
    <row r="75" spans="1:48" x14ac:dyDescent="0.3">
      <c r="A75">
        <f t="shared" si="1"/>
        <v>-4.2774243865069357</v>
      </c>
      <c r="B75">
        <f>GMs!C$9*U75</f>
        <v>12.520451320751901</v>
      </c>
      <c r="C75">
        <v>-11.195808867960059</v>
      </c>
      <c r="D75">
        <v>-4.5654643037377562</v>
      </c>
      <c r="E75">
        <v>-6.7005394230282915</v>
      </c>
      <c r="F75">
        <v>-5.1329092638083225</v>
      </c>
      <c r="G75">
        <v>3.7812371773514215</v>
      </c>
      <c r="H75" t="str">
        <v>Harrison Barnes</v>
      </c>
      <c r="I75">
        <v>0.73967479674796754</v>
      </c>
      <c r="J75">
        <v>0.84260162601626021</v>
      </c>
      <c r="K75">
        <v>-0.14390243902439023</v>
      </c>
      <c r="L75">
        <v>0.18504065040650411</v>
      </c>
      <c r="M75">
        <v>0.44731707317073177</v>
      </c>
      <c r="N75">
        <v>0.21707317073170729</v>
      </c>
      <c r="O75">
        <v>-0.70601626016260166</v>
      </c>
      <c r="P75">
        <v>-0.86747967479674803</v>
      </c>
      <c r="Q75">
        <v>0.14243902439024392</v>
      </c>
      <c r="R75">
        <v>1.4146341463414647E-2</v>
      </c>
      <c r="S75">
        <v>0.71430894308943105</v>
      </c>
      <c r="T75">
        <v>0.6396747967479679</v>
      </c>
      <c r="U75">
        <v>0.85674796747967497</v>
      </c>
      <c r="V75">
        <v>0.85674796747967497</v>
      </c>
      <c r="W75" t="str">
        <v>_______</v>
      </c>
      <c r="X75">
        <v>6.673967483973942</v>
      </c>
      <c r="Y75" t="str">
        <v xml:space="preserve"> SF, PF</v>
      </c>
    </row>
    <row r="76" spans="1:48" x14ac:dyDescent="0.3">
      <c r="A76">
        <f t="shared" si="1"/>
        <v>-4.2844512633390188</v>
      </c>
      <c r="B76">
        <f>GMs!C$9*U76</f>
        <v>12.492530405394358</v>
      </c>
      <c r="C76">
        <v>-6.5560993723753382</v>
      </c>
      <c r="D76">
        <v>-7.1922296257620157</v>
      </c>
      <c r="E76">
        <v>-1.4316852128025745</v>
      </c>
      <c r="F76">
        <v>-5.1413415160068219</v>
      </c>
      <c r="G76">
        <v>3.7728049251529217</v>
      </c>
      <c r="H76" t="str">
        <v>Bobby Portis</v>
      </c>
      <c r="I76">
        <v>1.1052439024390242</v>
      </c>
      <c r="J76">
        <v>-0.19544715447154473</v>
      </c>
      <c r="K76">
        <v>-0.54764227642276431</v>
      </c>
      <c r="L76">
        <v>-0.23552845528455285</v>
      </c>
      <c r="M76">
        <v>1.0977642276422763</v>
      </c>
      <c r="N76">
        <v>-0.87004065040650413</v>
      </c>
      <c r="O76">
        <v>-8.0000000000000016E-2</v>
      </c>
      <c r="P76">
        <v>-0.29345528455284553</v>
      </c>
      <c r="Q76">
        <v>0.87394308943089438</v>
      </c>
      <c r="R76">
        <v>1.050284552845528</v>
      </c>
      <c r="S76">
        <v>-1.9105691056911123E-2</v>
      </c>
      <c r="T76">
        <v>1.7248780487804873</v>
      </c>
      <c r="U76">
        <v>0.8548373983739832</v>
      </c>
      <c r="V76">
        <v>0.8548373983739832</v>
      </c>
      <c r="W76" t="str">
        <v>_______</v>
      </c>
      <c r="X76">
        <v>6.6613143964930686</v>
      </c>
      <c r="Y76" t="str">
        <v xml:space="preserve"> PF</v>
      </c>
    </row>
    <row r="77" spans="1:48" x14ac:dyDescent="0.3">
      <c r="A77">
        <f t="shared" si="1"/>
        <v>-4.3856681913245179</v>
      </c>
      <c r="B77">
        <f>GMs!C$9*U77</f>
        <v>12.090350411840133</v>
      </c>
      <c r="C77">
        <v>-10.753299009442014</v>
      </c>
      <c r="D77">
        <v>-4.3978882652913587</v>
      </c>
      <c r="E77">
        <v>-3.9792717480735345</v>
      </c>
      <c r="F77">
        <v>-5.2628018295894208</v>
      </c>
      <c r="G77">
        <v>3.6513446115703228</v>
      </c>
      <c r="H77" t="str">
        <v>Miles Bridges</v>
      </c>
      <c r="I77">
        <v>0.73024390243902437</v>
      </c>
      <c r="J77">
        <v>0.71434959349593496</v>
      </c>
      <c r="K77">
        <v>3.5813008130081314E-2</v>
      </c>
      <c r="L77">
        <v>-0.23191056910569102</v>
      </c>
      <c r="M77">
        <v>0.30853658536585371</v>
      </c>
      <c r="N77">
        <v>-0.37284552845528457</v>
      </c>
      <c r="O77">
        <v>-0.89231707317073183</v>
      </c>
      <c r="P77">
        <v>0.46922764227642283</v>
      </c>
      <c r="Q77">
        <v>6.6219512195121955E-2</v>
      </c>
      <c r="R77">
        <v>0.11296747967479659</v>
      </c>
      <c r="S77">
        <v>0.76109756097560988</v>
      </c>
      <c r="T77">
        <v>1.2001626016260163</v>
      </c>
      <c r="U77">
        <v>0.82731707317073178</v>
      </c>
      <c r="V77">
        <v>0.82731707317073178</v>
      </c>
      <c r="W77" t="str">
        <v>_______</v>
      </c>
      <c r="X77">
        <v>6.4790560938431216</v>
      </c>
      <c r="Y77" t="str">
        <v xml:space="preserve"> SF, PF</v>
      </c>
    </row>
    <row r="78" spans="1:48" x14ac:dyDescent="0.3">
      <c r="A78">
        <f t="shared" si="1"/>
        <v>-4.8332951963298258</v>
      </c>
      <c r="B78">
        <f>GMs!C$9*U78</f>
        <v>10.311728697362458</v>
      </c>
      <c r="C78">
        <v>-6.9407243542957966</v>
      </c>
      <c r="D78">
        <v>-7.7029652842068179</v>
      </c>
      <c r="E78">
        <v>-0.60867344861912842</v>
      </c>
      <c r="F78">
        <v>-5.7999542355957905</v>
      </c>
      <c r="G78">
        <v>3.114192205563953</v>
      </c>
      <c r="H78" t="str">
        <v>Nerlens Noel</v>
      </c>
      <c r="I78">
        <v>0.9924390243902439</v>
      </c>
      <c r="J78">
        <v>-0.25878048780487806</v>
      </c>
      <c r="K78">
        <v>-1.856341463414634</v>
      </c>
      <c r="L78">
        <v>-1.4690243902439024</v>
      </c>
      <c r="M78">
        <v>0.30414634146341468</v>
      </c>
      <c r="N78">
        <v>-1.188780487804878</v>
      </c>
      <c r="O78">
        <v>0.23853658536585365</v>
      </c>
      <c r="P78">
        <v>3.0760975609756094</v>
      </c>
      <c r="Q78">
        <v>0.86731707317073159</v>
      </c>
      <c r="R78">
        <v>0.96439024390243833</v>
      </c>
      <c r="S78">
        <v>-0.16170731707317154</v>
      </c>
      <c r="T78">
        <v>1.8943902439024387</v>
      </c>
      <c r="U78">
        <v>0.70560975609756005</v>
      </c>
      <c r="V78">
        <v>0.70560975609756005</v>
      </c>
      <c r="W78" t="str">
        <v>_______</v>
      </c>
      <c r="X78">
        <v>5.6730274998490948</v>
      </c>
      <c r="Y78" t="str">
        <v xml:space="preserve"> C</v>
      </c>
    </row>
    <row r="79" spans="1:48" x14ac:dyDescent="0.3">
      <c r="A79">
        <f t="shared" si="1"/>
        <v>-5.0095651492026523</v>
      </c>
      <c r="B79">
        <f>GMs!C$9*U79</f>
        <v>9.6113295653086439</v>
      </c>
      <c r="C79">
        <v>-10.896008893883868</v>
      </c>
      <c r="D79">
        <v>-4.7062514707035845</v>
      </c>
      <c r="E79">
        <v>-6.0008807410066352</v>
      </c>
      <c r="F79">
        <v>-6.0114781790431824</v>
      </c>
      <c r="G79">
        <v>2.9026682621165611</v>
      </c>
      <c r="H79" t="str">
        <v>Kelly Olynyk</v>
      </c>
      <c r="I79">
        <v>9.5121951219512193E-3</v>
      </c>
      <c r="J79">
        <v>0.57658536585365849</v>
      </c>
      <c r="K79">
        <v>-0.10060975609756098</v>
      </c>
      <c r="L79">
        <v>-0.34560975609756095</v>
      </c>
      <c r="M79">
        <v>0.47621951219512199</v>
      </c>
      <c r="N79">
        <v>-0.12609756097560976</v>
      </c>
      <c r="O79">
        <v>0.22682926829268291</v>
      </c>
      <c r="P79">
        <v>-4.1829268292682922E-2</v>
      </c>
      <c r="Q79">
        <v>-1.7317073170731695E-2</v>
      </c>
      <c r="R79">
        <v>8.1097560975609828E-2</v>
      </c>
      <c r="S79">
        <v>0.67500000000000004</v>
      </c>
      <c r="T79">
        <v>0.78378048780487819</v>
      </c>
      <c r="U79">
        <v>0.65768292682926832</v>
      </c>
      <c r="V79">
        <v>0.65768292682926832</v>
      </c>
      <c r="W79" t="str">
        <v>_______</v>
      </c>
      <c r="X79">
        <v>5.3556234543183905</v>
      </c>
      <c r="Y79" t="str">
        <v xml:space="preserve"> C, PF</v>
      </c>
    </row>
    <row r="80" spans="1:48" x14ac:dyDescent="0.3">
      <c r="A80">
        <f t="shared" si="1"/>
        <v>-5.0781893293287164</v>
      </c>
      <c r="B80">
        <f>GMs!C$9*U80</f>
        <v>9.3386550940510453</v>
      </c>
      <c r="C80">
        <v>-9.9649361146490651</v>
      </c>
      <c r="D80">
        <v>-4.8752834260782754</v>
      </c>
      <c r="E80">
        <v>-6.7972482394431353</v>
      </c>
      <c r="F80">
        <v>-6.0938271951944589</v>
      </c>
      <c r="G80">
        <v>2.8203192459652846</v>
      </c>
      <c r="H80" t="str">
        <v>Evan Fournier</v>
      </c>
      <c r="I80">
        <v>-0.19658536585365852</v>
      </c>
      <c r="J80">
        <v>0.35</v>
      </c>
      <c r="K80">
        <v>1.0068292682926829</v>
      </c>
      <c r="L80">
        <v>0.27170731707317075</v>
      </c>
      <c r="M80">
        <v>-0.9514634146341463</v>
      </c>
      <c r="N80">
        <v>1.9268292682926846E-2</v>
      </c>
      <c r="O80">
        <v>0.35268292682926827</v>
      </c>
      <c r="P80">
        <v>-0.22463414634146339</v>
      </c>
      <c r="Q80">
        <v>1.1219512195121961E-2</v>
      </c>
      <c r="R80">
        <v>0.28902439024390258</v>
      </c>
      <c r="S80">
        <v>0.62780487804878049</v>
      </c>
      <c r="T80">
        <v>0.61975609756097561</v>
      </c>
      <c r="U80">
        <v>0.63902439024390245</v>
      </c>
      <c r="V80">
        <v>0.63902439024390245</v>
      </c>
      <c r="W80" t="str">
        <v>_______</v>
      </c>
      <c r="X80">
        <v>5.2320539404094868</v>
      </c>
      <c r="Y80" t="str">
        <v xml:space="preserve"> SG, SF</v>
      </c>
    </row>
    <row r="81" spans="1:25" x14ac:dyDescent="0.3">
      <c r="A81">
        <f t="shared" si="1"/>
        <v>-5.1131742054714149</v>
      </c>
      <c r="B81">
        <f>GMs!C$9*U81</f>
        <v>9.1996445792922721</v>
      </c>
      <c r="C81">
        <v>-12.648391620314646</v>
      </c>
      <c r="D81">
        <v>1.0185594830330191</v>
      </c>
      <c r="E81">
        <v>-15.248809334374428</v>
      </c>
      <c r="F81">
        <v>-6.135809046565698</v>
      </c>
      <c r="G81">
        <v>2.7783373945940464</v>
      </c>
      <c r="H81" t="str">
        <v>Darius Garland</v>
      </c>
      <c r="I81">
        <v>-0.17756097560975609</v>
      </c>
      <c r="J81">
        <v>0.93975609756097556</v>
      </c>
      <c r="K81">
        <v>0.4170731707317073</v>
      </c>
      <c r="L81">
        <v>0.79487804878048784</v>
      </c>
      <c r="M81">
        <v>-1.1512195121951219</v>
      </c>
      <c r="N81">
        <v>1.7504878048780488</v>
      </c>
      <c r="O81">
        <v>0.77121951219512197</v>
      </c>
      <c r="P81">
        <v>-1.0712195121951218</v>
      </c>
      <c r="Q81">
        <v>-1.6439024390243901</v>
      </c>
      <c r="R81">
        <v>-0.31024390243902406</v>
      </c>
      <c r="S81">
        <v>2.2734146341463415</v>
      </c>
      <c r="T81">
        <v>-1.1209756097560972</v>
      </c>
      <c r="U81">
        <v>0.62951219512195133</v>
      </c>
      <c r="V81">
        <v>0.62951219512195133</v>
      </c>
      <c r="W81" t="str">
        <v>_______</v>
      </c>
      <c r="X81">
        <v>5.1690577176323993</v>
      </c>
      <c r="Y81" t="str">
        <v xml:space="preserve"> PG, SG</v>
      </c>
    </row>
    <row r="82" spans="1:25" x14ac:dyDescent="0.3">
      <c r="A82">
        <f t="shared" si="1"/>
        <v>-5.2492265015819104</v>
      </c>
      <c r="B82">
        <f>GMs!C$9*U82</f>
        <v>8.6590481330081523</v>
      </c>
      <c r="C82">
        <v>-10.253996441809351</v>
      </c>
      <c r="D82">
        <v>-5.2436304089361254</v>
      </c>
      <c r="E82">
        <v>-12.658197244045434</v>
      </c>
      <c r="F82">
        <v>-6.2990718018982923</v>
      </c>
      <c r="G82">
        <v>2.6150746392614517</v>
      </c>
      <c r="H82" t="str">
        <v>Reggie Jackson</v>
      </c>
      <c r="I82">
        <v>-0.51723577235772356</v>
      </c>
      <c r="J82">
        <v>0.36804878048780487</v>
      </c>
      <c r="K82">
        <v>0.87081300813008133</v>
      </c>
      <c r="L82">
        <v>0.18223577235772359</v>
      </c>
      <c r="M82">
        <v>-0.40813008130081296</v>
      </c>
      <c r="N82">
        <v>1.1799186991869921</v>
      </c>
      <c r="O82">
        <v>-0.19658536585365854</v>
      </c>
      <c r="P82">
        <v>-0.95410569105691057</v>
      </c>
      <c r="Q82">
        <v>6.7560975609756116E-2</v>
      </c>
      <c r="R82">
        <v>0.22447154471544761</v>
      </c>
      <c r="S82">
        <v>0.52495934959349633</v>
      </c>
      <c r="T82">
        <v>-0.58739837398373962</v>
      </c>
      <c r="U82">
        <v>0.59252032520325248</v>
      </c>
      <c r="V82">
        <v>0.59252032520325248</v>
      </c>
      <c r="W82" t="str">
        <v>_______</v>
      </c>
      <c r="X82">
        <v>4.9240724068326163</v>
      </c>
      <c r="Y82" t="str">
        <v xml:space="preserve"> PG</v>
      </c>
    </row>
    <row r="83" spans="1:25" x14ac:dyDescent="0.3">
      <c r="A83">
        <f t="shared" si="1"/>
        <v>-5.2531137100422116</v>
      </c>
      <c r="B83">
        <f>GMs!C$9*U83</f>
        <v>8.643602520257172</v>
      </c>
      <c r="C83">
        <v>-9.4538017326175261</v>
      </c>
      <c r="D83">
        <v>-3.989503566905479</v>
      </c>
      <c r="E83">
        <v>-13.770940727610487</v>
      </c>
      <c r="F83">
        <v>-6.3037364520506536</v>
      </c>
      <c r="G83">
        <v>2.6104099891090899</v>
      </c>
      <c r="H83" t="str">
        <v>Marcus Smart</v>
      </c>
      <c r="I83">
        <v>-0.9385365853658536</v>
      </c>
      <c r="J83">
        <v>0.18829268292682927</v>
      </c>
      <c r="K83">
        <v>0.13170731707317074</v>
      </c>
      <c r="L83">
        <v>-0.17536585365853655</v>
      </c>
      <c r="M83">
        <v>-0.78975609756097553</v>
      </c>
      <c r="N83">
        <v>1.4080487804878048</v>
      </c>
      <c r="O83">
        <v>1.3039024390243903</v>
      </c>
      <c r="P83">
        <v>-0.25317073170731708</v>
      </c>
      <c r="Q83">
        <v>-0.28365853658536583</v>
      </c>
      <c r="R83">
        <v>0.40317073170731721</v>
      </c>
      <c r="S83">
        <v>0.87512195121951231</v>
      </c>
      <c r="T83">
        <v>-0.81658536585365837</v>
      </c>
      <c r="U83">
        <v>0.59146341463414642</v>
      </c>
      <c r="V83">
        <v>0.59146341463414642</v>
      </c>
      <c r="W83" t="str">
        <v>_______</v>
      </c>
      <c r="X83">
        <v>4.9170728265240484</v>
      </c>
      <c r="Y83" t="str">
        <v xml:space="preserve"> SG, PG</v>
      </c>
    </row>
    <row r="84" spans="1:25" x14ac:dyDescent="0.3">
      <c r="A84">
        <f t="shared" si="1"/>
        <v>-5.4863462176602065</v>
      </c>
      <c r="B84">
        <f>GMs!C$9*U84</f>
        <v>7.7168657551986701</v>
      </c>
      <c r="C84">
        <v>-8.3732840361292027</v>
      </c>
      <c r="D84">
        <v>-3.7444727478739512</v>
      </c>
      <c r="E84">
        <v>-7.3042787483609457</v>
      </c>
      <c r="F84">
        <v>-6.5836154611922479</v>
      </c>
      <c r="G84">
        <v>2.3305309799674969</v>
      </c>
      <c r="H84" t="str">
        <v>Nickeil Alexander-Walker</v>
      </c>
      <c r="I84">
        <v>-0.64752032520325198</v>
      </c>
      <c r="J84">
        <v>-0.11642276422764228</v>
      </c>
      <c r="K84">
        <v>0.65369918699186991</v>
      </c>
      <c r="L84">
        <v>0.16654471544715449</v>
      </c>
      <c r="M84">
        <v>-0.44126016260162604</v>
      </c>
      <c r="N84">
        <v>1.272357723577236E-2</v>
      </c>
      <c r="O84">
        <v>1.1200813008130082</v>
      </c>
      <c r="P84">
        <v>0.19569105691056915</v>
      </c>
      <c r="Q84">
        <v>-0.41548780487804882</v>
      </c>
      <c r="R84">
        <v>0.64447154471544721</v>
      </c>
      <c r="S84">
        <v>0.94353658536585372</v>
      </c>
      <c r="T84">
        <v>0.51532520325203257</v>
      </c>
      <c r="U84">
        <v>0.5280487804878049</v>
      </c>
      <c r="V84">
        <v>0.5280487804878049</v>
      </c>
      <c r="W84" t="str">
        <v>_______</v>
      </c>
      <c r="X84">
        <v>4.4970980080101297</v>
      </c>
      <c r="Y84" t="str">
        <v xml:space="preserve"> SG</v>
      </c>
    </row>
    <row r="85" spans="1:25" x14ac:dyDescent="0.3">
      <c r="A85">
        <f t="shared" si="1"/>
        <v>-5.5410661521398143</v>
      </c>
      <c r="B85">
        <f>GMs!C$9*U85</f>
        <v>7.4994390526272454</v>
      </c>
      <c r="C85">
        <v>-7.8330251878850401</v>
      </c>
      <c r="D85">
        <v>1.608205838991239</v>
      </c>
      <c r="E85">
        <v>-19.706098946441315</v>
      </c>
      <c r="F85">
        <v>-6.6492793825677774</v>
      </c>
      <c r="G85">
        <v>2.264867058591967</v>
      </c>
      <c r="H85" t="str">
        <v>Ja Morant</v>
      </c>
      <c r="I85">
        <v>0.11548780487804877</v>
      </c>
      <c r="J85">
        <v>-0.25195121951219512</v>
      </c>
      <c r="K85">
        <v>-0.36073170731707316</v>
      </c>
      <c r="L85">
        <v>1.0609756097560976</v>
      </c>
      <c r="M85">
        <v>-0.30414634146341457</v>
      </c>
      <c r="N85">
        <v>2.5521951219512191</v>
      </c>
      <c r="O85">
        <v>0.19792682926829269</v>
      </c>
      <c r="P85">
        <v>-0.57170731707317068</v>
      </c>
      <c r="Q85">
        <v>-1.9248780487804877</v>
      </c>
      <c r="R85">
        <v>0.76512195121951199</v>
      </c>
      <c r="S85">
        <v>2.4380487804878044</v>
      </c>
      <c r="T85">
        <v>-2.039024390243902</v>
      </c>
      <c r="U85">
        <v>0.51317073170731664</v>
      </c>
      <c r="V85">
        <v>0.51317073170731664</v>
      </c>
      <c r="W85" t="str">
        <v>_______</v>
      </c>
      <c r="X85">
        <v>4.3985654544357065</v>
      </c>
      <c r="Y85" t="str">
        <v xml:space="preserve"> PG</v>
      </c>
    </row>
    <row r="86" spans="1:25" x14ac:dyDescent="0.3">
      <c r="A86">
        <f t="shared" si="1"/>
        <v>-5.5724628358576194</v>
      </c>
      <c r="B86">
        <f>GMs!C$9*U86</f>
        <v>7.3746860265616894</v>
      </c>
      <c r="C86">
        <v>-7.2174067833157141</v>
      </c>
      <c r="D86">
        <v>-7.1727203389229022</v>
      </c>
      <c r="E86">
        <v>-5.5799013422048862</v>
      </c>
      <c r="F86">
        <v>-6.6869554030291427</v>
      </c>
      <c r="G86">
        <v>2.2271910381306022</v>
      </c>
      <c r="H86" t="str">
        <v>Keldon Johnson</v>
      </c>
      <c r="I86">
        <v>0.31804878048780494</v>
      </c>
      <c r="J86">
        <v>-0.39796747967479673</v>
      </c>
      <c r="K86">
        <v>-0.34731707317073168</v>
      </c>
      <c r="L86">
        <v>0.35747967479674803</v>
      </c>
      <c r="M86">
        <v>0.52455284552845538</v>
      </c>
      <c r="N86">
        <v>-0.36585365853658536</v>
      </c>
      <c r="O86">
        <v>0.21926829268292689</v>
      </c>
      <c r="P86">
        <v>-0.32186991869918702</v>
      </c>
      <c r="Q86">
        <v>0.51829268292682928</v>
      </c>
      <c r="R86">
        <v>0.90260162601626048</v>
      </c>
      <c r="S86">
        <v>-1.3658536585365533E-2</v>
      </c>
      <c r="T86">
        <v>0.87048780487804911</v>
      </c>
      <c r="U86">
        <v>0.50463414634146375</v>
      </c>
      <c r="V86">
        <v>0.50463414634146375</v>
      </c>
      <c r="W86" t="str">
        <v>_______</v>
      </c>
      <c r="X86">
        <v>4.342030382712684</v>
      </c>
      <c r="Y86" t="str">
        <v xml:space="preserve"> SF, PF</v>
      </c>
    </row>
    <row r="87" spans="1:25" x14ac:dyDescent="0.3">
      <c r="A87">
        <f t="shared" si="1"/>
        <v>-6.2150482959487343</v>
      </c>
      <c r="B87">
        <f>GMs!C$9*U87</f>
        <v>4.8214074264197402</v>
      </c>
      <c r="C87">
        <v>-9.2765065445481838</v>
      </c>
      <c r="D87">
        <v>-8.803347298609836</v>
      </c>
      <c r="E87">
        <v>-3.1345498414296151</v>
      </c>
      <c r="F87">
        <v>-7.4580579551384805</v>
      </c>
      <c r="G87">
        <v>1.4560884860212635</v>
      </c>
      <c r="H87" t="str">
        <v>Jonathan Isaac</v>
      </c>
      <c r="I87">
        <v>-0.11333333333333331</v>
      </c>
      <c r="J87">
        <v>-0.11284552845528453</v>
      </c>
      <c r="K87">
        <v>-1.0723577235772357</v>
      </c>
      <c r="L87">
        <v>-0.80178861788617883</v>
      </c>
      <c r="M87">
        <v>-0.14813008130081301</v>
      </c>
      <c r="N87">
        <v>-1.0442276422764227</v>
      </c>
      <c r="O87">
        <v>0.61252032520325195</v>
      </c>
      <c r="P87">
        <v>2.2112195121951217</v>
      </c>
      <c r="Q87">
        <v>0.79886178861788615</v>
      </c>
      <c r="R87">
        <v>0.44276422764227608</v>
      </c>
      <c r="S87">
        <v>-0.46894308943089413</v>
      </c>
      <c r="T87">
        <v>1.3741463414634145</v>
      </c>
      <c r="U87">
        <v>0.32991869918699201</v>
      </c>
      <c r="V87">
        <v>0.32991869918699201</v>
      </c>
      <c r="W87" t="str">
        <v>_______</v>
      </c>
      <c r="X87">
        <v>3.1849459147813874</v>
      </c>
      <c r="Y87" t="str">
        <v xml:space="preserve"> PF, SF</v>
      </c>
    </row>
    <row r="88" spans="1:25" x14ac:dyDescent="0.3">
      <c r="A88">
        <f t="shared" si="1"/>
        <v>-6.2784396954551642</v>
      </c>
      <c r="B88">
        <f>GMs!C$9*U88</f>
        <v>4.5695251261730681</v>
      </c>
      <c r="C88">
        <v>-10.343372147499339</v>
      </c>
      <c r="D88">
        <v>-7.7593092693317107</v>
      </c>
      <c r="E88">
        <v>-4.7101140892656943</v>
      </c>
      <c r="F88">
        <v>-7.5341276345461967</v>
      </c>
      <c r="G88">
        <v>1.3800188066135473</v>
      </c>
      <c r="H88" t="str">
        <v>Ivica Zubac</v>
      </c>
      <c r="I88">
        <v>2.3640243902439022</v>
      </c>
      <c r="J88">
        <v>0.10817073170731707</v>
      </c>
      <c r="K88">
        <v>-1.7915853658536585</v>
      </c>
      <c r="L88">
        <v>-0.5942682926829268</v>
      </c>
      <c r="M88">
        <v>1.1353658536585365</v>
      </c>
      <c r="N88">
        <v>-0.73695121951219511</v>
      </c>
      <c r="O88">
        <v>-1.5804878048780489</v>
      </c>
      <c r="P88">
        <v>0.9182926829268292</v>
      </c>
      <c r="Q88">
        <v>0.49012195121951219</v>
      </c>
      <c r="R88">
        <v>0.20451219512195129</v>
      </c>
      <c r="S88">
        <v>-0.17743902439024395</v>
      </c>
      <c r="T88">
        <v>1.0496341463414631</v>
      </c>
      <c r="U88">
        <v>0.31268292682926824</v>
      </c>
      <c r="V88">
        <v>0.31268292682926824</v>
      </c>
      <c r="W88" t="str">
        <v>_______</v>
      </c>
      <c r="X88">
        <v>3.0707989128263211</v>
      </c>
      <c r="Y88" t="str">
        <v xml:space="preserve"> C</v>
      </c>
    </row>
    <row r="89" spans="1:25" x14ac:dyDescent="0.3">
      <c r="A89">
        <f t="shared" si="1"/>
        <v>-6.5125692511793787</v>
      </c>
      <c r="B89">
        <f>GMs!C$9*U89</f>
        <v>3.639223988941271</v>
      </c>
      <c r="C89">
        <v>-15.885576039847725</v>
      </c>
      <c r="D89">
        <v>-7.9073760209389974</v>
      </c>
      <c r="E89">
        <v>-5.8273969662542964</v>
      </c>
      <c r="F89">
        <v>-7.8150831014152544</v>
      </c>
      <c r="G89">
        <v>1.0990633397444882</v>
      </c>
      <c r="H89" t="str">
        <v>De'Andre Hunter</v>
      </c>
      <c r="I89">
        <v>0.33609756097560978</v>
      </c>
      <c r="J89">
        <v>1.2821951219512195</v>
      </c>
      <c r="K89">
        <v>-0.42951219512195121</v>
      </c>
      <c r="L89">
        <v>5.292682926829273E-2</v>
      </c>
      <c r="M89">
        <v>-0.23804878048780484</v>
      </c>
      <c r="N89">
        <v>-0.57048780487804873</v>
      </c>
      <c r="O89">
        <v>-0.4463414634146341</v>
      </c>
      <c r="P89">
        <v>-0.20560975609756094</v>
      </c>
      <c r="Q89">
        <v>0.46780487804878046</v>
      </c>
      <c r="R89">
        <v>-1.0331707317073169</v>
      </c>
      <c r="S89">
        <v>-0.21878048780487769</v>
      </c>
      <c r="T89">
        <v>0.8195121951219515</v>
      </c>
      <c r="U89">
        <v>0.24902439024390277</v>
      </c>
      <c r="V89">
        <v>0.24902439024390277</v>
      </c>
      <c r="W89" t="str">
        <v>_______</v>
      </c>
      <c r="X89">
        <v>2.6492088065488897</v>
      </c>
      <c r="Y89" t="str">
        <v xml:space="preserve"> SF, PF</v>
      </c>
    </row>
    <row r="90" spans="1:25" x14ac:dyDescent="0.3">
      <c r="A90">
        <f t="shared" si="1"/>
        <v>-6.7556692879658309</v>
      </c>
      <c r="B90">
        <f>GMs!C$9*U90</f>
        <v>2.6732791299764336</v>
      </c>
      <c r="C90">
        <v>-3.3584150101431263</v>
      </c>
      <c r="D90">
        <v>3.4077191623600331</v>
      </c>
      <c r="E90">
        <v>-21.787904243469374</v>
      </c>
      <c r="F90">
        <v>-8.1068031455589971</v>
      </c>
      <c r="G90">
        <v>0.80734329560074625</v>
      </c>
      <c r="H90" t="str">
        <v>Russell Westbrook</v>
      </c>
      <c r="I90">
        <v>0.16243902439024391</v>
      </c>
      <c r="J90">
        <v>-1.5814634146341464</v>
      </c>
      <c r="K90">
        <v>-0.64243902439024381</v>
      </c>
      <c r="L90">
        <v>0.83463414634146338</v>
      </c>
      <c r="M90">
        <v>1.2658536585365852</v>
      </c>
      <c r="N90">
        <v>2.6507317073170729</v>
      </c>
      <c r="O90">
        <v>0.77902439024390246</v>
      </c>
      <c r="P90">
        <v>-0.52829268292682918</v>
      </c>
      <c r="Q90">
        <v>-2.7575609756097559</v>
      </c>
      <c r="R90">
        <v>1.764390243902439</v>
      </c>
      <c r="S90">
        <v>2.9404878048780478</v>
      </c>
      <c r="T90">
        <v>-2.4678048780487805</v>
      </c>
      <c r="U90">
        <v>0.18292682926829196</v>
      </c>
      <c r="V90">
        <v>0.18292682926829196</v>
      </c>
      <c r="W90" t="str">
        <v>_______</v>
      </c>
      <c r="X90">
        <v>2.2114658226362987</v>
      </c>
      <c r="Y90" t="str">
        <v xml:space="preserve"> PG</v>
      </c>
    </row>
    <row r="91" spans="1:25" x14ac:dyDescent="0.3">
      <c r="A91">
        <f t="shared" si="1"/>
        <v>-6.9601962561846848</v>
      </c>
      <c r="B91">
        <f>GMs!C$9*U91</f>
        <v>1.8606022744636102</v>
      </c>
      <c r="C91">
        <v>-9.2535710274057443</v>
      </c>
      <c r="D91">
        <v>-11.157564971657846</v>
      </c>
      <c r="E91">
        <v>-4.7813628295223438</v>
      </c>
      <c r="F91">
        <v>-8.3522355074216215</v>
      </c>
      <c r="G91">
        <v>0.56191093373812306</v>
      </c>
      <c r="H91" t="str">
        <v>Matisse Thybulle</v>
      </c>
      <c r="I91">
        <v>-0.18504065040650408</v>
      </c>
      <c r="J91">
        <v>-0.3205691056910569</v>
      </c>
      <c r="K91">
        <v>-0.8504065040650407</v>
      </c>
      <c r="L91">
        <v>-1.2291869918699188</v>
      </c>
      <c r="M91">
        <v>-1.2265853658536585</v>
      </c>
      <c r="N91">
        <v>-0.90764227642276429</v>
      </c>
      <c r="O91">
        <v>2.0865040650406503</v>
      </c>
      <c r="P91">
        <v>1.5066666666666666</v>
      </c>
      <c r="Q91">
        <v>1.2535772357723576</v>
      </c>
      <c r="R91">
        <v>0.44788617886178828</v>
      </c>
      <c r="S91">
        <v>-1.1262601626016255</v>
      </c>
      <c r="T91">
        <v>1.0349593495934952</v>
      </c>
      <c r="U91">
        <v>0.12731707317073204</v>
      </c>
      <c r="V91">
        <v>0.12731707317073204</v>
      </c>
      <c r="W91" t="str">
        <v>_______</v>
      </c>
      <c r="X91">
        <v>1.8431802125548695</v>
      </c>
      <c r="Y91" t="str">
        <v xml:space="preserve"> SF, SG</v>
      </c>
    </row>
    <row r="92" spans="1:25" x14ac:dyDescent="0.3">
      <c r="A92">
        <f t="shared" si="1"/>
        <v>-7.0313620726117145</v>
      </c>
      <c r="B92">
        <f>GMs!C$9*U92</f>
        <v>1.5778287487149851</v>
      </c>
      <c r="C92">
        <v>-11.333057914987046</v>
      </c>
      <c r="D92">
        <v>-9.4596746498838282</v>
      </c>
      <c r="E92">
        <v>-6.2844941475130165</v>
      </c>
      <c r="F92">
        <v>-8.4376344871340567</v>
      </c>
      <c r="G92">
        <v>0.47651195402568652</v>
      </c>
      <c r="H92" t="str">
        <v>Danny Green</v>
      </c>
      <c r="I92">
        <v>-0.63975609756097573</v>
      </c>
      <c r="J92">
        <v>0.12447154471544718</v>
      </c>
      <c r="K92">
        <v>0.6878861788617886</v>
      </c>
      <c r="L92">
        <v>-0.69707317073170727</v>
      </c>
      <c r="M92">
        <v>-0.55902439024390249</v>
      </c>
      <c r="N92">
        <v>-0.61739837398373987</v>
      </c>
      <c r="O92">
        <v>0.81910569105691056</v>
      </c>
      <c r="P92">
        <v>0.2295934959349594</v>
      </c>
      <c r="Q92">
        <v>0.76016260162601623</v>
      </c>
      <c r="R92">
        <v>-1.6504065040650495E-2</v>
      </c>
      <c r="S92">
        <v>-0.65219512195121954</v>
      </c>
      <c r="T92">
        <v>0.72536585365853679</v>
      </c>
      <c r="U92">
        <v>0.1079674796747967</v>
      </c>
      <c r="V92">
        <v>0.1079674796747967</v>
      </c>
      <c r="W92" t="str">
        <v>_______</v>
      </c>
      <c r="X92">
        <v>1.7150340499826711</v>
      </c>
      <c r="Y92" t="str">
        <v xml:space="preserve"> SG, SF</v>
      </c>
    </row>
    <row r="93" spans="1:25" x14ac:dyDescent="0.3">
      <c r="A93">
        <f t="shared" si="1"/>
        <v>-7.1144885304550511</v>
      </c>
      <c r="B93">
        <f>GMs!C$9*U93</f>
        <v>1.2475302606556755</v>
      </c>
      <c r="C93">
        <v>-8.2950120331827772</v>
      </c>
      <c r="D93">
        <v>-7.5640708092477658</v>
      </c>
      <c r="E93">
        <v>-8.6670836000843732</v>
      </c>
      <c r="F93">
        <v>-8.5373862365460607</v>
      </c>
      <c r="G93">
        <v>0.37676020461368354</v>
      </c>
      <c r="H93" t="str">
        <v>Jae'Sean Tate</v>
      </c>
      <c r="I93">
        <v>0.84536585365853656</v>
      </c>
      <c r="J93">
        <v>-0.57658536585365849</v>
      </c>
      <c r="K93">
        <v>-0.83756097560975606</v>
      </c>
      <c r="L93">
        <v>-0.33609756097560972</v>
      </c>
      <c r="M93">
        <v>0.14390243902439026</v>
      </c>
      <c r="N93">
        <v>-0.14926829268292682</v>
      </c>
      <c r="O93">
        <v>0.89609756097560977</v>
      </c>
      <c r="P93">
        <v>-0.10878048780487803</v>
      </c>
      <c r="Q93">
        <v>0.20829268292682926</v>
      </c>
      <c r="R93">
        <v>0.66195121951219515</v>
      </c>
      <c r="S93">
        <v>-0.12292682926829257</v>
      </c>
      <c r="T93">
        <v>0.23463414634146351</v>
      </c>
      <c r="U93">
        <v>8.5365853658536689E-2</v>
      </c>
      <c r="V93">
        <v>8.5365853658536689E-2</v>
      </c>
      <c r="W93" t="str">
        <v>_______</v>
      </c>
      <c r="X93">
        <v>1.5653507172302756</v>
      </c>
      <c r="Y93" t="str">
        <v xml:space="preserve"> SF</v>
      </c>
    </row>
    <row r="94" spans="1:25" x14ac:dyDescent="0.3">
      <c r="A94">
        <f t="shared" si="1"/>
        <v>-7.1381107972522573</v>
      </c>
      <c r="B94">
        <f>GMs!C$9*U94</f>
        <v>1.1536684600920617</v>
      </c>
      <c r="C94">
        <v>-12.502769289251528</v>
      </c>
      <c r="D94">
        <v>-6.8262121099894273</v>
      </c>
      <c r="E94">
        <v>-13.847123591153606</v>
      </c>
      <c r="F94">
        <v>-8.5657329567027087</v>
      </c>
      <c r="G94">
        <v>0.34841348445703602</v>
      </c>
      <c r="H94" t="str">
        <v>Joe Ingles</v>
      </c>
      <c r="I94">
        <v>0.4728455284552846</v>
      </c>
      <c r="J94">
        <v>0.35666666666666669</v>
      </c>
      <c r="K94">
        <v>0.91040650406504076</v>
      </c>
      <c r="L94">
        <v>-0.35845528455284548</v>
      </c>
      <c r="M94">
        <v>-0.68479674796747958</v>
      </c>
      <c r="N94">
        <v>0.91121951219512209</v>
      </c>
      <c r="O94">
        <v>-0.67081300813008138</v>
      </c>
      <c r="P94">
        <v>-0.85398373983739839</v>
      </c>
      <c r="Q94">
        <v>-4.1463414634146656E-3</v>
      </c>
      <c r="R94">
        <v>-0.27772357723577201</v>
      </c>
      <c r="S94">
        <v>8.3089430894309313E-2</v>
      </c>
      <c r="T94">
        <v>-0.83227642276422731</v>
      </c>
      <c r="U94">
        <v>7.8943089430894647E-2</v>
      </c>
      <c r="V94">
        <v>7.8943089430894647E-2</v>
      </c>
      <c r="W94" t="str">
        <v>_______</v>
      </c>
      <c r="X94">
        <v>1.5228148061243802</v>
      </c>
      <c r="Y94" t="str">
        <v xml:space="preserve"> SF, SG, PF</v>
      </c>
    </row>
    <row r="95" spans="1:25" x14ac:dyDescent="0.3">
      <c r="A95">
        <f t="shared" si="1"/>
        <v>-7.2092766136792843</v>
      </c>
      <c r="B95">
        <f>GMs!C$9*U95</f>
        <v>0.87089493434344945</v>
      </c>
      <c r="C95">
        <v>-15.838612838079866</v>
      </c>
      <c r="D95">
        <v>-6.7222596413093836</v>
      </c>
      <c r="E95">
        <v>-8.4922182708118186</v>
      </c>
      <c r="F95">
        <v>-8.6511319364151404</v>
      </c>
      <c r="G95">
        <v>0.26301450474460342</v>
      </c>
      <c r="H95" t="str">
        <v>Jordan Clarkson</v>
      </c>
      <c r="I95">
        <v>-1.1815447154471543</v>
      </c>
      <c r="J95">
        <v>1.0822764227642279</v>
      </c>
      <c r="K95">
        <v>1.394146341463415</v>
      </c>
      <c r="L95">
        <v>0.64772357723577256</v>
      </c>
      <c r="M95">
        <v>-0.49130081300813006</v>
      </c>
      <c r="N95">
        <v>-0.21105691056910569</v>
      </c>
      <c r="O95">
        <v>-8.0650406504065034E-2</v>
      </c>
      <c r="P95">
        <v>-1.0474796747967481</v>
      </c>
      <c r="Q95">
        <v>-5.2520325203252033E-2</v>
      </c>
      <c r="R95">
        <v>-1.0226829268292674</v>
      </c>
      <c r="S95">
        <v>0.11211382113821222</v>
      </c>
      <c r="T95">
        <v>0.27065040650406602</v>
      </c>
      <c r="U95">
        <v>5.9593495934960189E-2</v>
      </c>
      <c r="V95">
        <v>5.9593495934960189E-2</v>
      </c>
      <c r="W95" t="str">
        <v>_______</v>
      </c>
      <c r="X95">
        <v>1.394668643552188</v>
      </c>
      <c r="Y95" t="str">
        <v xml:space="preserve"> SG</v>
      </c>
    </row>
    <row r="96" spans="1:25" x14ac:dyDescent="0.3">
      <c r="A96">
        <f t="shared" si="1"/>
        <v>-7.2092766136792887</v>
      </c>
      <c r="B96">
        <f>GMs!C$9*U96</f>
        <v>0.87089493434343046</v>
      </c>
      <c r="C96">
        <v>-7.8239237921935967</v>
      </c>
      <c r="D96">
        <v>-9.9447861703906923</v>
      </c>
      <c r="E96">
        <v>-6.4723855622618531</v>
      </c>
      <c r="F96">
        <v>-8.6511319364151458</v>
      </c>
      <c r="G96">
        <v>0.26301450474459764</v>
      </c>
      <c r="H96" t="str">
        <v>Khem Birch</v>
      </c>
      <c r="I96">
        <v>0.6179674796747967</v>
      </c>
      <c r="J96">
        <v>-0.70756097560975617</v>
      </c>
      <c r="K96">
        <v>-1.5566666666666666</v>
      </c>
      <c r="L96">
        <v>-0.65837398373983735</v>
      </c>
      <c r="M96">
        <v>0.96959349593495925</v>
      </c>
      <c r="N96">
        <v>-0.62707317073170743</v>
      </c>
      <c r="O96">
        <v>-0.15804878048780488</v>
      </c>
      <c r="P96">
        <v>1.332520325203252</v>
      </c>
      <c r="Q96">
        <v>0.84723577235772352</v>
      </c>
      <c r="R96">
        <v>0.76715447154471517</v>
      </c>
      <c r="S96">
        <v>-0.78764227642276463</v>
      </c>
      <c r="T96">
        <v>0.68666666666666631</v>
      </c>
      <c r="U96">
        <v>5.9593495934958884E-2</v>
      </c>
      <c r="V96">
        <v>5.9593495934958884E-2</v>
      </c>
      <c r="W96" t="str">
        <v>_______</v>
      </c>
      <c r="X96">
        <v>1.3946686435521793</v>
      </c>
      <c r="Y96" t="str">
        <v xml:space="preserve"> C</v>
      </c>
    </row>
    <row r="97" spans="1:25" x14ac:dyDescent="0.3">
      <c r="A97">
        <f t="shared" si="1"/>
        <v>-7.3321722042318473</v>
      </c>
      <c r="B97">
        <f>GMs!C$9*U97</f>
        <v>0.38257594660107103</v>
      </c>
      <c r="C97">
        <v>-10.836121710234162</v>
      </c>
      <c r="D97">
        <v>-9.9203267659953873</v>
      </c>
      <c r="E97">
        <v>-9.0554977851954099</v>
      </c>
      <c r="F97">
        <v>-8.7986066450782161</v>
      </c>
      <c r="G97">
        <v>0.11553979608152876</v>
      </c>
      <c r="H97" t="str">
        <v>Chuma Okeke</v>
      </c>
      <c r="I97">
        <v>-0.47560975609756101</v>
      </c>
      <c r="J97">
        <v>-6.8292682926829273E-2</v>
      </c>
      <c r="K97">
        <v>-0.45609756097560977</v>
      </c>
      <c r="L97">
        <v>-0.67170731707317077</v>
      </c>
      <c r="M97">
        <v>-0.14845528455284554</v>
      </c>
      <c r="N97">
        <v>-0.12845528455284555</v>
      </c>
      <c r="O97">
        <v>1.0908943089430894</v>
      </c>
      <c r="P97">
        <v>7.6910569105691051E-2</v>
      </c>
      <c r="Q97">
        <v>0.8069918699186992</v>
      </c>
      <c r="R97">
        <v>9.4471544715446998E-2</v>
      </c>
      <c r="S97">
        <v>-0.78081300813008148</v>
      </c>
      <c r="T97">
        <v>0.15463414634146311</v>
      </c>
      <c r="U97">
        <v>2.6178861788617724E-2</v>
      </c>
      <c r="V97">
        <v>2.6178861788617724E-2</v>
      </c>
      <c r="W97" t="str">
        <v>_______</v>
      </c>
      <c r="X97">
        <v>1.1733742199506165</v>
      </c>
      <c r="Y97" t="str">
        <v>PF</v>
      </c>
    </row>
    <row r="98" spans="1:25" x14ac:dyDescent="0.3">
      <c r="A98">
        <f t="shared" si="1"/>
        <v>-7.7066897885799719</v>
      </c>
      <c r="B98">
        <f>GMs!C$9*U98</f>
        <v>-1.1055494357524811</v>
      </c>
      <c r="C98">
        <v>-5.1841549858469493</v>
      </c>
      <c r="D98">
        <v>-10.002294889058222</v>
      </c>
      <c r="E98">
        <v>-4.3659096488014413</v>
      </c>
      <c r="F98">
        <v>-9.2480277462959659</v>
      </c>
      <c r="G98">
        <v>-0.33388130513622116</v>
      </c>
      <c r="H98" t="str">
        <v>Daniel Gafford</v>
      </c>
      <c r="I98">
        <v>2.5994715447154468</v>
      </c>
      <c r="J98">
        <v>-1.4323170731707318</v>
      </c>
      <c r="K98">
        <v>-1.8635365853658536</v>
      </c>
      <c r="L98">
        <v>-0.7607723577235771</v>
      </c>
      <c r="M98">
        <v>0.10536585365853668</v>
      </c>
      <c r="N98">
        <v>-1.196178861788618</v>
      </c>
      <c r="O98">
        <v>-0.78723577235772357</v>
      </c>
      <c r="P98">
        <v>2.5315040650406506</v>
      </c>
      <c r="Q98">
        <v>0.72804878048780486</v>
      </c>
      <c r="R98">
        <v>1.3566666666666669</v>
      </c>
      <c r="S98">
        <v>-0.80369918699186993</v>
      </c>
      <c r="T98">
        <v>1.1205284552845529</v>
      </c>
      <c r="U98">
        <v>-7.5650406504065071E-2</v>
      </c>
      <c r="V98">
        <v>-7.5650406504065071E-2</v>
      </c>
      <c r="W98" t="str">
        <v>_______</v>
      </c>
      <c r="X98">
        <v>0.4989915786830752</v>
      </c>
      <c r="Y98" t="str">
        <v xml:space="preserve"> C, PF</v>
      </c>
    </row>
    <row r="99" spans="1:25" x14ac:dyDescent="0.3">
      <c r="A99">
        <f t="shared" si="1"/>
        <v>-7.7430202368820025</v>
      </c>
      <c r="B99">
        <f>GMs!C$9*U99</f>
        <v>-1.2499065087711996</v>
      </c>
      <c r="C99">
        <v>-18.654584665012887</v>
      </c>
      <c r="D99">
        <v>-8.6627057233368365</v>
      </c>
      <c r="E99">
        <v>-9.3377296371815763</v>
      </c>
      <c r="F99">
        <v>-9.2916242842584023</v>
      </c>
      <c r="G99">
        <v>-0.37747784309865873</v>
      </c>
      <c r="H99" t="str">
        <v>Jordan Poole</v>
      </c>
      <c r="I99">
        <v>-0.46560975609756095</v>
      </c>
      <c r="J99">
        <v>1.566016260162602</v>
      </c>
      <c r="K99">
        <v>0.84268292682926838</v>
      </c>
      <c r="L99">
        <v>0.31878048780487811</v>
      </c>
      <c r="M99">
        <v>-1.1298373983739838</v>
      </c>
      <c r="N99">
        <v>-0.18203252032520323</v>
      </c>
      <c r="O99">
        <v>-0.69983739837398384</v>
      </c>
      <c r="P99">
        <v>-0.67983739837398371</v>
      </c>
      <c r="Q99">
        <v>0.34414634146341461</v>
      </c>
      <c r="R99">
        <v>-1.6515447154471545</v>
      </c>
      <c r="S99">
        <v>-0.42967479674796683</v>
      </c>
      <c r="T99">
        <v>9.650406504065101E-2</v>
      </c>
      <c r="U99">
        <v>-8.5528455284552218E-2</v>
      </c>
      <c r="V99">
        <v>-8.5528455284552218E-2</v>
      </c>
      <c r="W99" t="str">
        <v>_______</v>
      </c>
      <c r="X99">
        <v>0.43357242426071918</v>
      </c>
      <c r="Y99" t="str">
        <v xml:space="preserve"> SG, PG</v>
      </c>
    </row>
    <row r="100" spans="1:25" x14ac:dyDescent="0.3">
      <c r="A100">
        <f t="shared" si="1"/>
        <v>-8.3317828105997354</v>
      </c>
      <c r="B100">
        <f>GMs!C$9*U100</f>
        <v>-3.5893227785150361</v>
      </c>
      <c r="C100">
        <v>-10.348286901172722</v>
      </c>
      <c r="D100">
        <v>-3.2740659883428354</v>
      </c>
      <c r="E100">
        <v>-18.712563881477415</v>
      </c>
      <c r="F100">
        <v>-9.9981393727196828</v>
      </c>
      <c r="G100">
        <v>-1.0839929315599386</v>
      </c>
      <c r="H100" t="str">
        <v>D'Angelo Russell</v>
      </c>
      <c r="I100">
        <v>-0.95756097560975606</v>
      </c>
      <c r="J100">
        <v>-0.44902439024390239</v>
      </c>
      <c r="K100">
        <v>1.225609756097561</v>
      </c>
      <c r="L100">
        <v>0.8139024390243903</v>
      </c>
      <c r="M100">
        <v>-1.0085365853658534</v>
      </c>
      <c r="N100">
        <v>1.5887804878048781</v>
      </c>
      <c r="O100">
        <v>0.23853658536585365</v>
      </c>
      <c r="P100">
        <v>-0.37682926829268293</v>
      </c>
      <c r="Q100">
        <v>-1.3204878048780488</v>
      </c>
      <c r="R100">
        <v>0.20341463414634142</v>
      </c>
      <c r="S100">
        <v>1.0748780487804881</v>
      </c>
      <c r="T100">
        <v>-1.8343902439024389</v>
      </c>
      <c r="U100">
        <v>-0.24560975609756075</v>
      </c>
      <c r="V100">
        <v>-0.24560975609756075</v>
      </c>
      <c r="W100" t="str">
        <v>_______</v>
      </c>
      <c r="X100">
        <v>-0.62659477785967521</v>
      </c>
      <c r="Y100" t="str">
        <v xml:space="preserve"> PG, SG</v>
      </c>
    </row>
    <row r="101" spans="1:25" x14ac:dyDescent="0.3">
      <c r="A101">
        <f t="shared" si="1"/>
        <v>-8.4111715680004746</v>
      </c>
      <c r="B101">
        <f>GMs!C$9*U101</f>
        <v>-3.9047697158522503</v>
      </c>
      <c r="C101">
        <v>-8.5664156527016591</v>
      </c>
      <c r="D101">
        <v>-6.6385444179326001</v>
      </c>
      <c r="E101">
        <v>-8.5267571338171209</v>
      </c>
      <c r="F101">
        <v>-10.093405881600569</v>
      </c>
      <c r="G101">
        <v>-1.179259440440825</v>
      </c>
      <c r="H101" t="str">
        <v>Evan Mobley</v>
      </c>
      <c r="I101">
        <v>0.28890243902439022</v>
      </c>
      <c r="J101">
        <v>-0.86853658536585365</v>
      </c>
      <c r="K101">
        <v>-1.1989024390243901</v>
      </c>
      <c r="L101">
        <v>-0.31670731707317068</v>
      </c>
      <c r="M101">
        <v>0.91939024390243906</v>
      </c>
      <c r="N101">
        <v>-0.5307317073170732</v>
      </c>
      <c r="O101">
        <v>-0.64024390243902429</v>
      </c>
      <c r="P101">
        <v>2.4823170731707318</v>
      </c>
      <c r="Q101">
        <v>-0.40268292682926832</v>
      </c>
      <c r="R101">
        <v>0.60134146341463457</v>
      </c>
      <c r="S101">
        <v>0.13548780487804946</v>
      </c>
      <c r="T101">
        <v>0.26353658536585423</v>
      </c>
      <c r="U101">
        <v>-0.26719512195121886</v>
      </c>
      <c r="V101">
        <v>-0.26719512195121886</v>
      </c>
      <c r="W101" t="str">
        <v>_______</v>
      </c>
      <c r="X101">
        <v>-0.76954774493075617</v>
      </c>
      <c r="Y101" t="str">
        <v xml:space="preserve"> PF, C</v>
      </c>
    </row>
    <row r="102" spans="1:25" x14ac:dyDescent="0.3">
      <c r="A102">
        <f t="shared" si="1"/>
        <v>-9.0664652095964193</v>
      </c>
      <c r="B102">
        <f>GMs!C$9*U102</f>
        <v>-6.5085435884493208</v>
      </c>
      <c r="C102">
        <v>-6.8242264894452997</v>
      </c>
      <c r="D102">
        <v>-8.2652404019131502</v>
      </c>
      <c r="E102">
        <v>-12.99332289766258</v>
      </c>
      <c r="F102">
        <v>-10.879758251515703</v>
      </c>
      <c r="G102">
        <v>-1.9656118103559592</v>
      </c>
      <c r="H102" t="str">
        <v>Mason Plumlee</v>
      </c>
      <c r="I102">
        <v>2.0235772357723576</v>
      </c>
      <c r="J102">
        <v>-1.4357723577235773</v>
      </c>
      <c r="K102">
        <v>-1.8707317073170733</v>
      </c>
      <c r="L102">
        <v>-0.70943089430894313</v>
      </c>
      <c r="M102">
        <v>1.4076422764227643</v>
      </c>
      <c r="N102">
        <v>0.21105691056910569</v>
      </c>
      <c r="O102">
        <v>-0.51235772357723586</v>
      </c>
      <c r="P102">
        <v>0.56731707317073166</v>
      </c>
      <c r="Q102">
        <v>-0.12666666666666659</v>
      </c>
      <c r="R102">
        <v>0.99040650406504072</v>
      </c>
      <c r="S102">
        <v>-0.31869918699187028</v>
      </c>
      <c r="T102">
        <v>-0.65642276422764256</v>
      </c>
      <c r="U102">
        <v>-0.44536585365853687</v>
      </c>
      <c r="V102">
        <v>-0.44536585365853687</v>
      </c>
      <c r="W102" t="str">
        <v>_______</v>
      </c>
      <c r="X102">
        <v>-1.949515456178522</v>
      </c>
      <c r="Y102" t="str">
        <v xml:space="preserve"> C</v>
      </c>
    </row>
    <row r="103" spans="1:25" x14ac:dyDescent="0.3">
      <c r="A103">
        <f t="shared" si="1"/>
        <v>-9.2052086500255843</v>
      </c>
      <c r="B103">
        <f>GMs!C$9*U103</f>
        <v>-7.0598331512533514</v>
      </c>
      <c r="C103">
        <v>-14.130098838881858</v>
      </c>
      <c r="D103">
        <v>-12.622508584905166</v>
      </c>
      <c r="E103">
        <v>-11.98597228749656</v>
      </c>
      <c r="F103">
        <v>-11.046250380030701</v>
      </c>
      <c r="G103">
        <v>-2.1321039388709582</v>
      </c>
      <c r="H103" t="str">
        <v>Al Horford</v>
      </c>
      <c r="I103">
        <v>5.3658536585365867E-3</v>
      </c>
      <c r="J103">
        <v>0.15804878048780488</v>
      </c>
      <c r="K103">
        <v>-0.58813008130081301</v>
      </c>
      <c r="L103">
        <v>-0.67170731707317077</v>
      </c>
      <c r="M103">
        <v>-2.5853658536585361E-2</v>
      </c>
      <c r="N103">
        <v>-3.4146341463414637E-2</v>
      </c>
      <c r="O103">
        <v>-0.64439024390243915</v>
      </c>
      <c r="P103">
        <v>0.26552845528455282</v>
      </c>
      <c r="Q103">
        <v>1.0521951219512196</v>
      </c>
      <c r="R103">
        <v>-0.6411382113821138</v>
      </c>
      <c r="S103">
        <v>-1.5352845528455288</v>
      </c>
      <c r="T103">
        <v>-0.44894308943089445</v>
      </c>
      <c r="U103">
        <v>-0.48308943089430922</v>
      </c>
      <c r="V103">
        <v>-0.48308943089430922</v>
      </c>
      <c r="W103" t="str">
        <v>_______</v>
      </c>
      <c r="X103">
        <v>-2.1993466302688534</v>
      </c>
      <c r="Y103" t="str">
        <v xml:space="preserve"> C, PF</v>
      </c>
    </row>
    <row r="104" spans="1:25" x14ac:dyDescent="0.3">
      <c r="A104">
        <f t="shared" si="1"/>
        <v>-9.2398945101328707</v>
      </c>
      <c r="B104">
        <f>GMs!C$9*U104</f>
        <v>-7.1976555419543393</v>
      </c>
      <c r="C104">
        <v>1.6218687122154631</v>
      </c>
      <c r="D104">
        <v>-3.6377540370301511</v>
      </c>
      <c r="E104">
        <v>-21.967901060959846</v>
      </c>
      <c r="F104">
        <v>-11.087873412159444</v>
      </c>
      <c r="G104">
        <v>-2.1737269709997018</v>
      </c>
      <c r="H104" t="str">
        <v>Ben Simmons</v>
      </c>
      <c r="I104">
        <v>1.8349593495934959</v>
      </c>
      <c r="J104">
        <v>-3.3691056910569106</v>
      </c>
      <c r="K104">
        <v>-1.7669918699186991</v>
      </c>
      <c r="L104">
        <v>-7.7560975609756083E-2</v>
      </c>
      <c r="M104">
        <v>0.70032520325203262</v>
      </c>
      <c r="N104">
        <v>2.0123577235772361</v>
      </c>
      <c r="O104">
        <v>1.6473170731707318</v>
      </c>
      <c r="P104">
        <v>-7.9674796747967458E-3</v>
      </c>
      <c r="Q104">
        <v>-1.4658536585365853</v>
      </c>
      <c r="R104">
        <v>2.8765853658536593</v>
      </c>
      <c r="S104">
        <v>0.97333333333333438</v>
      </c>
      <c r="T104">
        <v>-2.5048780487804869</v>
      </c>
      <c r="U104">
        <v>-0.49252032520325095</v>
      </c>
      <c r="V104">
        <v>-0.49252032520325095</v>
      </c>
      <c r="W104" t="str">
        <v>_______</v>
      </c>
      <c r="X104">
        <v>-2.2618044237914265</v>
      </c>
      <c r="Y104" t="str">
        <v xml:space="preserve"> PG</v>
      </c>
    </row>
    <row r="105" spans="1:25" x14ac:dyDescent="0.3">
      <c r="A105">
        <f t="shared" si="1"/>
        <v>-9.2745803702401677</v>
      </c>
      <c r="B105">
        <f>GMs!C$9*U105</f>
        <v>-7.3354779326553619</v>
      </c>
      <c r="C105">
        <v>-11.2584264703172</v>
      </c>
      <c r="D105">
        <v>-12.082072221123209</v>
      </c>
      <c r="E105">
        <v>-7.0865852289618241</v>
      </c>
      <c r="F105">
        <v>-11.129496444288201</v>
      </c>
      <c r="G105">
        <v>-2.2153500031284561</v>
      </c>
      <c r="H105" t="str">
        <v>Mo Bamba</v>
      </c>
      <c r="I105">
        <v>0.27886178861788619</v>
      </c>
      <c r="J105">
        <v>-0.50211382113821146</v>
      </c>
      <c r="K105">
        <v>-0.88991869918699185</v>
      </c>
      <c r="L105">
        <v>-0.77544715447154466</v>
      </c>
      <c r="M105">
        <v>0.59658536585365862</v>
      </c>
      <c r="N105">
        <v>-1.0621138211382113</v>
      </c>
      <c r="O105">
        <v>-1.6440650406504065</v>
      </c>
      <c r="P105">
        <v>2.6138211382113821</v>
      </c>
      <c r="Q105">
        <v>0.88243902439024391</v>
      </c>
      <c r="R105">
        <v>1.6260162601627881E-4</v>
      </c>
      <c r="S105">
        <v>-1.3843902439024389</v>
      </c>
      <c r="T105">
        <v>0.56016260162601617</v>
      </c>
      <c r="U105">
        <v>-0.50195121951219501</v>
      </c>
      <c r="V105">
        <v>-0.50195121951219501</v>
      </c>
      <c r="W105" t="str">
        <v>_______</v>
      </c>
      <c r="X105">
        <v>-2.3242622173140162</v>
      </c>
      <c r="Y105" t="str">
        <v xml:space="preserve"> C</v>
      </c>
    </row>
    <row r="106" spans="1:25" x14ac:dyDescent="0.3">
      <c r="A106">
        <f t="shared" si="1"/>
        <v>-9.3113593425953116</v>
      </c>
      <c r="B106">
        <f>GMs!C$9*U106</f>
        <v>-7.4816171917607424</v>
      </c>
      <c r="C106">
        <v>-13.841038511721569</v>
      </c>
      <c r="D106">
        <v>-9.9174149321388043</v>
      </c>
      <c r="E106">
        <v>-11.831238181232813</v>
      </c>
      <c r="F106">
        <v>-11.173631211114373</v>
      </c>
      <c r="G106">
        <v>-2.2594847699546308</v>
      </c>
      <c r="H106" t="str">
        <v>De'Anthony Melton</v>
      </c>
      <c r="I106">
        <v>-0.41536585365853657</v>
      </c>
      <c r="J106">
        <v>6.4634146341463417E-2</v>
      </c>
      <c r="K106">
        <v>0.11268292682926828</v>
      </c>
      <c r="L106">
        <v>-0.64146341463414625</v>
      </c>
      <c r="M106">
        <v>-0.74219512195121939</v>
      </c>
      <c r="N106">
        <v>-9.4878048780487792E-2</v>
      </c>
      <c r="O106">
        <v>0.75219512195121951</v>
      </c>
      <c r="P106">
        <v>0.18439024390243902</v>
      </c>
      <c r="Q106">
        <v>0.26804878048780489</v>
      </c>
      <c r="R106">
        <v>-0.57658536585365838</v>
      </c>
      <c r="S106">
        <v>-0.78</v>
      </c>
      <c r="T106">
        <v>-0.41707317073170724</v>
      </c>
      <c r="U106">
        <v>-0.51195121951219513</v>
      </c>
      <c r="V106">
        <v>-0.51195121951219513</v>
      </c>
      <c r="W106" t="str">
        <v>_______</v>
      </c>
      <c r="X106">
        <v>-2.3904890156181349</v>
      </c>
      <c r="Y106" t="str">
        <v>PG</v>
      </c>
    </row>
    <row r="107" spans="1:25" x14ac:dyDescent="0.3">
      <c r="A107">
        <f t="shared" si="1"/>
        <v>-10.046041741591996</v>
      </c>
      <c r="B107">
        <f>GMs!C$9*U107</f>
        <v>-10.400838001695019</v>
      </c>
      <c r="C107">
        <v>-10.987204878712145</v>
      </c>
      <c r="D107">
        <v>-14.210040403514657</v>
      </c>
      <c r="E107">
        <v>-9.7529854529710196</v>
      </c>
      <c r="F107">
        <v>-12.055250089910395</v>
      </c>
      <c r="G107">
        <v>-3.141103648750649</v>
      </c>
      <c r="H107" t="str">
        <v>Brandon Clarke</v>
      </c>
      <c r="I107">
        <v>0.85926829268292682</v>
      </c>
      <c r="J107">
        <v>-0.77243902439024392</v>
      </c>
      <c r="K107">
        <v>-1.5519512195121949</v>
      </c>
      <c r="L107">
        <v>-0.64146341463414625</v>
      </c>
      <c r="M107">
        <v>8.5365853658536606E-2</v>
      </c>
      <c r="N107">
        <v>-0.72268292682926827</v>
      </c>
      <c r="O107">
        <v>0.10536585365853657</v>
      </c>
      <c r="P107">
        <v>0.65999999999999992</v>
      </c>
      <c r="Q107">
        <v>1.2668292682926827</v>
      </c>
      <c r="R107">
        <v>6.0731707317072892E-2</v>
      </c>
      <c r="S107">
        <v>-1.9785365853658534</v>
      </c>
      <c r="T107">
        <v>1.0975609756097349E-2</v>
      </c>
      <c r="U107">
        <v>-0.7117073170731707</v>
      </c>
      <c r="V107">
        <v>-0.7117073170731707</v>
      </c>
      <c r="W107" t="str">
        <v>_______</v>
      </c>
      <c r="X107">
        <v>-3.7134096939369776</v>
      </c>
      <c r="Y107" t="str">
        <v xml:space="preserve"> PF, C</v>
      </c>
    </row>
    <row r="108" spans="1:25" x14ac:dyDescent="0.3">
      <c r="A108">
        <f t="shared" si="1"/>
        <v>-10.290935874590888</v>
      </c>
      <c r="B108">
        <f>GMs!C$9*U108</f>
        <v>-11.373911605006439</v>
      </c>
      <c r="C108">
        <v>-12.903958811330414</v>
      </c>
      <c r="D108">
        <v>-3.3081344444648662</v>
      </c>
      <c r="E108">
        <v>-22.130135034619034</v>
      </c>
      <c r="F108">
        <v>-12.349123049509064</v>
      </c>
      <c r="G108">
        <v>-3.4349766083493196</v>
      </c>
      <c r="H108" t="str">
        <v>Kevin Porter Jr.</v>
      </c>
      <c r="I108">
        <v>-0.72926829268292681</v>
      </c>
      <c r="J108">
        <v>-0.41097560975609754</v>
      </c>
      <c r="K108">
        <v>0.30292682926829267</v>
      </c>
      <c r="L108">
        <v>0.50951219512195123</v>
      </c>
      <c r="M108">
        <v>-0.48536585365853652</v>
      </c>
      <c r="N108">
        <v>1.76</v>
      </c>
      <c r="O108">
        <v>0.59048780487804875</v>
      </c>
      <c r="P108">
        <v>-0.4719512195121951</v>
      </c>
      <c r="Q108">
        <v>-1.8436585365853657</v>
      </c>
      <c r="R108">
        <v>-0.36731707317073115</v>
      </c>
      <c r="S108">
        <v>1.0653658536585369</v>
      </c>
      <c r="T108">
        <v>-2.5382926829268291</v>
      </c>
      <c r="U108">
        <v>-0.77829268292682885</v>
      </c>
      <c r="V108">
        <v>-0.77829268292682885</v>
      </c>
      <c r="W108" t="str">
        <v>_______</v>
      </c>
      <c r="X108">
        <v>-4.1543832533765901</v>
      </c>
      <c r="Y108" t="str">
        <v xml:space="preserve"> SG, PG</v>
      </c>
    </row>
    <row r="109" spans="1:25" x14ac:dyDescent="0.3">
      <c r="A109">
        <f t="shared" si="1"/>
        <v>-10.64078463601788</v>
      </c>
      <c r="B109">
        <f>GMs!C$9*U109</f>
        <v>-12.764016752594191</v>
      </c>
      <c r="C109">
        <v>-17.631951845122153</v>
      </c>
      <c r="D109">
        <v>-11.109810896409874</v>
      </c>
      <c r="E109">
        <v>-19.913332124473119</v>
      </c>
      <c r="F109">
        <v>-12.768941563221455</v>
      </c>
      <c r="G109">
        <v>-3.8547951220617103</v>
      </c>
      <c r="H109" t="str">
        <v>Devonte' Graham</v>
      </c>
      <c r="I109">
        <v>-1.9753658536585363</v>
      </c>
      <c r="J109">
        <v>0.54975609756097554</v>
      </c>
      <c r="K109">
        <v>1.4063414634146341</v>
      </c>
      <c r="L109">
        <v>2.4390243902439046E-2</v>
      </c>
      <c r="M109">
        <v>-1.0751219512195123</v>
      </c>
      <c r="N109">
        <v>1.2082926829268292</v>
      </c>
      <c r="O109">
        <v>-0.18</v>
      </c>
      <c r="P109">
        <v>-1.0712195121951218</v>
      </c>
      <c r="Q109">
        <v>0.23951219512195121</v>
      </c>
      <c r="R109">
        <v>-1.4231707317073168</v>
      </c>
      <c r="S109">
        <v>-1.1129268292682923</v>
      </c>
      <c r="T109">
        <v>-2.0817073170731701</v>
      </c>
      <c r="U109">
        <v>-0.87341463414634113</v>
      </c>
      <c r="V109">
        <v>-0.87341463414634113</v>
      </c>
      <c r="W109" t="str">
        <v>_______</v>
      </c>
      <c r="X109">
        <v>-4.7843454811474677</v>
      </c>
      <c r="Y109" t="str">
        <v xml:space="preserve"> PG, SG</v>
      </c>
    </row>
    <row r="110" spans="1:25" x14ac:dyDescent="0.3">
      <c r="A110">
        <f t="shared" si="1"/>
        <v>-11.078245095819321</v>
      </c>
      <c r="B110">
        <f>GMs!C$9*U110</f>
        <v>-14.50224224910777</v>
      </c>
      <c r="C110">
        <v>-10.033742666076391</v>
      </c>
      <c r="D110">
        <v>-12.892726766796144</v>
      </c>
      <c r="E110">
        <v>-10.062848395361431</v>
      </c>
      <c r="F110">
        <v>-13.293894114983186</v>
      </c>
      <c r="G110">
        <v>-4.3797476738234433</v>
      </c>
      <c r="H110" t="str">
        <v>Montrezl Harrell</v>
      </c>
      <c r="I110">
        <v>2.3536585365853657</v>
      </c>
      <c r="J110">
        <v>-1.2660162601626017</v>
      </c>
      <c r="K110">
        <v>-1.8707317073170733</v>
      </c>
      <c r="L110">
        <v>-0.16243902439024388</v>
      </c>
      <c r="M110">
        <v>0.51170731707317074</v>
      </c>
      <c r="N110">
        <v>-0.93951219512195117</v>
      </c>
      <c r="O110">
        <v>-0.56894308943089433</v>
      </c>
      <c r="P110">
        <v>0.33154471544715447</v>
      </c>
      <c r="Q110">
        <v>0.61837398373983743</v>
      </c>
      <c r="R110">
        <v>0.27365853658536565</v>
      </c>
      <c r="S110">
        <v>-1.6107317073170733</v>
      </c>
      <c r="T110">
        <v>-5.2845528455284785E-2</v>
      </c>
      <c r="U110">
        <v>-0.99235772357723584</v>
      </c>
      <c r="V110">
        <v>-0.99235772357723584</v>
      </c>
      <c r="W110" t="str">
        <v>_______</v>
      </c>
      <c r="X110">
        <v>-5.5720674804883199</v>
      </c>
      <c r="Y110" t="str">
        <v xml:space="preserve"> C, PF</v>
      </c>
    </row>
    <row r="111" spans="1:25" x14ac:dyDescent="0.3">
      <c r="A111">
        <f t="shared" si="1"/>
        <v>-11.112930955926615</v>
      </c>
      <c r="B111">
        <f>GMs!C$9*U111</f>
        <v>-14.640064639808772</v>
      </c>
      <c r="C111">
        <v>-12.694262654599529</v>
      </c>
      <c r="D111">
        <v>-12.11584949385958</v>
      </c>
      <c r="E111">
        <v>-13.771730187336322</v>
      </c>
      <c r="F111">
        <v>-13.335517147111936</v>
      </c>
      <c r="G111">
        <v>-4.4213707059521914</v>
      </c>
      <c r="H111" t="str">
        <v>Larry Nance Jr.</v>
      </c>
      <c r="I111">
        <v>0.23170731707317074</v>
      </c>
      <c r="J111">
        <v>-0.68130081300813006</v>
      </c>
      <c r="K111">
        <v>-0.81447154471544714</v>
      </c>
      <c r="L111">
        <v>-1.011219512195122</v>
      </c>
      <c r="M111">
        <v>0.1344715447154472</v>
      </c>
      <c r="N111">
        <v>-0.18504065040650408</v>
      </c>
      <c r="O111">
        <v>1.3078048780487805</v>
      </c>
      <c r="P111">
        <v>-0.37577235772357725</v>
      </c>
      <c r="Q111">
        <v>0.3920325203252033</v>
      </c>
      <c r="R111">
        <v>-0.32048780487804862</v>
      </c>
      <c r="S111">
        <v>-1.3938211382113819</v>
      </c>
      <c r="T111">
        <v>-0.81674796747967449</v>
      </c>
      <c r="U111">
        <v>-1.0017886178861786</v>
      </c>
      <c r="V111">
        <v>-1.0017886178861786</v>
      </c>
      <c r="W111" t="str">
        <v>_______</v>
      </c>
      <c r="X111">
        <v>-5.6345252740109002</v>
      </c>
      <c r="Y111" t="str">
        <v>PF</v>
      </c>
    </row>
    <row r="112" spans="1:25" x14ac:dyDescent="0.3">
      <c r="A112">
        <f t="shared" si="1"/>
        <v>-11.211307231575743</v>
      </c>
      <c r="B112">
        <f>GMs!C$9*U112</f>
        <v>-15.030957454814224</v>
      </c>
      <c r="C112">
        <v>-12.153639750527708</v>
      </c>
      <c r="D112">
        <v>-11.624331938868234</v>
      </c>
      <c r="E112">
        <v>-12.385438908769293</v>
      </c>
      <c r="F112">
        <v>-13.453568677890891</v>
      </c>
      <c r="G112">
        <v>-4.5394222367311476</v>
      </c>
      <c r="H112" t="str">
        <v>Wendell Carter Jr.</v>
      </c>
      <c r="I112">
        <v>0.85158536585365852</v>
      </c>
      <c r="J112">
        <v>-0.82878048780487801</v>
      </c>
      <c r="K112">
        <v>-1.5398780487804877</v>
      </c>
      <c r="L112">
        <v>-0.36756097560975609</v>
      </c>
      <c r="M112">
        <v>1.3932926829268291</v>
      </c>
      <c r="N112">
        <v>-0.4973170731707317</v>
      </c>
      <c r="O112">
        <v>-0.85036585365853656</v>
      </c>
      <c r="P112">
        <v>0.58243902439024386</v>
      </c>
      <c r="Q112">
        <v>0.22804878048780489</v>
      </c>
      <c r="R112">
        <v>-0.19975609756097557</v>
      </c>
      <c r="S112">
        <v>-1.2565853658536588</v>
      </c>
      <c r="T112">
        <v>-0.53121951219512231</v>
      </c>
      <c r="U112">
        <v>-1.0285365853658539</v>
      </c>
      <c r="V112">
        <v>-1.0285365853658539</v>
      </c>
      <c r="W112" t="str">
        <v>_______</v>
      </c>
      <c r="X112">
        <v>-5.8116684987430576</v>
      </c>
      <c r="Y112" t="str">
        <v xml:space="preserve"> C</v>
      </c>
    </row>
    <row r="113" spans="1:25" x14ac:dyDescent="0.3">
      <c r="A113">
        <f t="shared" si="1"/>
        <v>-11.686443711838553</v>
      </c>
      <c r="B113">
        <f>GMs!C$9*U113</f>
        <v>-16.918886582606472</v>
      </c>
      <c r="C113">
        <v>-25.726551145179315</v>
      </c>
      <c r="D113">
        <v>-15.396612700072559</v>
      </c>
      <c r="E113">
        <v>-11.283747861365935</v>
      </c>
      <c r="F113">
        <v>-14.023732454206263</v>
      </c>
      <c r="G113">
        <v>-5.1095860130465196</v>
      </c>
      <c r="H113" t="str">
        <v>Danilo Gallinari</v>
      </c>
      <c r="I113">
        <v>-0.46609756097560978</v>
      </c>
      <c r="J113">
        <v>2.0731300813008127</v>
      </c>
      <c r="K113">
        <v>-2.6016260162601279E-3</v>
      </c>
      <c r="L113">
        <v>-0.39126016260162594</v>
      </c>
      <c r="M113">
        <v>-0.63707317073170722</v>
      </c>
      <c r="N113">
        <v>-0.85341463414634144</v>
      </c>
      <c r="O113">
        <v>-1.1178048780487804</v>
      </c>
      <c r="P113">
        <v>-0.91471544715447151</v>
      </c>
      <c r="Q113">
        <v>1.1521138211382114</v>
      </c>
      <c r="R113">
        <v>-3.2308536585365855</v>
      </c>
      <c r="S113">
        <v>-2.3098373983739835</v>
      </c>
      <c r="T113">
        <v>-0.30430894308943079</v>
      </c>
      <c r="U113">
        <v>-1.1577235772357721</v>
      </c>
      <c r="V113">
        <v>-1.1577235772357721</v>
      </c>
      <c r="W113" t="str">
        <v>_______</v>
      </c>
      <c r="X113">
        <v>-6.6672325841515363</v>
      </c>
      <c r="Y113" t="str">
        <v xml:space="preserve"> PF, SF</v>
      </c>
    </row>
    <row r="114" spans="1:25" x14ac:dyDescent="0.3">
      <c r="A114">
        <f t="shared" si="1"/>
        <v>-14.378784094649347</v>
      </c>
      <c r="B114">
        <f>GMs!C$9*U114</f>
        <v>-27.616755598743314</v>
      </c>
      <c r="C114">
        <v>-20.607380124569278</v>
      </c>
      <c r="D114">
        <v>-17.428199181811085</v>
      </c>
      <c r="E114">
        <v>-14.86907920624758</v>
      </c>
      <c r="F114">
        <v>-17.254540913579216</v>
      </c>
      <c r="G114">
        <v>-8.3403944724194723</v>
      </c>
      <c r="H114" t="str">
        <v>Klay Thompson</v>
      </c>
      <c r="I114">
        <v>-2.0365853658536597E-2</v>
      </c>
      <c r="J114">
        <v>0.19788617886178861</v>
      </c>
      <c r="K114">
        <v>0.49556910569105705</v>
      </c>
      <c r="L114">
        <v>-5.0975609756097384E-2</v>
      </c>
      <c r="M114">
        <v>-1.3048373983739836</v>
      </c>
      <c r="N114">
        <v>-0.84699186991869913</v>
      </c>
      <c r="O114">
        <v>-0.82443089430894312</v>
      </c>
      <c r="P114">
        <v>-0.52292682926829259</v>
      </c>
      <c r="Q114">
        <v>0.9873170731707317</v>
      </c>
      <c r="R114">
        <v>-2.087642276422764</v>
      </c>
      <c r="S114">
        <v>-2.8770731707317068</v>
      </c>
      <c r="T114">
        <v>-1.0427642276422757</v>
      </c>
      <c r="U114">
        <v>-1.8897560975609751</v>
      </c>
      <c r="V114">
        <v>-1.8897560975609751</v>
      </c>
      <c r="W114" t="str">
        <v>_______</v>
      </c>
      <c r="X114">
        <v>-11.515249591714769</v>
      </c>
      <c r="Y114" t="str">
        <v xml:space="preserve"> SG</v>
      </c>
    </row>
    <row r="115" spans="1:25" x14ac:dyDescent="0.3">
      <c r="A115">
        <f t="shared" si="1"/>
        <v>-15.126922215239381</v>
      </c>
      <c r="B115">
        <f>GMs!C$9*U115</f>
        <v>-30.589441991277134</v>
      </c>
      <c r="C115">
        <v>-16.71780766187344</v>
      </c>
      <c r="D115">
        <v>-15.939669714325444</v>
      </c>
      <c r="E115">
        <v>-16.961147479711496</v>
      </c>
      <c r="F115">
        <v>-18.152306658287255</v>
      </c>
      <c r="G115">
        <v>-9.2381602171275112</v>
      </c>
      <c r="H115" t="str">
        <v>Andrew Wiggins</v>
      </c>
      <c r="I115">
        <v>0.36536585365853658</v>
      </c>
      <c r="J115">
        <v>-0.87414634146341463</v>
      </c>
      <c r="K115">
        <v>-0.29121951219512193</v>
      </c>
      <c r="L115">
        <v>-2.6829268292682895E-2</v>
      </c>
      <c r="M115">
        <v>-0.66682926829268285</v>
      </c>
      <c r="N115">
        <v>-0.61951219512195121</v>
      </c>
      <c r="O115">
        <v>-0.76829268292682928</v>
      </c>
      <c r="P115">
        <v>0.42</v>
      </c>
      <c r="Q115">
        <v>0.36829268292682926</v>
      </c>
      <c r="R115">
        <v>-1.2190243902439026</v>
      </c>
      <c r="S115">
        <v>-2.4614634146341468</v>
      </c>
      <c r="T115">
        <v>-1.4736585365853658</v>
      </c>
      <c r="U115">
        <v>-2.0931707317073176</v>
      </c>
      <c r="V115">
        <v>-2.0931707317073176</v>
      </c>
      <c r="W115" t="str">
        <v>_______</v>
      </c>
      <c r="X115">
        <v>-12.862399586486344</v>
      </c>
      <c r="Y115" t="str">
        <v xml:space="preserve"> SF, SG</v>
      </c>
    </row>
    <row r="116" spans="1:25" x14ac:dyDescent="0.3">
      <c r="A116">
        <f t="shared" si="1"/>
        <v>-18.429255310281853</v>
      </c>
      <c r="B116">
        <f>GMs!C$9*U116</f>
        <v>-43.711084085259294</v>
      </c>
      <c r="C116">
        <v>-20.57607132339071</v>
      </c>
      <c r="D116">
        <v>-22.202733156451565</v>
      </c>
      <c r="E116">
        <v>-18.842430006377349</v>
      </c>
      <c r="F116">
        <v>-22.115106372338222</v>
      </c>
      <c r="G116">
        <v>-13.200959931178478</v>
      </c>
      <c r="H116" t="str">
        <v>Thomas Bryant</v>
      </c>
      <c r="I116">
        <v>2.6330894308943087</v>
      </c>
      <c r="J116">
        <v>-0.91040650406504076</v>
      </c>
      <c r="K116">
        <v>-1.3721951219512194</v>
      </c>
      <c r="L116">
        <v>-0.78869918699186981</v>
      </c>
      <c r="M116">
        <v>-0.51162601626016246</v>
      </c>
      <c r="N116">
        <v>-1.1299186991869918</v>
      </c>
      <c r="O116">
        <v>-2.04349593495935</v>
      </c>
      <c r="P116">
        <v>-8.691056910569106E-2</v>
      </c>
      <c r="Q116">
        <v>1.2191056910569107</v>
      </c>
      <c r="R116">
        <v>-2.0806504065040645</v>
      </c>
      <c r="S116">
        <v>-4.210162601626017</v>
      </c>
      <c r="T116">
        <v>-1.8611382113821142</v>
      </c>
      <c r="U116">
        <v>-2.9910569105691063</v>
      </c>
      <c r="V116">
        <v>-2.9910569105691063</v>
      </c>
      <c r="W116" t="str">
        <v>_______</v>
      </c>
      <c r="X116">
        <v>-18.808812273239827</v>
      </c>
      <c r="Y116" t="str">
        <v xml:space="preserve"> C</v>
      </c>
    </row>
    <row r="117" spans="1:25" x14ac:dyDescent="0.3">
      <c r="A117">
        <f t="shared" si="1"/>
        <v>-20.017179966314359</v>
      </c>
      <c r="B117">
        <f>GMs!C$9*U117</f>
        <v>-50.020616894032564</v>
      </c>
      <c r="C117">
        <v>-29.937948959524647</v>
      </c>
      <c r="D117">
        <v>-22.173760409578552</v>
      </c>
      <c r="E117">
        <v>-24.852586899162546</v>
      </c>
      <c r="F117">
        <v>-24.020615959577231</v>
      </c>
      <c r="G117">
        <v>-15.106469518417484</v>
      </c>
      <c r="H117" t="str">
        <v>Jamal Murray</v>
      </c>
      <c r="I117">
        <v>0.14097560975609758</v>
      </c>
      <c r="J117">
        <v>0.74853658536585366</v>
      </c>
      <c r="K117">
        <v>-0.51231707317073172</v>
      </c>
      <c r="L117">
        <v>-0.64646341463414614</v>
      </c>
      <c r="M117">
        <v>-1.563292682926829</v>
      </c>
      <c r="N117">
        <v>-0.32378048780487806</v>
      </c>
      <c r="O117">
        <v>-0.90987804878048806</v>
      </c>
      <c r="P117">
        <v>-1.1358536585365853</v>
      </c>
      <c r="Q117">
        <v>0.77926829268292686</v>
      </c>
      <c r="R117">
        <v>-4.1713414634146346</v>
      </c>
      <c r="S117">
        <v>-4.2020731707317065</v>
      </c>
      <c r="T117">
        <v>-3.0990243902439021</v>
      </c>
      <c r="U117">
        <v>-3.4228048780487796</v>
      </c>
      <c r="V117">
        <v>-3.4228048780487796</v>
      </c>
      <c r="W117" t="str">
        <v>_______</v>
      </c>
      <c r="X117">
        <v>-21.668140829288745</v>
      </c>
      <c r="Y117" t="str">
        <v xml:space="preserve"> PG, SG</v>
      </c>
    </row>
    <row r="118" spans="1:25" x14ac:dyDescent="0.3">
      <c r="A118">
        <f t="shared" si="1"/>
        <v>-20.929029366290095</v>
      </c>
      <c r="B118">
        <f>GMs!C$9*U118</f>
        <v>-53.64380120819397</v>
      </c>
      <c r="C118">
        <v>-30.874482576174312</v>
      </c>
      <c r="D118">
        <v>-23.583233587857947</v>
      </c>
      <c r="E118">
        <v>-25.36770937027017</v>
      </c>
      <c r="F118">
        <v>-25.114835239548114</v>
      </c>
      <c r="G118">
        <v>-16.200688798388367</v>
      </c>
      <c r="H118" t="str">
        <v>Kawhi Leonard</v>
      </c>
      <c r="I118">
        <v>0.31658536585365854</v>
      </c>
      <c r="J118">
        <v>0.70975609756097557</v>
      </c>
      <c r="K118">
        <v>-1.2553658536585366</v>
      </c>
      <c r="L118">
        <v>-0.71414634146341438</v>
      </c>
      <c r="M118">
        <v>-1.2353658536585364</v>
      </c>
      <c r="N118">
        <v>-0.46560975609756095</v>
      </c>
      <c r="O118">
        <v>-0.82829268292682923</v>
      </c>
      <c r="P118">
        <v>-1.123170731707317</v>
      </c>
      <c r="Q118">
        <v>0.92487804878048796</v>
      </c>
      <c r="R118">
        <v>-4.3804878048780482</v>
      </c>
      <c r="S118">
        <v>-4.5956097560975602</v>
      </c>
      <c r="T118">
        <v>-3.2051219512195113</v>
      </c>
      <c r="U118">
        <v>-3.6707317073170724</v>
      </c>
      <c r="V118">
        <v>-3.6707317073170724</v>
      </c>
      <c r="W118" t="str">
        <v>_______</v>
      </c>
      <c r="X118">
        <v>-23.310080840901819</v>
      </c>
      <c r="Y118" t="str">
        <v xml:space="preserve"> SF, PF</v>
      </c>
    </row>
    <row r="119" spans="1:25" x14ac:dyDescent="0.3">
      <c r="A119">
        <f t="shared" si="1"/>
        <v>22.775154368897141</v>
      </c>
      <c r="B119">
        <f>GMs!C$9*U119</f>
        <v>120.01241107507585</v>
      </c>
      <c r="C119">
        <v>5.5099849516006687</v>
      </c>
      <c r="D119">
        <v>27.832181551385052</v>
      </c>
      <c r="E119">
        <v>18.806114858988916</v>
      </c>
      <c r="F119">
        <v>27.330185242676567</v>
      </c>
      <c r="G119">
        <v>36.244331683836315</v>
      </c>
      <c r="H119" t="str">
        <v>Damian Lillard</v>
      </c>
      <c r="I119">
        <v>-0.42292682926829267</v>
      </c>
      <c r="J119">
        <v>4.4673170731707312</v>
      </c>
      <c r="K119">
        <v>2.3917073170731706</v>
      </c>
      <c r="L119">
        <v>2.161463414634146</v>
      </c>
      <c r="M119">
        <v>-0.42195121951219511</v>
      </c>
      <c r="N119">
        <v>2.3190243902439023</v>
      </c>
      <c r="O119">
        <v>-0.11853658536585365</v>
      </c>
      <c r="P119">
        <v>-0.61609756097560964</v>
      </c>
      <c r="Q119">
        <v>-1.5478048780487803</v>
      </c>
      <c r="R119">
        <v>3.7448780487804871</v>
      </c>
      <c r="S119">
        <v>9.76</v>
      </c>
      <c r="T119">
        <v>5.8931707317073174</v>
      </c>
      <c r="U119">
        <v>8.2121951219512201</v>
      </c>
      <c r="V119">
        <v>8.2121951219512201</v>
      </c>
      <c r="W119" t="str">
        <v>andy</v>
      </c>
      <c r="X119">
        <v>55.386738997552449</v>
      </c>
      <c r="Y119" t="str">
        <v xml:space="preserve"> PG</v>
      </c>
    </row>
    <row r="120" spans="1:25" x14ac:dyDescent="0.3">
      <c r="A120">
        <f t="shared" si="1"/>
        <v>13.05518961391723</v>
      </c>
      <c r="B120">
        <f>GMs!C$9*U120</f>
        <v>81.390656391262837</v>
      </c>
      <c r="C120">
        <v>14.537659337944756</v>
      </c>
      <c r="D120">
        <v>14.049015991245581</v>
      </c>
      <c r="E120">
        <v>19.730769562873672</v>
      </c>
      <c r="F120">
        <v>15.666227536700676</v>
      </c>
      <c r="G120">
        <v>24.580373977860418</v>
      </c>
      <c r="H120" t="str">
        <v>Anthony Davis</v>
      </c>
      <c r="I120">
        <v>1.2545121951219511</v>
      </c>
      <c r="J120">
        <v>-0.19154471544715448</v>
      </c>
      <c r="K120">
        <v>-0.9258536585365853</v>
      </c>
      <c r="L120">
        <v>1.2661382113821138</v>
      </c>
      <c r="M120">
        <v>1.3366666666666667</v>
      </c>
      <c r="N120">
        <v>-0.5142276422764227</v>
      </c>
      <c r="O120">
        <v>0.74715447154471537</v>
      </c>
      <c r="P120">
        <v>2.9387804878048782</v>
      </c>
      <c r="Q120">
        <v>-0.34223577235772351</v>
      </c>
      <c r="R120">
        <v>5.7609349593495942</v>
      </c>
      <c r="S120">
        <v>5.911626016260163</v>
      </c>
      <c r="T120">
        <v>6.0836178861788621</v>
      </c>
      <c r="U120">
        <v>5.5693902439024399</v>
      </c>
      <c r="V120">
        <v>5.5693902439024399</v>
      </c>
      <c r="W120" t="str">
        <v>car</v>
      </c>
      <c r="X120">
        <v>37.884288435984899</v>
      </c>
      <c r="Y120" t="str">
        <v xml:space="preserve"> PF</v>
      </c>
    </row>
    <row r="121" spans="1:25" x14ac:dyDescent="0.3">
      <c r="A121">
        <f t="shared" si="1"/>
        <v>12.46807162839424</v>
      </c>
      <c r="B121">
        <f>GMs!C$9*U121</f>
        <v>79.057774803836722</v>
      </c>
      <c r="C121">
        <v>4.5663522463116761</v>
      </c>
      <c r="D121">
        <v>19.750969049207999</v>
      </c>
      <c r="E121">
        <v>10.202977496697212</v>
      </c>
      <c r="F121">
        <v>14.961685954073086</v>
      </c>
      <c r="G121">
        <v>23.87583239523283</v>
      </c>
      <c r="H121" t="str">
        <v>Paul George</v>
      </c>
      <c r="I121">
        <v>-8.8292682926829277E-2</v>
      </c>
      <c r="J121">
        <v>1.8756097560975611</v>
      </c>
      <c r="K121">
        <v>1.8682113821138211</v>
      </c>
      <c r="L121">
        <v>1.6829268292682926</v>
      </c>
      <c r="M121">
        <v>0.66967479674796748</v>
      </c>
      <c r="N121">
        <v>1.2885365853658537</v>
      </c>
      <c r="O121">
        <v>0.57723577235772361</v>
      </c>
      <c r="P121">
        <v>-0.37024390243902439</v>
      </c>
      <c r="Q121">
        <v>-2.0939024390243905</v>
      </c>
      <c r="R121">
        <v>3.5341463414634147</v>
      </c>
      <c r="S121">
        <v>7.5036585365853661</v>
      </c>
      <c r="T121">
        <v>4.1212195121951218</v>
      </c>
      <c r="U121">
        <v>5.409756097560976</v>
      </c>
      <c r="V121">
        <v>5.409756097560976</v>
      </c>
      <c r="W121" t="str">
        <v>choi</v>
      </c>
      <c r="X121">
        <v>36.827082594764285</v>
      </c>
      <c r="Y121" t="str">
        <v xml:space="preserve"> SF, SG</v>
      </c>
    </row>
    <row r="122" spans="1:25" x14ac:dyDescent="0.3">
      <c r="A122">
        <f t="shared" si="1"/>
        <v>17.915844777486843</v>
      </c>
      <c r="B122">
        <f>GMs!C$9*U122</f>
        <v>100.70420701229928</v>
      </c>
      <c r="C122">
        <v>5.1954407165043408</v>
      </c>
      <c r="D122">
        <v>23.691553807322865</v>
      </c>
      <c r="E122">
        <v>16.311027395486004</v>
      </c>
      <c r="F122">
        <v>21.49901373298421</v>
      </c>
      <c r="G122">
        <v>30.413160174143954</v>
      </c>
      <c r="H122" t="str">
        <v>Bradley Beal</v>
      </c>
      <c r="I122">
        <v>0.1251219512195122</v>
      </c>
      <c r="J122">
        <v>3.2163414634146341</v>
      </c>
      <c r="K122">
        <v>0.89170731707317075</v>
      </c>
      <c r="L122">
        <v>2.7084146341463415</v>
      </c>
      <c r="M122">
        <v>-0.20780487804878045</v>
      </c>
      <c r="N122">
        <v>1.5117073170731705</v>
      </c>
      <c r="O122">
        <v>0.73743902439024378</v>
      </c>
      <c r="P122">
        <v>-0.37902439024390244</v>
      </c>
      <c r="Q122">
        <v>-1.7129268292682926</v>
      </c>
      <c r="R122">
        <v>3.6746341463414636</v>
      </c>
      <c r="S122">
        <v>8.6039024390243881</v>
      </c>
      <c r="T122">
        <v>5.3792682926829265</v>
      </c>
      <c r="U122">
        <v>6.8909756097560955</v>
      </c>
      <c r="V122">
        <v>6.8909756097560955</v>
      </c>
      <c r="W122" t="str">
        <v>cock</v>
      </c>
      <c r="X122">
        <v>46.636725182591299</v>
      </c>
      <c r="Y122" t="str">
        <v xml:space="preserve"> SG</v>
      </c>
    </row>
    <row r="123" spans="1:25" x14ac:dyDescent="0.3">
      <c r="A123">
        <f t="shared" si="1"/>
        <v>17.39286573155881</v>
      </c>
      <c r="B123">
        <f>GMs!C$9*U123</f>
        <v>98.626178035264289</v>
      </c>
      <c r="C123">
        <v>10.053401680769909</v>
      </c>
      <c r="D123">
        <v>21.682388446280044</v>
      </c>
      <c r="E123">
        <v>18.474541774138032</v>
      </c>
      <c r="F123">
        <v>20.87143887787057</v>
      </c>
      <c r="G123">
        <v>29.785585319030314</v>
      </c>
      <c r="H123" t="str">
        <v>Jayson Tatum</v>
      </c>
      <c r="I123">
        <v>0.1429268292682927</v>
      </c>
      <c r="J123">
        <v>1.9892682926829268</v>
      </c>
      <c r="K123">
        <v>1.357560975609756</v>
      </c>
      <c r="L123">
        <v>2.0443902439024391</v>
      </c>
      <c r="M123">
        <v>0.95365853658536592</v>
      </c>
      <c r="N123">
        <v>0.92390243902439029</v>
      </c>
      <c r="O123">
        <v>0.77902439024390246</v>
      </c>
      <c r="P123">
        <v>-0.14780487804878048</v>
      </c>
      <c r="Q123">
        <v>-1.2941463414634145</v>
      </c>
      <c r="R123">
        <v>4.7595121951219515</v>
      </c>
      <c r="S123">
        <v>8.0429268292682927</v>
      </c>
      <c r="T123">
        <v>5.8248780487804881</v>
      </c>
      <c r="U123">
        <v>6.7487804878048783</v>
      </c>
      <c r="V123">
        <v>6.7487804878048783</v>
      </c>
      <c r="W123" t="str">
        <v>death</v>
      </c>
      <c r="X123">
        <v>45.695012416462028</v>
      </c>
      <c r="Y123" t="str">
        <v xml:space="preserve"> PF, SF</v>
      </c>
    </row>
    <row r="124" spans="1:25" x14ac:dyDescent="0.3">
      <c r="A124">
        <f t="shared" si="1"/>
        <v>25.266256959878564</v>
      </c>
      <c r="B124">
        <f>GMs!C$9*U124</f>
        <v>129.91067260033532</v>
      </c>
      <c r="C124">
        <v>17.110441872002372</v>
      </c>
      <c r="D124">
        <v>34.250300146374265</v>
      </c>
      <c r="E124">
        <v>14.087316712739032</v>
      </c>
      <c r="F124">
        <v>30.319508351854278</v>
      </c>
      <c r="G124">
        <v>39.233654793014018</v>
      </c>
      <c r="H124" t="str">
        <v>James Harden</v>
      </c>
      <c r="I124">
        <v>0.20170731707317074</v>
      </c>
      <c r="J124">
        <v>2.5540243902439026</v>
      </c>
      <c r="K124">
        <v>1.0359756097560975</v>
      </c>
      <c r="L124">
        <v>1.5132520325203251</v>
      </c>
      <c r="M124">
        <v>1.1657723577235772</v>
      </c>
      <c r="N124">
        <v>3.9682520325203257</v>
      </c>
      <c r="O124">
        <v>0.64865853658536587</v>
      </c>
      <c r="P124">
        <v>0.46434959349593502</v>
      </c>
      <c r="Q124">
        <v>-2.6624796747967481</v>
      </c>
      <c r="R124">
        <v>6.3354878048780501</v>
      </c>
      <c r="S124">
        <v>11.5519918699187</v>
      </c>
      <c r="T124">
        <v>4.9212601626016257</v>
      </c>
      <c r="U124">
        <v>8.8895121951219522</v>
      </c>
      <c r="V124">
        <v>8.8895121951219522</v>
      </c>
      <c r="W124" t="str">
        <v>ii</v>
      </c>
      <c r="X124">
        <v>59.872393116833813</v>
      </c>
      <c r="Y124" t="str">
        <v xml:space="preserve"> SG, PG</v>
      </c>
    </row>
    <row r="125" spans="1:25" x14ac:dyDescent="0.3">
      <c r="A125">
        <f t="shared" si="1"/>
        <v>11.937318165545596</v>
      </c>
      <c r="B125">
        <f>GMs!C$9*U125</f>
        <v>76.948854601299743</v>
      </c>
      <c r="C125">
        <v>4.6196864250635477</v>
      </c>
      <c r="D125">
        <v>16.6102650514967</v>
      </c>
      <c r="E125">
        <v>16.828518245771143</v>
      </c>
      <c r="F125">
        <v>14.324781798654715</v>
      </c>
      <c r="G125">
        <v>23.238928239814463</v>
      </c>
      <c r="H125" t="str">
        <v>Joel Embiid</v>
      </c>
      <c r="I125">
        <v>1.1443495934959351</v>
      </c>
      <c r="J125">
        <v>1.7193902439024391</v>
      </c>
      <c r="K125">
        <v>-0.83109756097560972</v>
      </c>
      <c r="L125">
        <v>1.6194715447154471</v>
      </c>
      <c r="M125">
        <v>1.7646341463414639</v>
      </c>
      <c r="N125">
        <v>-0.22040650406504061</v>
      </c>
      <c r="O125">
        <v>-0.10313008130081297</v>
      </c>
      <c r="P125">
        <v>1.5335365853658538</v>
      </c>
      <c r="Q125">
        <v>-1.3613008130081301</v>
      </c>
      <c r="R125">
        <v>3.5460569105691069</v>
      </c>
      <c r="S125">
        <v>6.626747967479675</v>
      </c>
      <c r="T125">
        <v>5.4858536585365867</v>
      </c>
      <c r="U125">
        <v>5.2654471544715449</v>
      </c>
      <c r="V125">
        <v>5.2654471544715449</v>
      </c>
      <c r="W125" t="str">
        <v>ja</v>
      </c>
      <c r="X125">
        <v>35.871370668017867</v>
      </c>
      <c r="Y125" t="str">
        <v xml:space="preserve"> C</v>
      </c>
    </row>
    <row r="126" spans="1:25" x14ac:dyDescent="0.3">
      <c r="A126">
        <f t="shared" si="1"/>
        <v>39.176333419026356</v>
      </c>
      <c r="B126">
        <f>GMs!C$9*U126</f>
        <v>185.18160970564159</v>
      </c>
      <c r="C126">
        <v>35.396602039425566</v>
      </c>
      <c r="D126">
        <v>44.830011689193043</v>
      </c>
      <c r="E126">
        <v>38.686487039908393</v>
      </c>
      <c r="F126">
        <v>47.011600102831622</v>
      </c>
      <c r="G126">
        <v>55.925746543991373</v>
      </c>
      <c r="H126" t="str">
        <v>Nikola Jokic</v>
      </c>
      <c r="I126">
        <v>3.8260162601626018</v>
      </c>
      <c r="J126">
        <v>2.2524390243902439</v>
      </c>
      <c r="K126">
        <v>-0.41483739837398376</v>
      </c>
      <c r="L126">
        <v>2.1780894308943091</v>
      </c>
      <c r="M126">
        <v>2.4442276422764229</v>
      </c>
      <c r="N126">
        <v>2.6837398373983739</v>
      </c>
      <c r="O126">
        <v>1.1356097560975609</v>
      </c>
      <c r="P126">
        <v>0.40065040650406508</v>
      </c>
      <c r="Q126">
        <v>-1.8343495934959351</v>
      </c>
      <c r="R126">
        <v>10.419146341463415</v>
      </c>
      <c r="S126">
        <v>14.505934959349592</v>
      </c>
      <c r="T126">
        <v>9.9878455284552832</v>
      </c>
      <c r="U126">
        <v>12.671585365853657</v>
      </c>
      <c r="V126">
        <v>12.671585365853657</v>
      </c>
      <c r="W126" t="str">
        <v>mark</v>
      </c>
      <c r="X126">
        <v>72</v>
      </c>
      <c r="Y126" t="str">
        <v xml:space="preserve"> C</v>
      </c>
    </row>
    <row r="127" spans="1:25" x14ac:dyDescent="0.3">
      <c r="A127">
        <f t="shared" si="1"/>
        <v>20.589945182137775</v>
      </c>
      <c r="B127">
        <f>GMs!C$9*U127</f>
        <v>111.32960046091235</v>
      </c>
      <c r="C127">
        <v>10.110194389884525</v>
      </c>
      <c r="D127">
        <v>26.998232334859445</v>
      </c>
      <c r="E127">
        <v>22.355525786345044</v>
      </c>
      <c r="F127">
        <v>24.707934218565331</v>
      </c>
      <c r="G127">
        <v>33.622080659725079</v>
      </c>
      <c r="H127" t="str">
        <v>Kevin Durant</v>
      </c>
      <c r="I127">
        <v>2.18390243902439</v>
      </c>
      <c r="J127">
        <v>2.8458536585365852</v>
      </c>
      <c r="K127">
        <v>0.47756097560975602</v>
      </c>
      <c r="L127">
        <v>1.7143089430894309</v>
      </c>
      <c r="M127">
        <v>0.65317073170731699</v>
      </c>
      <c r="N127">
        <v>0.99382113821138196</v>
      </c>
      <c r="O127">
        <v>-0.72926829268292681</v>
      </c>
      <c r="P127">
        <v>1.3878048780487808</v>
      </c>
      <c r="Q127">
        <v>-1.9091056910569106</v>
      </c>
      <c r="R127">
        <v>4.7721951219512198</v>
      </c>
      <c r="S127">
        <v>9.5271544715447156</v>
      </c>
      <c r="T127">
        <v>6.6242276422764226</v>
      </c>
      <c r="U127">
        <v>7.618048780487805</v>
      </c>
      <c r="V127">
        <v>7.618048780487805</v>
      </c>
      <c r="W127" t="str">
        <v>other</v>
      </c>
      <c r="X127">
        <v>51.451898005629737</v>
      </c>
      <c r="Y127" t="str">
        <v xml:space="preserve"> SF, PF</v>
      </c>
    </row>
    <row r="128" spans="1:25" x14ac:dyDescent="0.3">
      <c r="A128">
        <f t="shared" si="1"/>
        <v>12.788317802315866</v>
      </c>
      <c r="B128">
        <f>GMs!C$9*U128</f>
        <v>80.330255669705494</v>
      </c>
      <c r="C128">
        <v>30.300002480130317</v>
      </c>
      <c r="D128">
        <v>19.924223163674736</v>
      </c>
      <c r="E128">
        <v>9.3574661303274542</v>
      </c>
      <c r="F128">
        <v>15.345981362779039</v>
      </c>
      <c r="G128">
        <v>24.260127803938783</v>
      </c>
      <c r="H128" t="str">
        <v>Giannis Antetokounmpo</v>
      </c>
      <c r="I128">
        <v>3.8590243902439023</v>
      </c>
      <c r="J128">
        <v>-3.7841463414634151</v>
      </c>
      <c r="K128">
        <v>-0.67626016260162602</v>
      </c>
      <c r="L128">
        <v>2.1279674796747967</v>
      </c>
      <c r="M128">
        <v>2.3627642276422764</v>
      </c>
      <c r="N128">
        <v>1.5497560975609757</v>
      </c>
      <c r="O128">
        <v>0.73203252032520327</v>
      </c>
      <c r="P128">
        <v>1.3808943089430894</v>
      </c>
      <c r="Q128">
        <v>-2.0552032520325203</v>
      </c>
      <c r="R128">
        <v>9.2809756097560978</v>
      </c>
      <c r="S128">
        <v>7.552032520325203</v>
      </c>
      <c r="T128">
        <v>3.9470731707317066</v>
      </c>
      <c r="U128">
        <v>5.4968292682926823</v>
      </c>
      <c r="V128">
        <v>5.4968292682926823</v>
      </c>
      <c r="W128" t="str">
        <v>rain</v>
      </c>
      <c r="X128">
        <v>37.403740326339161</v>
      </c>
      <c r="Y128" t="str">
        <v xml:space="preserve"> PF</v>
      </c>
    </row>
    <row r="129" spans="1:25" x14ac:dyDescent="0.3">
      <c r="A129">
        <f t="shared" si="1"/>
        <v>26.030093422327486</v>
      </c>
      <c r="B129">
        <f>GMs!C$9*U129</f>
        <v>132.94573550590187</v>
      </c>
      <c r="C129">
        <v>13.909845063148886</v>
      </c>
      <c r="D129">
        <v>32.697419150658106</v>
      </c>
      <c r="E129">
        <v>27.209716275575698</v>
      </c>
      <c r="F129">
        <v>31.236112106792984</v>
      </c>
      <c r="G129">
        <v>40.150258547952724</v>
      </c>
      <c r="H129" t="str">
        <v>Stephen Curry</v>
      </c>
      <c r="I129">
        <v>0.52012195121951221</v>
      </c>
      <c r="J129">
        <v>3.476463414634146</v>
      </c>
      <c r="K129">
        <v>3.406219512195122</v>
      </c>
      <c r="L129">
        <v>2.5060975609756095</v>
      </c>
      <c r="M129">
        <v>0.10048780487804881</v>
      </c>
      <c r="N129">
        <v>1.4731707317073168</v>
      </c>
      <c r="O129">
        <v>0.68926829268292678</v>
      </c>
      <c r="P129">
        <v>-1.0534146341463415</v>
      </c>
      <c r="Q129">
        <v>-2.0212195121951222</v>
      </c>
      <c r="R129">
        <v>5.6207317073170717</v>
      </c>
      <c r="S129">
        <v>11.11841463414634</v>
      </c>
      <c r="T129">
        <v>7.6240243902439007</v>
      </c>
      <c r="U129">
        <v>9.0971951219512182</v>
      </c>
      <c r="V129">
        <v>9.0971951219512182</v>
      </c>
      <c r="W129" t="str">
        <v>rob</v>
      </c>
      <c r="X129">
        <v>61.247810647466885</v>
      </c>
      <c r="Y129" t="str">
        <v xml:space="preserve"> PG</v>
      </c>
    </row>
    <row r="130" spans="1:25" x14ac:dyDescent="0.3">
      <c r="A130">
        <f t="shared" si="1"/>
        <v>19.680338402427601</v>
      </c>
      <c r="B130">
        <f>GMs!C$9*U130</f>
        <v>107.7153270771842</v>
      </c>
      <c r="C130">
        <v>12.946917398994039</v>
      </c>
      <c r="D130">
        <v>25.705378102536237</v>
      </c>
      <c r="E130">
        <v>22.084741100383489</v>
      </c>
      <c r="F130">
        <v>23.616406082913119</v>
      </c>
      <c r="G130">
        <v>32.530552524072867</v>
      </c>
      <c r="H130" t="str">
        <v>Karl-Anthony Towns</v>
      </c>
      <c r="I130">
        <v>0.7876422764227643</v>
      </c>
      <c r="J130">
        <v>1.9650406504065039</v>
      </c>
      <c r="K130">
        <v>0.65235772357723576</v>
      </c>
      <c r="L130">
        <v>1.5856910569105691</v>
      </c>
      <c r="M130">
        <v>2.1741463414634148</v>
      </c>
      <c r="N130">
        <v>0.80227642276422761</v>
      </c>
      <c r="O130">
        <v>-0.38943089430894312</v>
      </c>
      <c r="P130">
        <v>1.5884552845528455</v>
      </c>
      <c r="Q130">
        <v>-1.7954471544715445</v>
      </c>
      <c r="R130">
        <v>5.4056910569105705</v>
      </c>
      <c r="S130">
        <v>9.1661788617886177</v>
      </c>
      <c r="T130">
        <v>6.5684552845528454</v>
      </c>
      <c r="U130">
        <v>7.3707317073170735</v>
      </c>
      <c r="V130">
        <v>7.3707317073170735</v>
      </c>
      <c r="W130" t="str">
        <v>weed</v>
      </c>
      <c r="X130">
        <v>49.813996213425462</v>
      </c>
      <c r="Y130" t="str">
        <v xml:space="preserve"> C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8" sqref="C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2732</v>
      </c>
    </row>
    <row r="3" spans="1:3" x14ac:dyDescent="0.3">
      <c r="A3" t="s">
        <v>10</v>
      </c>
      <c r="B3">
        <v>61.247810647466885</v>
      </c>
      <c r="C3" s="1" t="s">
        <v>2345</v>
      </c>
    </row>
    <row r="4" spans="1:3" x14ac:dyDescent="0.3">
      <c r="A4" t="s">
        <v>2333</v>
      </c>
      <c r="B4">
        <v>59.872393116833813</v>
      </c>
      <c r="C4" s="1" t="s">
        <v>2374</v>
      </c>
    </row>
    <row r="5" spans="1:3" x14ac:dyDescent="0.3">
      <c r="A5" t="s">
        <v>12</v>
      </c>
      <c r="B5">
        <v>55.386738997552449</v>
      </c>
      <c r="C5" s="1" t="s">
        <v>2731</v>
      </c>
    </row>
    <row r="6" spans="1:3" x14ac:dyDescent="0.3">
      <c r="A6" t="s">
        <v>38</v>
      </c>
      <c r="B6">
        <v>51.451898005629737</v>
      </c>
      <c r="C6" s="1" t="s">
        <v>2373</v>
      </c>
    </row>
    <row r="7" spans="1:3" x14ac:dyDescent="0.3">
      <c r="A7" t="s">
        <v>2336</v>
      </c>
      <c r="B7">
        <v>49.813996213425462</v>
      </c>
      <c r="C7" s="1" t="s">
        <v>2369</v>
      </c>
    </row>
    <row r="8" spans="1:3" x14ac:dyDescent="0.3">
      <c r="A8" t="s">
        <v>42</v>
      </c>
      <c r="B8">
        <v>46.636725182591299</v>
      </c>
      <c r="C8" s="1" t="s">
        <v>2371</v>
      </c>
    </row>
    <row r="9" spans="1:3" x14ac:dyDescent="0.3">
      <c r="A9" t="s">
        <v>35</v>
      </c>
      <c r="B9">
        <v>45.695012416462028</v>
      </c>
      <c r="C9" s="1" t="s">
        <v>2367</v>
      </c>
    </row>
    <row r="10" spans="1:3" x14ac:dyDescent="0.3">
      <c r="A10" t="s">
        <v>2334</v>
      </c>
      <c r="B10">
        <v>37.884288435984899</v>
      </c>
      <c r="C10" s="1" t="s">
        <v>2370</v>
      </c>
    </row>
    <row r="11" spans="1:3" x14ac:dyDescent="0.3">
      <c r="A11" t="s">
        <v>29</v>
      </c>
      <c r="B11">
        <v>37.403740326339161</v>
      </c>
      <c r="C11" s="1" t="s">
        <v>2366</v>
      </c>
    </row>
    <row r="12" spans="1:3" x14ac:dyDescent="0.3">
      <c r="A12" t="s">
        <v>31</v>
      </c>
      <c r="B12">
        <v>36.827082594764285</v>
      </c>
      <c r="C12" s="1" t="s">
        <v>2368</v>
      </c>
    </row>
    <row r="13" spans="1:3" x14ac:dyDescent="0.3">
      <c r="A13" t="s">
        <v>25</v>
      </c>
      <c r="B13">
        <v>35.871370668017867</v>
      </c>
      <c r="C13" s="1" t="s">
        <v>2372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2343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2338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2335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2415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2425</v>
      </c>
      <c r="B59">
        <v>15.540551232535419</v>
      </c>
      <c r="C59" s="1" t="s">
        <v>193</v>
      </c>
    </row>
    <row r="60" spans="1:3" x14ac:dyDescent="0.3">
      <c r="A60" t="s">
        <v>2337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2340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2437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2342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2453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2459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2457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2461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2468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2455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2349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2466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2481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2472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2485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2496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2504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2508</v>
      </c>
      <c r="B141">
        <v>-1.0162871795433546</v>
      </c>
      <c r="C141" s="1" t="s">
        <v>193</v>
      </c>
    </row>
    <row r="142" spans="1:3" x14ac:dyDescent="0.3">
      <c r="A142" t="s">
        <v>2348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2341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2516</v>
      </c>
      <c r="B148">
        <v>-1.8543936477222061</v>
      </c>
      <c r="C148" s="1" t="s">
        <v>193</v>
      </c>
    </row>
    <row r="149" spans="1:3" x14ac:dyDescent="0.3">
      <c r="A149" t="s">
        <v>2347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2346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2344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2528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2533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2539</v>
      </c>
      <c r="B169">
        <v>1</v>
      </c>
      <c r="C169" s="1" t="s">
        <v>193</v>
      </c>
    </row>
    <row r="170" spans="1:3" x14ac:dyDescent="0.3">
      <c r="A170" t="s">
        <v>2541</v>
      </c>
      <c r="B170">
        <v>-6.5187999340390901</v>
      </c>
      <c r="C170" s="1" t="s">
        <v>193</v>
      </c>
    </row>
    <row r="171" spans="1:3" x14ac:dyDescent="0.3">
      <c r="A171" t="s">
        <v>2543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2350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2694</v>
      </c>
      <c r="B179">
        <v>1</v>
      </c>
      <c r="C179" s="1" t="s">
        <v>193</v>
      </c>
    </row>
    <row r="180" spans="1:3" x14ac:dyDescent="0.3">
      <c r="A180" t="s">
        <v>2695</v>
      </c>
      <c r="B180">
        <v>1</v>
      </c>
      <c r="C180" s="1" t="s">
        <v>193</v>
      </c>
    </row>
    <row r="181" spans="1:3" x14ac:dyDescent="0.3">
      <c r="A181" t="s">
        <v>2696</v>
      </c>
      <c r="B181">
        <v>1</v>
      </c>
      <c r="C181" s="1" t="s">
        <v>193</v>
      </c>
    </row>
    <row r="182" spans="1:3" x14ac:dyDescent="0.3">
      <c r="A182" t="s">
        <v>2697</v>
      </c>
      <c r="B182">
        <v>1</v>
      </c>
      <c r="C182" s="1" t="s">
        <v>193</v>
      </c>
    </row>
    <row r="183" spans="1:3" x14ac:dyDescent="0.3">
      <c r="A183" t="s">
        <v>2698</v>
      </c>
      <c r="B183">
        <v>1</v>
      </c>
      <c r="C183" s="1" t="s">
        <v>193</v>
      </c>
    </row>
    <row r="184" spans="1:3" x14ac:dyDescent="0.3">
      <c r="A184" t="s">
        <v>2699</v>
      </c>
      <c r="B184">
        <v>1</v>
      </c>
      <c r="C184" s="1" t="s">
        <v>193</v>
      </c>
    </row>
    <row r="185" spans="1:3" x14ac:dyDescent="0.3">
      <c r="A185" t="s">
        <v>2700</v>
      </c>
      <c r="B185">
        <v>1</v>
      </c>
      <c r="C185" s="1" t="s">
        <v>193</v>
      </c>
    </row>
    <row r="186" spans="1:3" x14ac:dyDescent="0.3">
      <c r="A186" t="s">
        <v>2701</v>
      </c>
      <c r="B186">
        <v>1</v>
      </c>
      <c r="C186" s="1" t="s">
        <v>193</v>
      </c>
    </row>
    <row r="187" spans="1:3" x14ac:dyDescent="0.3">
      <c r="A187" t="s">
        <v>2702</v>
      </c>
      <c r="B187">
        <v>1</v>
      </c>
      <c r="C187" s="1" t="s">
        <v>193</v>
      </c>
    </row>
    <row r="188" spans="1:3" x14ac:dyDescent="0.3">
      <c r="A188" t="s">
        <v>2703</v>
      </c>
      <c r="B188">
        <v>1</v>
      </c>
      <c r="C188" s="1" t="s">
        <v>193</v>
      </c>
    </row>
    <row r="189" spans="1:3" x14ac:dyDescent="0.3">
      <c r="A189" t="s">
        <v>7053</v>
      </c>
      <c r="B189">
        <v>1</v>
      </c>
      <c r="C189" s="1" t="s">
        <v>193</v>
      </c>
    </row>
    <row r="190" spans="1:3" x14ac:dyDescent="0.3">
      <c r="A190" t="s">
        <v>7054</v>
      </c>
      <c r="B190">
        <v>1</v>
      </c>
      <c r="C190" s="1" t="s">
        <v>193</v>
      </c>
    </row>
    <row r="191" spans="1:3" x14ac:dyDescent="0.3">
      <c r="A191" t="s">
        <v>7055</v>
      </c>
      <c r="B191">
        <v>1</v>
      </c>
      <c r="C191" s="1" t="s">
        <v>193</v>
      </c>
    </row>
    <row r="192" spans="1:3" x14ac:dyDescent="0.3">
      <c r="A192" t="s">
        <v>7056</v>
      </c>
      <c r="B192">
        <v>1</v>
      </c>
      <c r="C192" s="1" t="s">
        <v>193</v>
      </c>
    </row>
    <row r="193" spans="1:3" x14ac:dyDescent="0.3">
      <c r="A193" t="s">
        <v>7057</v>
      </c>
      <c r="B193">
        <v>1</v>
      </c>
      <c r="C193" s="1" t="s">
        <v>193</v>
      </c>
    </row>
    <row r="194" spans="1:3" x14ac:dyDescent="0.3">
      <c r="A194" t="s">
        <v>7058</v>
      </c>
      <c r="B194">
        <v>1</v>
      </c>
      <c r="C194" s="1" t="s">
        <v>193</v>
      </c>
    </row>
    <row r="195" spans="1:3" x14ac:dyDescent="0.3">
      <c r="A195" t="s">
        <v>7059</v>
      </c>
      <c r="B195">
        <v>1</v>
      </c>
      <c r="C195" s="1" t="s">
        <v>193</v>
      </c>
    </row>
    <row r="196" spans="1:3" x14ac:dyDescent="0.3">
      <c r="A196" t="s">
        <v>7060</v>
      </c>
      <c r="B196">
        <v>1</v>
      </c>
      <c r="C196" s="1" t="s">
        <v>193</v>
      </c>
    </row>
    <row r="197" spans="1:3" x14ac:dyDescent="0.3">
      <c r="A197" t="s">
        <v>7061</v>
      </c>
      <c r="B197">
        <v>1</v>
      </c>
      <c r="C197" s="1" t="s">
        <v>193</v>
      </c>
    </row>
    <row r="198" spans="1:3" x14ac:dyDescent="0.3">
      <c r="A198" t="s">
        <v>7062</v>
      </c>
      <c r="B198">
        <v>1</v>
      </c>
      <c r="C198" s="1" t="s">
        <v>193</v>
      </c>
    </row>
    <row r="199" spans="1:3" x14ac:dyDescent="0.3">
      <c r="A199" t="s">
        <v>7063</v>
      </c>
      <c r="B199">
        <v>1</v>
      </c>
      <c r="C199" s="1" t="s">
        <v>193</v>
      </c>
    </row>
    <row r="200" spans="1:3" x14ac:dyDescent="0.3">
      <c r="A200" t="s">
        <v>7064</v>
      </c>
      <c r="B200">
        <v>1</v>
      </c>
      <c r="C200" s="1" t="s">
        <v>193</v>
      </c>
    </row>
    <row r="201" spans="1:3" x14ac:dyDescent="0.3">
      <c r="A201" t="s">
        <v>7065</v>
      </c>
      <c r="B201">
        <v>1</v>
      </c>
      <c r="C201" s="1" t="s">
        <v>193</v>
      </c>
    </row>
    <row r="202" spans="1:3" x14ac:dyDescent="0.3">
      <c r="A202" t="s">
        <v>7066</v>
      </c>
      <c r="B202">
        <v>1</v>
      </c>
      <c r="C202" s="1" t="s">
        <v>193</v>
      </c>
    </row>
    <row r="203" spans="1:3" x14ac:dyDescent="0.3">
      <c r="A203" t="s">
        <v>7067</v>
      </c>
      <c r="B203">
        <v>1</v>
      </c>
      <c r="C203" s="1" t="s">
        <v>193</v>
      </c>
    </row>
    <row r="204" spans="1:3" x14ac:dyDescent="0.3">
      <c r="A204" t="s">
        <v>7068</v>
      </c>
      <c r="B204">
        <v>1</v>
      </c>
      <c r="C204" s="1" t="s">
        <v>193</v>
      </c>
    </row>
    <row r="205" spans="1:3" x14ac:dyDescent="0.3">
      <c r="A205" t="s">
        <v>7069</v>
      </c>
      <c r="B205">
        <v>1</v>
      </c>
      <c r="C205" s="1" t="s">
        <v>193</v>
      </c>
    </row>
    <row r="206" spans="1:3" x14ac:dyDescent="0.3">
      <c r="A206" t="s">
        <v>7070</v>
      </c>
      <c r="B206">
        <v>1</v>
      </c>
      <c r="C206" s="1" t="s">
        <v>193</v>
      </c>
    </row>
    <row r="207" spans="1:3" x14ac:dyDescent="0.3">
      <c r="A207" t="s">
        <v>7071</v>
      </c>
      <c r="B207">
        <v>1</v>
      </c>
      <c r="C207" s="1" t="s">
        <v>193</v>
      </c>
    </row>
    <row r="208" spans="1:3" x14ac:dyDescent="0.3">
      <c r="A208" t="s">
        <v>7072</v>
      </c>
      <c r="B208">
        <v>1</v>
      </c>
      <c r="C208" s="1" t="s">
        <v>193</v>
      </c>
    </row>
    <row r="209" spans="1:3" x14ac:dyDescent="0.3">
      <c r="A209" t="s">
        <v>7073</v>
      </c>
      <c r="B209">
        <v>1</v>
      </c>
      <c r="C209" s="1" t="s">
        <v>193</v>
      </c>
    </row>
    <row r="210" spans="1:3" x14ac:dyDescent="0.3">
      <c r="A210" t="s">
        <v>7074</v>
      </c>
      <c r="B210">
        <v>1</v>
      </c>
      <c r="C210" s="1" t="s">
        <v>193</v>
      </c>
    </row>
    <row r="211" spans="1:3" x14ac:dyDescent="0.3">
      <c r="A211" t="s">
        <v>7075</v>
      </c>
      <c r="B211">
        <v>1</v>
      </c>
      <c r="C211" s="1" t="s">
        <v>193</v>
      </c>
    </row>
    <row r="212" spans="1:3" x14ac:dyDescent="0.3">
      <c r="A212" t="s">
        <v>7076</v>
      </c>
      <c r="B212">
        <v>1</v>
      </c>
      <c r="C212" s="1" t="s">
        <v>193</v>
      </c>
    </row>
    <row r="213" spans="1:3" x14ac:dyDescent="0.3">
      <c r="A213" t="s">
        <v>7077</v>
      </c>
      <c r="B213">
        <v>1</v>
      </c>
      <c r="C213" s="1" t="s">
        <v>193</v>
      </c>
    </row>
    <row r="214" spans="1:3" x14ac:dyDescent="0.3">
      <c r="A214" t="s">
        <v>7078</v>
      </c>
      <c r="B214">
        <v>1</v>
      </c>
      <c r="C214" s="1" t="s">
        <v>193</v>
      </c>
    </row>
    <row r="215" spans="1:3" x14ac:dyDescent="0.3">
      <c r="A215" t="s">
        <v>7079</v>
      </c>
      <c r="B215">
        <v>1</v>
      </c>
      <c r="C215" s="1" t="s">
        <v>193</v>
      </c>
    </row>
    <row r="216" spans="1:3" x14ac:dyDescent="0.3">
      <c r="A216" t="s">
        <v>7080</v>
      </c>
      <c r="B216">
        <v>1</v>
      </c>
      <c r="C216" s="1" t="s">
        <v>193</v>
      </c>
    </row>
    <row r="217" spans="1:3" x14ac:dyDescent="0.3">
      <c r="A217" t="s">
        <v>7081</v>
      </c>
      <c r="B217">
        <v>1</v>
      </c>
      <c r="C217" s="1" t="s">
        <v>193</v>
      </c>
    </row>
    <row r="218" spans="1:3" x14ac:dyDescent="0.3">
      <c r="A218" t="s">
        <v>7082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2021-09-30T23:32:20Z</dcterms:modified>
</cp:coreProperties>
</file>