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P:\tmp\COVID-19-analysis-ITA\"/>
    </mc:Choice>
  </mc:AlternateContent>
  <xr:revisionPtr revIDLastSave="0" documentId="13_ncr:1_{7B3E4C7B-57E1-4348-91AE-36B1CE830BF3}" xr6:coauthVersionLast="45" xr6:coauthVersionMax="45" xr10:uidLastSave="{00000000-0000-0000-0000-000000000000}"/>
  <bookViews>
    <workbookView xWindow="-120" yWindow="-120" windowWidth="29040" windowHeight="15840" tabRatio="878" activeTab="1" xr2:uid="{DF99216E-6F09-4B32-A180-FD8AD51C4B9C}"/>
  </bookViews>
  <sheets>
    <sheet name="README" sheetId="4" r:id="rId1"/>
    <sheet name="Dati" sheetId="1" r:id="rId2"/>
    <sheet name="Grafico" sheetId="2" r:id="rId3"/>
    <sheet name="Grafico terapia intensiva (exp)" sheetId="6" r:id="rId4"/>
    <sheet name="Grafico terapia intensiva (lin)" sheetId="9" r:id="rId5"/>
    <sheet name="Grafico deceduti (exp)" sheetId="5" r:id="rId6"/>
    <sheet name="Grafico deceduti (lin)" sheetId="10" r:id="rId7"/>
    <sheet name="Previsione (esponenziale)" sheetId="7" r:id="rId8"/>
    <sheet name="Previsione (lineare)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4" i="1"/>
  <c r="C5" i="1"/>
  <c r="C6" i="1"/>
  <c r="H6" i="8"/>
  <c r="H6" i="7"/>
  <c r="C7" i="1" l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E2" i="1" l="1"/>
  <c r="E182" i="1"/>
  <c r="E248" i="1"/>
  <c r="H210" i="1"/>
  <c r="E237" i="1"/>
  <c r="I167" i="1" a="1"/>
  <c r="H148" i="1"/>
  <c r="H67" i="1"/>
  <c r="F243" i="1"/>
  <c r="G196" i="1"/>
  <c r="F227" i="1"/>
  <c r="E183" i="1"/>
  <c r="F154" i="1"/>
  <c r="H85" i="1"/>
  <c r="G188" i="1"/>
  <c r="H55" i="1"/>
  <c r="I177" i="1" a="1"/>
  <c r="H19" i="1"/>
  <c r="H143" i="1"/>
  <c r="E155" i="1"/>
  <c r="E157" i="1"/>
  <c r="E138" i="1"/>
  <c r="G177" i="1"/>
  <c r="G127" i="1"/>
  <c r="G211" i="1"/>
  <c r="I211" i="1" a="1"/>
  <c r="F177" i="1"/>
  <c r="E30" i="1"/>
  <c r="H193" i="1"/>
  <c r="G144" i="1"/>
  <c r="H6" i="1"/>
  <c r="Q15" i="1" s="1" a="1"/>
  <c r="G106" i="1"/>
  <c r="F148" i="1"/>
  <c r="G139" i="1"/>
  <c r="I210" i="1" a="1"/>
  <c r="I128" i="1" a="1"/>
  <c r="H141" i="1"/>
  <c r="F147" i="1"/>
  <c r="G155" i="1"/>
  <c r="F214" i="1"/>
  <c r="I178" i="1" a="1"/>
  <c r="F206" i="1"/>
  <c r="E168" i="1"/>
  <c r="I174" i="1" a="1"/>
  <c r="H77" i="1"/>
  <c r="E159" i="1"/>
  <c r="G230" i="1"/>
  <c r="E105" i="1"/>
  <c r="F248" i="1"/>
  <c r="G94" i="1"/>
  <c r="I181" i="1" a="1"/>
  <c r="I15" i="1" a="1"/>
  <c r="E229" i="1"/>
  <c r="H183" i="1"/>
  <c r="F152" i="1"/>
  <c r="H167" i="1"/>
  <c r="I202" i="1" a="1"/>
  <c r="I176" i="1" a="1"/>
  <c r="G233" i="1"/>
  <c r="F121" i="1"/>
  <c r="E37" i="1"/>
  <c r="E202" i="1"/>
  <c r="F193" i="1"/>
  <c r="G191" i="1"/>
  <c r="A14" i="1" a="1"/>
  <c r="E214" i="1"/>
  <c r="E177" i="1"/>
  <c r="F185" i="1"/>
  <c r="I250" i="1" a="1"/>
  <c r="F169" i="1"/>
  <c r="F231" i="1"/>
  <c r="F202" i="1"/>
  <c r="I226" i="1" a="1"/>
  <c r="G86" i="1"/>
  <c r="E231" i="1"/>
  <c r="F40" i="1"/>
  <c r="H233" i="1"/>
  <c r="F24" i="1"/>
  <c r="F228" i="1"/>
  <c r="F242" i="1"/>
  <c r="D140" i="1" a="1"/>
  <c r="I120" i="1" a="1"/>
  <c r="E89" i="1"/>
  <c r="H76" i="1"/>
  <c r="I24" i="1" a="1"/>
  <c r="I232" i="1" a="1"/>
  <c r="H30" i="1"/>
  <c r="G195" i="1"/>
  <c r="G126" i="1"/>
  <c r="I165" i="1" a="1"/>
  <c r="E222" i="1"/>
  <c r="G202" i="1"/>
  <c r="I203" i="1" a="1"/>
  <c r="D79" i="1" a="1"/>
  <c r="G162" i="1"/>
  <c r="E39" i="1"/>
  <c r="I6" i="1" a="1"/>
  <c r="F30" i="1"/>
  <c r="E7" i="1"/>
  <c r="N14" i="1" s="1" a="1"/>
  <c r="E92" i="1"/>
  <c r="G150" i="1"/>
  <c r="H198" i="1"/>
  <c r="E127" i="1"/>
  <c r="G47" i="1"/>
  <c r="F253" i="1"/>
  <c r="E136" i="1"/>
  <c r="H132" i="1"/>
  <c r="F219" i="1"/>
  <c r="H119" i="1"/>
  <c r="H50" i="1"/>
  <c r="F74" i="1"/>
  <c r="G131" i="1"/>
  <c r="F32" i="1"/>
  <c r="E196" i="1"/>
  <c r="I173" i="1" a="1"/>
  <c r="F46" i="1"/>
  <c r="E163" i="1"/>
  <c r="F26" i="1"/>
  <c r="G197" i="1"/>
  <c r="I114" i="1" a="1"/>
  <c r="H116" i="1"/>
  <c r="I46" i="1" a="1"/>
  <c r="F114" i="1"/>
  <c r="I153" i="1" a="1"/>
  <c r="F98" i="1"/>
  <c r="I246" i="1" a="1"/>
  <c r="G218" i="1"/>
  <c r="E36" i="1"/>
  <c r="I184" i="1" a="1"/>
  <c r="I240" i="1" a="1"/>
  <c r="G253" i="1"/>
  <c r="F236" i="1"/>
  <c r="F84" i="1"/>
  <c r="E224" i="1"/>
  <c r="E99" i="1"/>
  <c r="F208" i="1"/>
  <c r="G62" i="1"/>
  <c r="F192" i="1"/>
  <c r="I51" i="1" a="1"/>
  <c r="F106" i="1"/>
  <c r="I151" i="1" a="1"/>
  <c r="F66" i="1"/>
  <c r="I45" i="1" a="1"/>
  <c r="I239" i="1" a="1"/>
  <c r="F245" i="1"/>
  <c r="D36" i="1" a="1"/>
  <c r="F249" i="1"/>
  <c r="E197" i="1"/>
  <c r="F217" i="1"/>
  <c r="I183" i="1" a="1"/>
  <c r="H147" i="1"/>
  <c r="F212" i="1"/>
  <c r="I55" i="1" a="1"/>
  <c r="F103" i="1"/>
  <c r="G220" i="1"/>
  <c r="H129" i="1"/>
  <c r="F186" i="1"/>
  <c r="H105" i="1"/>
  <c r="E178" i="1"/>
  <c r="E174" i="1"/>
  <c r="H207" i="1"/>
  <c r="H43" i="1"/>
  <c r="H175" i="1"/>
  <c r="E235" i="1"/>
  <c r="F247" i="1"/>
  <c r="G173" i="1"/>
  <c r="I206" i="1" a="1"/>
  <c r="G170" i="1"/>
  <c r="I160" i="1" a="1"/>
  <c r="I159" i="1" a="1"/>
  <c r="H178" i="1"/>
  <c r="E239" i="1"/>
  <c r="I166" i="1" a="1"/>
  <c r="I162" i="1" a="1"/>
  <c r="G16" i="1"/>
  <c r="P5" i="1" s="1" a="1"/>
  <c r="H109" i="1"/>
  <c r="I185" i="1" a="1"/>
  <c r="H93" i="1"/>
  <c r="G172" i="1"/>
  <c r="H157" i="1"/>
  <c r="H117" i="1"/>
  <c r="I216" i="1" a="1"/>
  <c r="G46" i="1"/>
  <c r="I197" i="1" a="1"/>
  <c r="H192" i="1"/>
  <c r="I204" i="1" a="1"/>
  <c r="I220" i="1" a="1"/>
  <c r="I154" i="1" a="1"/>
  <c r="H156" i="1"/>
  <c r="F38" i="1"/>
  <c r="E218" i="1"/>
  <c r="G143" i="1"/>
  <c r="H169" i="1"/>
  <c r="E59" i="1"/>
  <c r="H81" i="1"/>
  <c r="E227" i="1"/>
  <c r="I179" i="1" a="1"/>
  <c r="G53" i="1"/>
  <c r="I117" i="1" a="1"/>
  <c r="H228" i="1"/>
  <c r="I64" i="1" a="1"/>
  <c r="H197" i="1"/>
  <c r="G222" i="1"/>
  <c r="H248" i="1"/>
  <c r="E153" i="1"/>
  <c r="F126" i="1"/>
  <c r="H164" i="1"/>
  <c r="G151" i="1"/>
  <c r="E146" i="1"/>
  <c r="F153" i="1"/>
  <c r="D68" i="1" a="1"/>
  <c r="G190" i="1"/>
  <c r="D148" i="1" a="1"/>
  <c r="I141" i="1" a="1"/>
  <c r="F105" i="1"/>
  <c r="F220" i="1"/>
  <c r="E57" i="1"/>
  <c r="G241" i="1"/>
  <c r="H51" i="1"/>
  <c r="E62" i="1"/>
  <c r="E116" i="1"/>
  <c r="E192" i="1"/>
  <c r="E10" i="1"/>
  <c r="N11" i="1" s="1" a="1"/>
  <c r="F165" i="1"/>
  <c r="F85" i="1"/>
  <c r="E198" i="1"/>
  <c r="I140" i="1" a="1"/>
  <c r="H158" i="1"/>
  <c r="A12" i="1" a="1"/>
  <c r="H62" i="1"/>
  <c r="G245" i="1"/>
  <c r="H46" i="1"/>
  <c r="I233" i="1" a="1"/>
  <c r="I131" i="1" a="1"/>
  <c r="E205" i="1"/>
  <c r="D210" i="1" a="1"/>
  <c r="F239" i="1"/>
  <c r="E152" i="1"/>
  <c r="F223" i="1"/>
  <c r="E137" i="1"/>
  <c r="G214" i="1"/>
  <c r="I75" i="1" a="1"/>
  <c r="H57" i="1"/>
  <c r="I69" i="1" a="1"/>
  <c r="E246" i="1"/>
  <c r="F18" i="1"/>
  <c r="F170" i="1"/>
  <c r="H14" i="1"/>
  <c r="Q7" i="1" s="1" a="1"/>
  <c r="E97" i="1"/>
  <c r="G175" i="1"/>
  <c r="H102" i="1"/>
  <c r="E217" i="1"/>
  <c r="G216" i="1"/>
  <c r="I217" i="1" a="1"/>
  <c r="G160" i="1"/>
  <c r="F229" i="1"/>
  <c r="I12" i="1" a="1"/>
  <c r="F149" i="1"/>
  <c r="D171" i="1" a="1"/>
  <c r="E184" i="1"/>
  <c r="F144" i="1"/>
  <c r="I19" i="1" a="1"/>
  <c r="E208" i="1"/>
  <c r="G99" i="1"/>
  <c r="F22" i="1"/>
  <c r="I207" i="1" a="1"/>
  <c r="H74" i="1"/>
  <c r="D123" i="1" a="1"/>
  <c r="E176" i="1"/>
  <c r="G29" i="1"/>
  <c r="G165" i="1"/>
  <c r="I118" i="1" a="1"/>
  <c r="E236" i="1"/>
  <c r="E233" i="1"/>
  <c r="F128" i="1"/>
  <c r="F252" i="1"/>
  <c r="F108" i="1"/>
  <c r="F195" i="1"/>
  <c r="H216" i="1"/>
  <c r="I241" i="1" a="1"/>
  <c r="E107" i="1"/>
  <c r="H179" i="1"/>
  <c r="H171" i="1"/>
  <c r="H163" i="1"/>
  <c r="E194" i="1"/>
  <c r="G178" i="1"/>
  <c r="G213" i="1"/>
  <c r="I10" i="1" a="1"/>
  <c r="F205" i="1"/>
  <c r="G199" i="1"/>
  <c r="H236" i="1"/>
  <c r="I188" i="1" a="1"/>
  <c r="H205" i="1"/>
  <c r="H101" i="1"/>
  <c r="F189" i="1"/>
  <c r="H103" i="1"/>
  <c r="F173" i="1"/>
  <c r="E240" i="1"/>
  <c r="H240" i="1"/>
  <c r="F72" i="1"/>
  <c r="E33" i="1"/>
  <c r="H12" i="1"/>
  <c r="Q9" i="1" s="1" a="1"/>
  <c r="I198" i="1" a="1"/>
  <c r="F73" i="1"/>
  <c r="E172" i="1"/>
  <c r="E195" i="1"/>
  <c r="F90" i="1"/>
  <c r="F117" i="1"/>
  <c r="I163" i="1" a="1"/>
  <c r="I79" i="1" a="1"/>
  <c r="E113" i="1"/>
  <c r="F164" i="1"/>
  <c r="E40" i="1"/>
  <c r="I249" i="1" a="1"/>
  <c r="E28" i="1"/>
  <c r="E158" i="1"/>
  <c r="G192" i="1"/>
  <c r="F130" i="1"/>
  <c r="H217" i="1"/>
  <c r="H185" i="1"/>
  <c r="E76" i="1"/>
  <c r="H138" i="1"/>
  <c r="E156" i="1"/>
  <c r="I78" i="1" a="1"/>
  <c r="H71" i="1"/>
  <c r="H87" i="1"/>
  <c r="H70" i="1"/>
  <c r="G25" i="1"/>
  <c r="A9" i="1" a="1"/>
  <c r="F68" i="1"/>
  <c r="G229" i="1"/>
  <c r="F133" i="1"/>
  <c r="I8" i="1" a="1"/>
  <c r="D201" i="1" a="1"/>
  <c r="D34" i="1" a="1"/>
  <c r="G121" i="1"/>
  <c r="E221" i="1"/>
  <c r="I225" i="1" a="1"/>
  <c r="F80" i="1"/>
  <c r="E151" i="1"/>
  <c r="D100" i="1" a="1"/>
  <c r="F157" i="1"/>
  <c r="F137" i="1"/>
  <c r="G135" i="1"/>
  <c r="H126" i="1"/>
  <c r="H110" i="1"/>
  <c r="I213" i="1" a="1"/>
  <c r="F101" i="1"/>
  <c r="I137" i="1" a="1"/>
  <c r="E20" i="1"/>
  <c r="E26" i="1"/>
  <c r="I171" i="1" a="1"/>
  <c r="H92" i="1"/>
  <c r="F83" i="1"/>
  <c r="E252" i="1"/>
  <c r="F172" i="1"/>
  <c r="F100" i="1"/>
  <c r="E220" i="1"/>
  <c r="E200" i="1"/>
  <c r="I145" i="1" a="1"/>
  <c r="E210" i="1"/>
  <c r="E118" i="1"/>
  <c r="F201" i="1"/>
  <c r="E213" i="1"/>
  <c r="E126" i="1"/>
  <c r="F181" i="1"/>
  <c r="G157" i="1"/>
  <c r="E211" i="1"/>
  <c r="E190" i="1"/>
  <c r="G200" i="1"/>
  <c r="I168" i="1" a="1"/>
  <c r="E187" i="1"/>
  <c r="F232" i="1"/>
  <c r="I83" i="1" a="1"/>
  <c r="F199" i="1"/>
  <c r="I212" i="1" a="1"/>
  <c r="F52" i="1"/>
  <c r="F196" i="1"/>
  <c r="F36" i="1"/>
  <c r="I191" i="1" a="1"/>
  <c r="E216" i="1"/>
  <c r="F163" i="1"/>
  <c r="E150" i="1"/>
  <c r="I155" i="1" a="1"/>
  <c r="G120" i="1"/>
  <c r="E228" i="1"/>
  <c r="G90" i="1"/>
  <c r="I253" i="1" a="1"/>
  <c r="H18" i="1"/>
  <c r="H244" i="1"/>
  <c r="H151" i="1"/>
  <c r="G181" i="1"/>
  <c r="I148" i="1" a="1"/>
  <c r="H128" i="1"/>
  <c r="H166" i="1"/>
  <c r="H149" i="1"/>
  <c r="G102" i="1"/>
  <c r="G179" i="1"/>
  <c r="I180" i="1" a="1"/>
  <c r="H243" i="1"/>
  <c r="F50" i="1"/>
  <c r="F250" i="1"/>
  <c r="F34" i="1"/>
  <c r="F210" i="1"/>
  <c r="G232" i="1"/>
  <c r="E225" i="1"/>
  <c r="E141" i="1"/>
  <c r="H239" i="1"/>
  <c r="F62" i="1"/>
  <c r="F198" i="1"/>
  <c r="F42" i="1"/>
  <c r="G244" i="1"/>
  <c r="H229" i="1"/>
  <c r="E160" i="1"/>
  <c r="G228" i="1"/>
  <c r="G166" i="1"/>
  <c r="I132" i="1" a="1"/>
  <c r="H99" i="1"/>
  <c r="G148" i="1"/>
  <c r="H165" i="1"/>
  <c r="H182" i="1"/>
  <c r="I182" i="1" a="1"/>
  <c r="G251" i="1"/>
  <c r="G161" i="1"/>
  <c r="I224" i="1" a="1"/>
  <c r="H188" i="1"/>
  <c r="F122" i="1"/>
  <c r="F95" i="1"/>
  <c r="H160" i="1"/>
  <c r="E162" i="1"/>
  <c r="H144" i="1"/>
  <c r="H196" i="1"/>
  <c r="F104" i="1"/>
  <c r="H94" i="1"/>
  <c r="G12" i="1"/>
  <c r="P9" i="1" s="1" a="1"/>
  <c r="F244" i="1"/>
  <c r="E247" i="1"/>
  <c r="H32" i="1"/>
  <c r="I43" i="1" a="1"/>
  <c r="G227" i="1"/>
  <c r="I234" i="1" a="1"/>
  <c r="H221" i="1"/>
  <c r="I251" i="1" a="1"/>
  <c r="H204" i="1"/>
  <c r="H33" i="1"/>
  <c r="I82" i="1" a="1"/>
  <c r="G206" i="1"/>
  <c r="I144" i="1" a="1"/>
  <c r="I122" i="1" a="1"/>
  <c r="D224" i="1" a="1"/>
  <c r="D163" i="1" a="1"/>
  <c r="G44" i="1"/>
  <c r="I187" i="1" a="1"/>
  <c r="I219" i="1" a="1"/>
  <c r="D3" i="1" a="1"/>
  <c r="G57" i="1"/>
  <c r="I18" i="1" a="1"/>
  <c r="G122" i="1"/>
  <c r="D225" i="1" a="1"/>
  <c r="D95" i="1" a="1"/>
  <c r="I39" i="1" a="1"/>
  <c r="F237" i="1"/>
  <c r="E170" i="1"/>
  <c r="E131" i="1"/>
  <c r="I37" i="1" a="1"/>
  <c r="H145" i="1"/>
  <c r="I194" i="1" a="1"/>
  <c r="H186" i="1"/>
  <c r="I229" i="1" a="1"/>
  <c r="F234" i="1"/>
  <c r="I175" i="1" a="1"/>
  <c r="E27" i="1"/>
  <c r="F143" i="1"/>
  <c r="H63" i="1"/>
  <c r="H174" i="1"/>
  <c r="I156" i="1" a="1"/>
  <c r="D10" i="1" a="1"/>
  <c r="E181" i="1"/>
  <c r="G137" i="1"/>
  <c r="E165" i="1"/>
  <c r="I243" i="1" a="1"/>
  <c r="F37" i="1"/>
  <c r="I215" i="1" a="1"/>
  <c r="F136" i="1"/>
  <c r="H184" i="1"/>
  <c r="G145" i="1"/>
  <c r="E188" i="1"/>
  <c r="E114" i="1"/>
  <c r="F132" i="1"/>
  <c r="G209" i="1"/>
  <c r="H232" i="1"/>
  <c r="H161" i="1"/>
  <c r="F87" i="1"/>
  <c r="E161" i="1"/>
  <c r="G180" i="1"/>
  <c r="H3" i="1" a="1"/>
  <c r="F28" i="1"/>
  <c r="F200" i="1"/>
  <c r="H252" i="1"/>
  <c r="H170" i="1"/>
  <c r="H213" i="1"/>
  <c r="I169" i="1" a="1"/>
  <c r="H155" i="1"/>
  <c r="I41" i="1" a="1"/>
  <c r="H223" i="1"/>
  <c r="H209" i="1"/>
  <c r="I21" i="1" a="1"/>
  <c r="F235" i="1"/>
  <c r="I242" i="1" a="1"/>
  <c r="H241" i="1"/>
  <c r="G187" i="1"/>
  <c r="G204" i="1"/>
  <c r="F230" i="1"/>
  <c r="H61" i="1"/>
  <c r="E38" i="1"/>
  <c r="I143" i="1" a="1"/>
  <c r="F27" i="1"/>
  <c r="D76" i="1" a="1"/>
  <c r="D144" i="1" a="1"/>
  <c r="H195" i="1"/>
  <c r="G169" i="1"/>
  <c r="H231" i="1"/>
  <c r="H48" i="1"/>
  <c r="E77" i="1"/>
  <c r="E201" i="1"/>
  <c r="G110" i="1"/>
  <c r="E25" i="1"/>
  <c r="G154" i="1"/>
  <c r="E186" i="1"/>
  <c r="I115" i="1" a="1"/>
  <c r="F6" i="1"/>
  <c r="O15" i="1" s="1" a="1"/>
  <c r="H150" i="1"/>
  <c r="I157" i="1" a="1"/>
  <c r="I17" i="1" a="1"/>
  <c r="I119" i="1" a="1"/>
  <c r="H227" i="1"/>
  <c r="F188" i="1"/>
  <c r="D65" i="1" a="1"/>
  <c r="F59" i="1"/>
  <c r="D57" i="1" a="1"/>
  <c r="E241" i="1"/>
  <c r="I67" i="1" a="1"/>
  <c r="E253" i="1"/>
  <c r="D238" i="1" a="1"/>
  <c r="I72" i="1" a="1"/>
  <c r="G103" i="1"/>
  <c r="G225" i="1"/>
  <c r="E16" i="1"/>
  <c r="N5" i="1" s="1" a="1"/>
  <c r="I56" i="1" a="1"/>
  <c r="D67" i="1" a="1"/>
  <c r="D26" i="1" a="1"/>
  <c r="H191" i="1"/>
  <c r="D98" i="1" a="1"/>
  <c r="I33" i="1" a="1"/>
  <c r="F13" i="1"/>
  <c r="O8" i="1" s="1" a="1"/>
  <c r="D132" i="1" a="1"/>
  <c r="D176" i="1" a="1"/>
  <c r="D42" i="1" a="1"/>
  <c r="A8" i="1" a="1"/>
  <c r="H83" i="1"/>
  <c r="D62" i="1" a="1"/>
  <c r="G69" i="1"/>
  <c r="H214" i="1"/>
  <c r="G93" i="1"/>
  <c r="D56" i="1" a="1"/>
  <c r="D200" i="1" a="1"/>
  <c r="D151" i="1" a="1"/>
  <c r="F70" i="1"/>
  <c r="I3" i="1" a="1"/>
  <c r="I201" i="1" a="1"/>
  <c r="E249" i="1"/>
  <c r="E212" i="1"/>
  <c r="G109" i="1"/>
  <c r="H135" i="1"/>
  <c r="E185" i="1"/>
  <c r="I9" i="1" a="1"/>
  <c r="D226" i="1" a="1"/>
  <c r="G136" i="1"/>
  <c r="H58" i="1"/>
  <c r="F233" i="1"/>
  <c r="I85" i="1" a="1"/>
  <c r="F140" i="1"/>
  <c r="D207" i="1" a="1"/>
  <c r="E173" i="1"/>
  <c r="H56" i="1"/>
  <c r="E65" i="1"/>
  <c r="F218" i="1"/>
  <c r="I129" i="1" a="1"/>
  <c r="G27" i="1"/>
  <c r="I158" i="1" a="1"/>
  <c r="D55" i="1" a="1"/>
  <c r="H45" i="1"/>
  <c r="F168" i="1"/>
  <c r="D194" i="1" a="1"/>
  <c r="E9" i="1"/>
  <c r="N12" i="1" s="1" a="1"/>
  <c r="I231" i="1" a="1"/>
  <c r="E104" i="1"/>
  <c r="F175" i="1"/>
  <c r="G23" i="1"/>
  <c r="E14" i="1"/>
  <c r="N7" i="1" s="1" a="1"/>
  <c r="H250" i="1"/>
  <c r="H121" i="1"/>
  <c r="F110" i="1"/>
  <c r="E71" i="1"/>
  <c r="H140" i="1"/>
  <c r="I189" i="1" a="1"/>
  <c r="I134" i="1" a="1"/>
  <c r="E120" i="1"/>
  <c r="F61" i="1"/>
  <c r="G242" i="1"/>
  <c r="H249" i="1"/>
  <c r="F171" i="1"/>
  <c r="E149" i="1"/>
  <c r="D203" i="1" a="1"/>
  <c r="D143" i="1" a="1"/>
  <c r="G101" i="1"/>
  <c r="E91" i="1"/>
  <c r="I42" i="1" a="1"/>
  <c r="D53" i="1" a="1"/>
  <c r="D103" i="1" a="1"/>
  <c r="F7" i="1"/>
  <c r="O14" i="1" s="1" a="1"/>
  <c r="E72" i="1"/>
  <c r="E199" i="1"/>
  <c r="I70" i="1" a="1"/>
  <c r="G125" i="1"/>
  <c r="F226" i="1"/>
  <c r="H125" i="1"/>
  <c r="E189" i="1"/>
  <c r="G159" i="1"/>
  <c r="E167" i="1"/>
  <c r="H235" i="1"/>
  <c r="H219" i="1"/>
  <c r="F203" i="1"/>
  <c r="G167" i="1"/>
  <c r="H20" i="1"/>
  <c r="G193" i="1"/>
  <c r="E95" i="1"/>
  <c r="F16" i="1"/>
  <c r="O5" i="1" s="1" a="1"/>
  <c r="F23" i="1"/>
  <c r="G217" i="1"/>
  <c r="F161" i="1"/>
  <c r="I142" i="1" a="1"/>
  <c r="H69" i="1"/>
  <c r="D240" i="1" a="1"/>
  <c r="H237" i="1"/>
  <c r="G134" i="1"/>
  <c r="G24" i="1"/>
  <c r="I27" i="1" a="1"/>
  <c r="G118" i="1"/>
  <c r="H108" i="1"/>
  <c r="H118" i="1"/>
  <c r="D245" i="1" a="1"/>
  <c r="H86" i="1"/>
  <c r="E44" i="1"/>
  <c r="E52" i="1"/>
  <c r="F14" i="1"/>
  <c r="O7" i="1" s="1" a="1"/>
  <c r="E193" i="1"/>
  <c r="G146" i="1"/>
  <c r="E207" i="1"/>
  <c r="F224" i="1"/>
  <c r="I146" i="1" a="1"/>
  <c r="I66" i="1" a="1"/>
  <c r="H31" i="1"/>
  <c r="I63" i="1" a="1"/>
  <c r="F123" i="1"/>
  <c r="D199" i="1" a="1"/>
  <c r="F146" i="1"/>
  <c r="E46" i="1"/>
  <c r="G252" i="1"/>
  <c r="F21" i="1"/>
  <c r="E145" i="1"/>
  <c r="H8" i="1"/>
  <c r="Q13" i="1" s="1" a="1"/>
  <c r="D80" i="1" a="1"/>
  <c r="F75" i="1"/>
  <c r="G19" i="1"/>
  <c r="G119" i="1"/>
  <c r="D93" i="1" a="1"/>
  <c r="E6" i="1"/>
  <c r="N15" i="1" s="1" a="1"/>
  <c r="G105" i="1"/>
  <c r="D96" i="1" a="1"/>
  <c r="D187" i="1" a="1"/>
  <c r="I59" i="1" a="1"/>
  <c r="I34" i="1" a="1"/>
  <c r="G22" i="1"/>
  <c r="F178" i="1"/>
  <c r="G113" i="1"/>
  <c r="G13" i="1"/>
  <c r="P8" i="1" s="1" a="1"/>
  <c r="E243" i="1"/>
  <c r="D128" i="1" a="1"/>
  <c r="D119" i="1" a="1"/>
  <c r="G61" i="1"/>
  <c r="E103" i="1"/>
  <c r="F251" i="1"/>
  <c r="I164" i="1" a="1"/>
  <c r="I30" i="1" a="1"/>
  <c r="I236" i="1" a="1"/>
  <c r="G112" i="1"/>
  <c r="I227" i="1" a="1"/>
  <c r="E63" i="1"/>
  <c r="G142" i="1"/>
  <c r="D202" i="1" a="1"/>
  <c r="G56" i="1"/>
  <c r="E42" i="1"/>
  <c r="F10" i="1"/>
  <c r="O11" i="1" s="1" a="1"/>
  <c r="D252" i="1" a="1"/>
  <c r="F41" i="1"/>
  <c r="I101" i="1" a="1"/>
  <c r="H172" i="1"/>
  <c r="I90" i="1" a="1"/>
  <c r="E109" i="1"/>
  <c r="E31" i="1"/>
  <c r="H17" i="1"/>
  <c r="F213" i="1"/>
  <c r="G108" i="1"/>
  <c r="D110" i="1" a="1"/>
  <c r="I199" i="1" a="1"/>
  <c r="D204" i="1" a="1"/>
  <c r="H29" i="1"/>
  <c r="D44" i="1" a="1"/>
  <c r="G210" i="1"/>
  <c r="G124" i="1"/>
  <c r="G221" i="1"/>
  <c r="E135" i="1"/>
  <c r="G14" i="1"/>
  <c r="P7" i="1" s="1" a="1"/>
  <c r="G140" i="1"/>
  <c r="D109" i="1" a="1"/>
  <c r="D92" i="1" a="1"/>
  <c r="F94" i="1"/>
  <c r="F112" i="1"/>
  <c r="E41" i="1"/>
  <c r="D141" i="1" a="1"/>
  <c r="E45" i="1"/>
  <c r="G11" i="1"/>
  <c r="P10" i="1" s="1" a="1"/>
  <c r="H200" i="1"/>
  <c r="H206" i="1"/>
  <c r="F120" i="1"/>
  <c r="D150" i="1" a="1"/>
  <c r="D155" i="1" a="1"/>
  <c r="F69" i="1"/>
  <c r="G115" i="1"/>
  <c r="G198" i="1"/>
  <c r="F155" i="1"/>
  <c r="D90" i="1" a="1"/>
  <c r="G73" i="1"/>
  <c r="I97" i="1" a="1"/>
  <c r="H194" i="1"/>
  <c r="G236" i="1"/>
  <c r="H154" i="1"/>
  <c r="F33" i="1"/>
  <c r="I192" i="1" a="1"/>
  <c r="H220" i="1"/>
  <c r="F53" i="1"/>
  <c r="H189" i="1"/>
  <c r="H187" i="1"/>
  <c r="I138" i="1" a="1"/>
  <c r="I235" i="1" a="1"/>
  <c r="F240" i="1"/>
  <c r="F8" i="1"/>
  <c r="O13" i="1" s="1" a="1"/>
  <c r="I87" i="1" a="1"/>
  <c r="E244" i="1"/>
  <c r="I116" i="1" a="1"/>
  <c r="G82" i="1"/>
  <c r="D182" i="1" a="1"/>
  <c r="D75" i="1" a="1"/>
  <c r="H90" i="1"/>
  <c r="H100" i="1"/>
  <c r="F216" i="1"/>
  <c r="I77" i="1" a="1"/>
  <c r="G80" i="1"/>
  <c r="I31" i="1" a="1"/>
  <c r="D170" i="1" a="1"/>
  <c r="D46" i="1" a="1"/>
  <c r="E93" i="1"/>
  <c r="I238" i="1" a="1"/>
  <c r="G168" i="1"/>
  <c r="G141" i="1"/>
  <c r="E230" i="1"/>
  <c r="E22" i="1"/>
  <c r="E143" i="1"/>
  <c r="D38" i="1" a="1"/>
  <c r="E47" i="1"/>
  <c r="H113" i="1"/>
  <c r="F241" i="1"/>
  <c r="F176" i="1"/>
  <c r="I53" i="1" a="1"/>
  <c r="E206" i="1"/>
  <c r="I136" i="1" a="1"/>
  <c r="I221" i="1" a="1"/>
  <c r="D30" i="1" a="1"/>
  <c r="F127" i="1"/>
  <c r="G49" i="1"/>
  <c r="F207" i="1"/>
  <c r="G163" i="1"/>
  <c r="F56" i="1"/>
  <c r="H27" i="1"/>
  <c r="E43" i="1"/>
  <c r="E122" i="1"/>
  <c r="E68" i="1"/>
  <c r="D166" i="1" a="1"/>
  <c r="D71" i="1" a="1"/>
  <c r="D83" i="1" a="1"/>
  <c r="H212" i="1"/>
  <c r="D246" i="1" a="1"/>
  <c r="D231" i="1" a="1"/>
  <c r="E87" i="1"/>
  <c r="F107" i="1"/>
  <c r="G20" i="1"/>
  <c r="H89" i="1"/>
  <c r="H68" i="1"/>
  <c r="G116" i="1"/>
  <c r="E191" i="1"/>
  <c r="D37" i="1" a="1"/>
  <c r="F222" i="1"/>
  <c r="G246" i="1"/>
  <c r="I89" i="1" a="1"/>
  <c r="I60" i="1" a="1"/>
  <c r="H38" i="1"/>
  <c r="E117" i="1"/>
  <c r="D160" i="1" a="1"/>
  <c r="I44" i="1" a="1"/>
  <c r="D12" i="1" a="1"/>
  <c r="A13" i="1" a="1"/>
  <c r="F20" i="1"/>
  <c r="G123" i="1"/>
  <c r="H122" i="1"/>
  <c r="A10" i="1" a="1"/>
  <c r="F25" i="1"/>
  <c r="D113" i="1" a="1"/>
  <c r="G89" i="1"/>
  <c r="I68" i="1" a="1"/>
  <c r="G9" i="1"/>
  <c r="P12" i="1" s="1" a="1"/>
  <c r="F183" i="1"/>
  <c r="F78" i="1"/>
  <c r="F129" i="1"/>
  <c r="E13" i="1"/>
  <c r="N8" i="1" s="1" a="1"/>
  <c r="D112" i="1" a="1"/>
  <c r="D20" i="1" a="1"/>
  <c r="I172" i="1" a="1"/>
  <c r="H114" i="1"/>
  <c r="I139" i="1" a="1"/>
  <c r="G39" i="1"/>
  <c r="H88" i="1"/>
  <c r="G240" i="1"/>
  <c r="H153" i="1"/>
  <c r="G72" i="1"/>
  <c r="D189" i="1" a="1"/>
  <c r="G249" i="1"/>
  <c r="F96" i="1"/>
  <c r="E215" i="1"/>
  <c r="E58" i="1"/>
  <c r="D114" i="1" a="1"/>
  <c r="D48" i="1" a="1"/>
  <c r="G194" i="1"/>
  <c r="H201" i="1"/>
  <c r="F118" i="1"/>
  <c r="D118" i="1" a="1"/>
  <c r="I196" i="1" a="1"/>
  <c r="G43" i="1"/>
  <c r="F215" i="1"/>
  <c r="E110" i="1"/>
  <c r="F209" i="1"/>
  <c r="E169" i="1"/>
  <c r="E171" i="1"/>
  <c r="E219" i="1"/>
  <c r="G48" i="1"/>
  <c r="E19" i="1"/>
  <c r="D195" i="1" a="1"/>
  <c r="H64" i="1"/>
  <c r="E154" i="1"/>
  <c r="I126" i="1" a="1"/>
  <c r="G215" i="1"/>
  <c r="F190" i="1"/>
  <c r="D59" i="1" a="1"/>
  <c r="H5" i="1"/>
  <c r="Q16" i="1" s="1" a="1"/>
  <c r="I50" i="1" a="1"/>
  <c r="H36" i="1"/>
  <c r="H251" i="1"/>
  <c r="E35" i="1"/>
  <c r="G237" i="1"/>
  <c r="E204" i="1"/>
  <c r="F211" i="1"/>
  <c r="H208" i="1"/>
  <c r="E123" i="1"/>
  <c r="I214" i="1" a="1"/>
  <c r="I170" i="1" a="1"/>
  <c r="F64" i="1"/>
  <c r="H23" i="1"/>
  <c r="I5" i="1" a="1"/>
  <c r="D64" i="1" a="1"/>
  <c r="D120" i="1" a="1"/>
  <c r="F4" i="1"/>
  <c r="A11" i="1" a="1"/>
  <c r="I38" i="1" a="1"/>
  <c r="E175" i="1"/>
  <c r="E73" i="1"/>
  <c r="G38" i="1"/>
  <c r="F63" i="1"/>
  <c r="E119" i="1"/>
  <c r="D158" i="1" a="1"/>
  <c r="G189" i="1"/>
  <c r="D147" i="1" a="1"/>
  <c r="E129" i="1"/>
  <c r="G250" i="1"/>
  <c r="G37" i="1"/>
  <c r="G4" i="1"/>
  <c r="P17" i="1" s="1" a="1"/>
  <c r="D239" i="1" a="1"/>
  <c r="E134" i="1"/>
  <c r="H173" i="1"/>
  <c r="H211" i="1"/>
  <c r="I209" i="1" a="1"/>
  <c r="F92" i="1"/>
  <c r="I110" i="1" a="1"/>
  <c r="E15" i="1"/>
  <c r="N6" i="1" s="1" a="1"/>
  <c r="H112" i="1"/>
  <c r="G133" i="1"/>
  <c r="I230" i="1" a="1"/>
  <c r="H79" i="1"/>
  <c r="D168" i="1" a="1"/>
  <c r="H98" i="1"/>
  <c r="I81" i="1" a="1"/>
  <c r="G88" i="1"/>
  <c r="I58" i="1" a="1"/>
  <c r="E124" i="1"/>
  <c r="D192" i="1" a="1"/>
  <c r="D9" i="1" a="1"/>
  <c r="G50" i="1"/>
  <c r="H225" i="1"/>
  <c r="G176" i="1"/>
  <c r="F151" i="1"/>
  <c r="I94" i="1" a="1"/>
  <c r="E234" i="1"/>
  <c r="D51" i="1" a="1"/>
  <c r="D145" i="1" a="1"/>
  <c r="D236" i="1" a="1"/>
  <c r="D217" i="1" a="1"/>
  <c r="G28" i="1"/>
  <c r="E11" i="1"/>
  <c r="N10" i="1" s="1" a="1"/>
  <c r="D137" i="1" a="1"/>
  <c r="D184" i="1" a="1"/>
  <c r="G45" i="1"/>
  <c r="D43" i="1" a="1"/>
  <c r="E49" i="1"/>
  <c r="D251" i="1" a="1"/>
  <c r="E74" i="1"/>
  <c r="H15" i="1"/>
  <c r="Q6" i="1" s="1" a="1"/>
  <c r="I36" i="1" a="1"/>
  <c r="E111" i="1"/>
  <c r="I48" i="1" a="1"/>
  <c r="F9" i="1"/>
  <c r="O12" i="1" s="1" a="1"/>
  <c r="E232" i="1"/>
  <c r="I247" i="1" a="1"/>
  <c r="G84" i="1"/>
  <c r="H146" i="1"/>
  <c r="G219" i="1"/>
  <c r="G224" i="1"/>
  <c r="E67" i="1"/>
  <c r="D45" i="1" a="1"/>
  <c r="I149" i="1" a="1"/>
  <c r="D73" i="1" a="1"/>
  <c r="F167" i="1"/>
  <c r="H84" i="1"/>
  <c r="E82" i="1"/>
  <c r="H203" i="1"/>
  <c r="F58" i="1"/>
  <c r="D82" i="1" a="1"/>
  <c r="I102" i="1" a="1"/>
  <c r="H11" i="1"/>
  <c r="Q10" i="1" s="1" a="1"/>
  <c r="E56" i="1"/>
  <c r="D6" i="1" a="1"/>
  <c r="E84" i="1"/>
  <c r="E180" i="1"/>
  <c r="D89" i="1" a="1"/>
  <c r="D153" i="1" a="1"/>
  <c r="D232" i="1" a="1"/>
  <c r="G117" i="1"/>
  <c r="F39" i="1"/>
  <c r="D108" i="1" a="1"/>
  <c r="I107" i="1" a="1"/>
  <c r="D88" i="1" a="1"/>
  <c r="D248" i="1" a="1"/>
  <c r="F141" i="1"/>
  <c r="F134" i="1"/>
  <c r="F194" i="1"/>
  <c r="D22" i="1" a="1"/>
  <c r="G182" i="1"/>
  <c r="D105" i="1" a="1"/>
  <c r="I218" i="1" a="1"/>
  <c r="F160" i="1"/>
  <c r="G3" i="1" a="1"/>
  <c r="F65" i="1"/>
  <c r="G70" i="1"/>
  <c r="H82" i="1"/>
  <c r="H111" i="1"/>
  <c r="E54" i="1"/>
  <c r="D32" i="1" a="1"/>
  <c r="H115" i="1"/>
  <c r="F49" i="1"/>
  <c r="H47" i="1"/>
  <c r="H60" i="1"/>
  <c r="F124" i="1"/>
  <c r="D215" i="1" a="1"/>
  <c r="H78" i="1"/>
  <c r="G201" i="1"/>
  <c r="F156" i="1"/>
  <c r="D208" i="1" a="1"/>
  <c r="H104" i="1"/>
  <c r="E48" i="1"/>
  <c r="I4" i="1" a="1"/>
  <c r="D175" i="1" a="1"/>
  <c r="E12" i="1"/>
  <c r="N9" i="1" s="1" a="1"/>
  <c r="H230" i="1"/>
  <c r="G235" i="1"/>
  <c r="G98" i="1"/>
  <c r="F221" i="1"/>
  <c r="H54" i="1"/>
  <c r="D35" i="1" a="1"/>
  <c r="I195" i="1" a="1"/>
  <c r="G30" i="1"/>
  <c r="D242" i="1" a="1"/>
  <c r="G66" i="1"/>
  <c r="E147" i="1"/>
  <c r="I152" i="1" a="1"/>
  <c r="F89" i="1"/>
  <c r="E94" i="1"/>
  <c r="D174" i="1" a="1"/>
  <c r="D61" i="1" a="1"/>
  <c r="E132" i="1"/>
  <c r="E106" i="1"/>
  <c r="G87" i="1"/>
  <c r="I80" i="1" a="1"/>
  <c r="F12" i="1"/>
  <c r="O9" i="1" s="1" a="1"/>
  <c r="E226" i="1"/>
  <c r="I123" i="1" a="1"/>
  <c r="E125" i="1"/>
  <c r="F135" i="1"/>
  <c r="F115" i="1"/>
  <c r="F225" i="1"/>
  <c r="F35" i="1"/>
  <c r="D211" i="1" a="1"/>
  <c r="I161" i="1" a="1"/>
  <c r="E90" i="1"/>
  <c r="I105" i="1" a="1"/>
  <c r="D179" i="1" a="1"/>
  <c r="G96" i="1"/>
  <c r="F43" i="1"/>
  <c r="D28" i="1" a="1"/>
  <c r="G35" i="1"/>
  <c r="I98" i="1" a="1"/>
  <c r="D81" i="1" a="1"/>
  <c r="E98" i="1"/>
  <c r="I106" i="1" a="1"/>
  <c r="I29" i="1" a="1"/>
  <c r="F119" i="1"/>
  <c r="F131" i="1"/>
  <c r="H10" i="1"/>
  <c r="Q11" i="1" s="1" a="1"/>
  <c r="D191" i="1" a="1"/>
  <c r="G129" i="1"/>
  <c r="D24" i="1" a="1"/>
  <c r="E50" i="1"/>
  <c r="I71" i="1" a="1"/>
  <c r="G74" i="1"/>
  <c r="F102" i="1"/>
  <c r="G158" i="1"/>
  <c r="H142" i="1"/>
  <c r="D18" i="1" a="1"/>
  <c r="H218" i="1"/>
  <c r="D58" i="1" a="1"/>
  <c r="I245" i="1" a="1"/>
  <c r="F116" i="1"/>
  <c r="D16" i="1" a="1"/>
  <c r="H37" i="1"/>
  <c r="G174" i="1"/>
  <c r="H25" i="1"/>
  <c r="I61" i="1" a="1"/>
  <c r="I14" i="1" a="1"/>
  <c r="F246" i="1"/>
  <c r="G8" i="1"/>
  <c r="P13" i="1" s="1" a="1"/>
  <c r="G95" i="1"/>
  <c r="D14" i="1" a="1"/>
  <c r="E130" i="1"/>
  <c r="D116" i="1" a="1"/>
  <c r="G91" i="1"/>
  <c r="D198" i="1" a="1"/>
  <c r="D47" i="1" a="1"/>
  <c r="H123" i="1"/>
  <c r="H107" i="1"/>
  <c r="D162" i="1" a="1"/>
  <c r="I35" i="1" a="1"/>
  <c r="E203" i="1"/>
  <c r="D85" i="1" a="1"/>
  <c r="G186" i="1"/>
  <c r="D102" i="1" a="1"/>
  <c r="H180" i="1"/>
  <c r="G238" i="1"/>
  <c r="G207" i="1"/>
  <c r="F44" i="1"/>
  <c r="I47" i="1" a="1"/>
  <c r="H222" i="1"/>
  <c r="D228" i="1" a="1"/>
  <c r="D39" i="1" a="1"/>
  <c r="D209" i="1" a="1"/>
  <c r="D115" i="1" a="1"/>
  <c r="H137" i="1"/>
  <c r="D216" i="1" a="1"/>
  <c r="E100" i="1"/>
  <c r="F159" i="1"/>
  <c r="D122" i="1" a="1"/>
  <c r="D29" i="1" a="1"/>
  <c r="H42" i="1"/>
  <c r="G31" i="1"/>
  <c r="D219" i="1" a="1"/>
  <c r="H44" i="1"/>
  <c r="F3" i="1" a="1"/>
  <c r="I248" i="1" a="1"/>
  <c r="D234" i="1" a="1"/>
  <c r="H75" i="1"/>
  <c r="D237" i="1" a="1"/>
  <c r="F86" i="1"/>
  <c r="D149" i="1" a="1"/>
  <c r="G138" i="1"/>
  <c r="G34" i="1"/>
  <c r="G132" i="1"/>
  <c r="H131" i="1"/>
  <c r="F113" i="1"/>
  <c r="G152" i="1"/>
  <c r="H177" i="1"/>
  <c r="F125" i="1"/>
  <c r="E55" i="1"/>
  <c r="F174" i="1"/>
  <c r="D154" i="1" a="1"/>
  <c r="H7" i="1"/>
  <c r="Q14" i="1" s="1" a="1"/>
  <c r="H234" i="1"/>
  <c r="E102" i="1"/>
  <c r="E4" i="1"/>
  <c r="D157" i="1" a="1"/>
  <c r="D5" i="1" a="1"/>
  <c r="D50" i="1" a="1"/>
  <c r="H13" i="1"/>
  <c r="Q8" i="1" s="1" a="1"/>
  <c r="F197" i="1"/>
  <c r="I147" i="1" a="1"/>
  <c r="H181" i="1"/>
  <c r="G164" i="1"/>
  <c r="H190" i="1"/>
  <c r="G208" i="1"/>
  <c r="E238" i="1"/>
  <c r="H41" i="1"/>
  <c r="I84" i="1" a="1"/>
  <c r="G114" i="1"/>
  <c r="G81" i="1"/>
  <c r="D87" i="1" a="1"/>
  <c r="H97" i="1"/>
  <c r="H215" i="1"/>
  <c r="I88" i="1" a="1"/>
  <c r="G58" i="1"/>
  <c r="F238" i="1"/>
  <c r="G85" i="1"/>
  <c r="E142" i="1"/>
  <c r="H95" i="1"/>
  <c r="D243" i="1" a="1"/>
  <c r="I65" i="1" a="1"/>
  <c r="I49" i="1" a="1"/>
  <c r="E79" i="1"/>
  <c r="G18" i="1"/>
  <c r="D77" i="1" a="1"/>
  <c r="H4" i="1"/>
  <c r="Q17" i="1" s="1" a="1"/>
  <c r="H72" i="1"/>
  <c r="F158" i="1"/>
  <c r="I223" i="1" a="1"/>
  <c r="G79" i="1"/>
  <c r="H59" i="1"/>
  <c r="I96" i="1" a="1"/>
  <c r="D146" i="1" a="1"/>
  <c r="D164" i="1" a="1"/>
  <c r="G247" i="1"/>
  <c r="D121" i="1" a="1"/>
  <c r="F166" i="1"/>
  <c r="D70" i="1" a="1"/>
  <c r="D78" i="1" a="1"/>
  <c r="D129" i="1" a="1"/>
  <c r="F97" i="1"/>
  <c r="G6" i="1"/>
  <c r="P15" i="1" s="1" a="1"/>
  <c r="I52" i="1" a="1"/>
  <c r="F29" i="1"/>
  <c r="D247" i="1" a="1"/>
  <c r="E53" i="1"/>
  <c r="D107" i="1" a="1"/>
  <c r="I32" i="1" a="1"/>
  <c r="H106" i="1"/>
  <c r="I13" i="1" a="1"/>
  <c r="D220" i="1" a="1"/>
  <c r="D94" i="1" a="1"/>
  <c r="D86" i="1" a="1"/>
  <c r="F182" i="1"/>
  <c r="E144" i="1"/>
  <c r="D133" i="1" a="1"/>
  <c r="D233" i="1" a="1"/>
  <c r="D169" i="1" a="1"/>
  <c r="D7" i="1" a="1"/>
  <c r="D250" i="1" a="1"/>
  <c r="H66" i="1"/>
  <c r="D183" i="1" a="1"/>
  <c r="G149" i="1"/>
  <c r="E139" i="1"/>
  <c r="G40" i="1"/>
  <c r="D213" i="1" a="1"/>
  <c r="G36" i="1"/>
  <c r="H253" i="1"/>
  <c r="F145" i="1"/>
  <c r="I135" i="1" a="1"/>
  <c r="H34" i="1"/>
  <c r="D135" i="1" a="1"/>
  <c r="I91" i="1" a="1"/>
  <c r="G51" i="1"/>
  <c r="E112" i="1"/>
  <c r="F5" i="1"/>
  <c r="O16" i="1" s="1" a="1"/>
  <c r="G71" i="1"/>
  <c r="D13" i="1" a="1"/>
  <c r="E64" i="1"/>
  <c r="I237" i="1" a="1"/>
  <c r="D66" i="1" a="1"/>
  <c r="F179" i="1"/>
  <c r="H238" i="1"/>
  <c r="I86" i="1" a="1"/>
  <c r="G107" i="1"/>
  <c r="E101" i="1"/>
  <c r="G42" i="1"/>
  <c r="E80" i="1"/>
  <c r="D111" i="1" a="1"/>
  <c r="H65" i="1"/>
  <c r="H202" i="1"/>
  <c r="D214" i="1" a="1"/>
  <c r="H9" i="1"/>
  <c r="Q12" i="1" s="1" a="1"/>
  <c r="G64" i="1"/>
  <c r="I186" i="1" a="1"/>
  <c r="G212" i="1"/>
  <c r="H28" i="1"/>
  <c r="D117" i="1" a="1"/>
  <c r="H245" i="1"/>
  <c r="G203" i="1"/>
  <c r="H176" i="1"/>
  <c r="E245" i="1"/>
  <c r="H152" i="1"/>
  <c r="G104" i="1"/>
  <c r="D127" i="1" a="1"/>
  <c r="F47" i="1"/>
  <c r="H134" i="1"/>
  <c r="I121" i="1" a="1"/>
  <c r="I104" i="1" a="1"/>
  <c r="E166" i="1"/>
  <c r="G231" i="1"/>
  <c r="I200" i="1" a="1"/>
  <c r="I73" i="1" a="1"/>
  <c r="I228" i="1" a="1"/>
  <c r="G205" i="1"/>
  <c r="D218" i="1" a="1"/>
  <c r="F109" i="1"/>
  <c r="G59" i="1"/>
  <c r="E85" i="1"/>
  <c r="G21" i="1"/>
  <c r="E115" i="1"/>
  <c r="D185" i="1" a="1"/>
  <c r="H26" i="1"/>
  <c r="I40" i="1" a="1"/>
  <c r="G54" i="1"/>
  <c r="G32" i="1"/>
  <c r="G10" i="1"/>
  <c r="P11" i="1" s="1" a="1"/>
  <c r="E5" i="1"/>
  <c r="N16" i="1" s="1" a="1"/>
  <c r="D101" i="1" a="1"/>
  <c r="E32" i="1"/>
  <c r="I62" i="1" a="1"/>
  <c r="E121" i="1"/>
  <c r="D60" i="1" a="1"/>
  <c r="H224" i="1"/>
  <c r="D221" i="1" a="1"/>
  <c r="G78" i="1"/>
  <c r="H226" i="1"/>
  <c r="D167" i="1" a="1"/>
  <c r="F184" i="1"/>
  <c r="F111" i="1"/>
  <c r="G83" i="1"/>
  <c r="I20" i="1" a="1"/>
  <c r="H168" i="1"/>
  <c r="D165" i="1" a="1"/>
  <c r="I109" i="1" a="1"/>
  <c r="D178" i="1" a="1"/>
  <c r="I7" i="1" a="1"/>
  <c r="G248" i="1"/>
  <c r="E223" i="1"/>
  <c r="E250" i="1"/>
  <c r="D235" i="1" a="1"/>
  <c r="I193" i="1" a="1"/>
  <c r="E3" i="1" a="1"/>
  <c r="I108" i="1" a="1"/>
  <c r="G76" i="1"/>
  <c r="D253" i="1" a="1"/>
  <c r="H52" i="1"/>
  <c r="G130" i="1"/>
  <c r="F162" i="1"/>
  <c r="H96" i="1"/>
  <c r="H35" i="1"/>
  <c r="F139" i="1"/>
  <c r="E108" i="1"/>
  <c r="D156" i="1" a="1"/>
  <c r="D180" i="1" a="1"/>
  <c r="D104" i="1" a="1"/>
  <c r="G52" i="1"/>
  <c r="D21" i="1" a="1"/>
  <c r="H91" i="1"/>
  <c r="E66" i="1"/>
  <c r="H39" i="1"/>
  <c r="F17" i="1"/>
  <c r="E75" i="1"/>
  <c r="G243" i="1"/>
  <c r="I150" i="1" a="1"/>
  <c r="D69" i="1" a="1"/>
  <c r="G185" i="1"/>
  <c r="D230" i="1" a="1"/>
  <c r="F82" i="1"/>
  <c r="F180" i="1"/>
  <c r="D227" i="1" a="1"/>
  <c r="D249" i="1" a="1"/>
  <c r="I22" i="1" a="1"/>
  <c r="D205" i="1" a="1"/>
  <c r="F150" i="1"/>
  <c r="H136" i="1"/>
  <c r="D190" i="1" a="1"/>
  <c r="F60" i="1"/>
  <c r="F31" i="1"/>
  <c r="G183" i="1"/>
  <c r="E179" i="1"/>
  <c r="H127" i="1"/>
  <c r="F51" i="1"/>
  <c r="D212" i="1" a="1"/>
  <c r="D139" i="1" a="1"/>
  <c r="D172" i="1" a="1"/>
  <c r="D49" i="1" a="1"/>
  <c r="E96" i="1"/>
  <c r="G55" i="1"/>
  <c r="D159" i="1" a="1"/>
  <c r="G97" i="1"/>
  <c r="D229" i="1" a="1"/>
  <c r="I103" i="1" a="1"/>
  <c r="E148" i="1"/>
  <c r="G100" i="1"/>
  <c r="G33" i="1"/>
  <c r="H199" i="1"/>
  <c r="I23" i="1" a="1"/>
  <c r="D196" i="1" a="1"/>
  <c r="G63" i="1"/>
  <c r="E86" i="1"/>
  <c r="E81" i="1"/>
  <c r="D31" i="1" a="1"/>
  <c r="E83" i="1"/>
  <c r="I190" i="1" a="1"/>
  <c r="D52" i="1" a="1"/>
  <c r="D186" i="1" a="1"/>
  <c r="G41" i="1"/>
  <c r="I92" i="1" a="1"/>
  <c r="D206" i="1" a="1"/>
  <c r="E60" i="1"/>
  <c r="E51" i="1"/>
  <c r="F11" i="1"/>
  <c r="O10" i="1" s="1" a="1"/>
  <c r="E70" i="1"/>
  <c r="H246" i="1"/>
  <c r="H130" i="1"/>
  <c r="F19" i="1"/>
  <c r="E29" i="1"/>
  <c r="E209" i="1"/>
  <c r="I26" i="1" a="1"/>
  <c r="D161" i="1" a="1"/>
  <c r="E128" i="1"/>
  <c r="G26" i="1"/>
  <c r="I28" i="1" a="1"/>
  <c r="D17" i="1" a="1"/>
  <c r="G239" i="1"/>
  <c r="D142" i="1" a="1"/>
  <c r="G111" i="1"/>
  <c r="G60" i="1"/>
  <c r="D177" i="1" a="1"/>
  <c r="F91" i="1"/>
  <c r="D33" i="1" a="1"/>
  <c r="I74" i="1" a="1"/>
  <c r="I111" i="1" a="1"/>
  <c r="I11" i="1" a="1"/>
  <c r="F71" i="1"/>
  <c r="D126" i="1" a="1"/>
  <c r="F45" i="1"/>
  <c r="H24" i="1"/>
  <c r="I93" i="1" a="1"/>
  <c r="D99" i="1" a="1"/>
  <c r="F77" i="1"/>
  <c r="E242" i="1"/>
  <c r="E133" i="1"/>
  <c r="F142" i="1"/>
  <c r="F55" i="1"/>
  <c r="D74" i="1" a="1"/>
  <c r="E18" i="1"/>
  <c r="D97" i="1" a="1"/>
  <c r="G15" i="1"/>
  <c r="P6" i="1" s="1" a="1"/>
  <c r="D131" i="1" a="1"/>
  <c r="D63" i="1" a="1"/>
  <c r="D197" i="1" a="1"/>
  <c r="I133" i="1" a="1"/>
  <c r="D72" i="1" a="1"/>
  <c r="G67" i="1"/>
  <c r="E69" i="1"/>
  <c r="G68" i="1"/>
  <c r="G77" i="1"/>
  <c r="G223" i="1"/>
  <c r="I95" i="1" a="1"/>
  <c r="I252" i="1" a="1"/>
  <c r="G7" i="1"/>
  <c r="P14" i="1" s="1" a="1"/>
  <c r="D11" i="1" a="1"/>
  <c r="E164" i="1"/>
  <c r="D173" i="1" a="1"/>
  <c r="G171" i="1"/>
  <c r="F99" i="1"/>
  <c r="H124" i="1"/>
  <c r="E251" i="1"/>
  <c r="I57" i="1" a="1"/>
  <c r="F88" i="1"/>
  <c r="D19" i="1" a="1"/>
  <c r="H139" i="1"/>
  <c r="G5" i="1"/>
  <c r="P16" i="1" s="1" a="1"/>
  <c r="D138" i="1" a="1"/>
  <c r="I113" i="1" a="1"/>
  <c r="H80" i="1"/>
  <c r="D244" i="1" a="1"/>
  <c r="D222" i="1" a="1"/>
  <c r="I54" i="1" a="1"/>
  <c r="F191" i="1"/>
  <c r="G147" i="1"/>
  <c r="D41" i="1" a="1"/>
  <c r="G75" i="1"/>
  <c r="F67" i="1"/>
  <c r="D4" i="1" a="1"/>
  <c r="I124" i="1" a="1"/>
  <c r="H159" i="1"/>
  <c r="F138" i="1"/>
  <c r="D15" i="1" a="1"/>
  <c r="I222" i="1" a="1"/>
  <c r="H40" i="1"/>
  <c r="D23" i="1" a="1"/>
  <c r="I244" i="1" a="1"/>
  <c r="H162" i="1"/>
  <c r="F15" i="1"/>
  <c r="O6" i="1" s="1" a="1"/>
  <c r="F93" i="1"/>
  <c r="G184" i="1"/>
  <c r="D84" i="1" a="1"/>
  <c r="E24" i="1"/>
  <c r="D125" i="1" a="1"/>
  <c r="F204" i="1"/>
  <c r="F57" i="1"/>
  <c r="D241" i="1" a="1"/>
  <c r="D40" i="1" a="1"/>
  <c r="I16" i="1" a="1"/>
  <c r="H73" i="1"/>
  <c r="E88" i="1"/>
  <c r="F81" i="1"/>
  <c r="D134" i="1" a="1"/>
  <c r="F48" i="1"/>
  <c r="G65" i="1"/>
  <c r="D152" i="1" a="1"/>
  <c r="D181" i="1" a="1"/>
  <c r="F54" i="1"/>
  <c r="D188" i="1" a="1"/>
  <c r="D25" i="1" a="1"/>
  <c r="I208" i="1" a="1"/>
  <c r="D223" i="1" a="1"/>
  <c r="E8" i="1"/>
  <c r="N13" i="1" s="1" a="1"/>
  <c r="H120" i="1"/>
  <c r="D136" i="1" a="1"/>
  <c r="G92" i="1"/>
  <c r="E34" i="1"/>
  <c r="H53" i="1"/>
  <c r="I205" i="1" a="1"/>
  <c r="H242" i="1"/>
  <c r="I125" i="1" a="1"/>
  <c r="E21" i="1"/>
  <c r="I76" i="1" a="1"/>
  <c r="G17" i="1"/>
  <c r="I99" i="1" a="1"/>
  <c r="D124" i="1" a="1"/>
  <c r="E17" i="1"/>
  <c r="N4" i="1" s="1" a="1"/>
  <c r="D54" i="1" a="1"/>
  <c r="H21" i="1"/>
  <c r="D130" i="1" a="1"/>
  <c r="H133" i="1"/>
  <c r="H49" i="1"/>
  <c r="H22" i="1"/>
  <c r="I112" i="1" a="1"/>
  <c r="D8" i="1" a="1"/>
  <c r="G226" i="1"/>
  <c r="F76" i="1"/>
  <c r="I127" i="1" a="1"/>
  <c r="G128" i="1"/>
  <c r="E140" i="1"/>
  <c r="F79" i="1"/>
  <c r="G234" i="1"/>
  <c r="F187" i="1"/>
  <c r="E23" i="1"/>
  <c r="H247" i="1"/>
  <c r="E61" i="1"/>
  <c r="D193" i="1" a="1"/>
  <c r="D91" i="1" a="1"/>
  <c r="H16" i="1"/>
  <c r="Q5" i="1" s="1" a="1"/>
  <c r="D27" i="1" a="1"/>
  <c r="G156" i="1"/>
  <c r="E78" i="1"/>
  <c r="D106" i="1" a="1"/>
  <c r="I130" i="1" a="1"/>
  <c r="I25" i="1" a="1"/>
  <c r="I100" i="1" a="1"/>
  <c r="G153" i="1"/>
  <c r="O4" i="1" a="1"/>
  <c r="P4" i="1" a="1"/>
  <c r="Q4" i="1" a="1"/>
  <c r="N17" i="1" a="1"/>
  <c r="O17" i="1" a="1"/>
  <c r="Q5" i="1" l="1"/>
  <c r="O6" i="1"/>
  <c r="P16" i="1"/>
  <c r="P14" i="1"/>
  <c r="P6" i="1"/>
  <c r="O10" i="1"/>
  <c r="P11" i="1"/>
  <c r="Q12" i="1"/>
  <c r="O16" i="1"/>
  <c r="P15" i="1"/>
  <c r="Q17" i="1"/>
  <c r="Q8" i="1"/>
  <c r="Q14" i="1"/>
  <c r="P13" i="1"/>
  <c r="Q11" i="1"/>
  <c r="O9" i="1"/>
  <c r="Q10" i="1"/>
  <c r="O12" i="1"/>
  <c r="Q6" i="1"/>
  <c r="P17" i="1"/>
  <c r="O17" i="1"/>
  <c r="Q16" i="1"/>
  <c r="P12" i="1"/>
  <c r="O13" i="1"/>
  <c r="P10" i="1"/>
  <c r="P7" i="1"/>
  <c r="O11" i="1"/>
  <c r="P8" i="1"/>
  <c r="Q13" i="1"/>
  <c r="O7" i="1"/>
  <c r="O5" i="1"/>
  <c r="O14" i="1"/>
  <c r="O8" i="1"/>
  <c r="O15" i="1"/>
  <c r="P9" i="1"/>
  <c r="Q9" i="1"/>
  <c r="Q7" i="1"/>
  <c r="P5" i="1"/>
  <c r="Q15" i="1"/>
  <c r="Q4" i="1"/>
  <c r="P4" i="1"/>
  <c r="O4" i="1"/>
  <c r="N13" i="1"/>
  <c r="N16" i="1"/>
  <c r="N17" i="1"/>
  <c r="N9" i="1"/>
  <c r="N10" i="1"/>
  <c r="N6" i="1"/>
  <c r="N8" i="1"/>
  <c r="N15" i="1"/>
  <c r="N7" i="1"/>
  <c r="N12" i="1"/>
  <c r="N5" i="1"/>
  <c r="N11" i="1"/>
  <c r="N14" i="1"/>
  <c r="N4" i="1"/>
  <c r="I100" i="1"/>
  <c r="I25" i="1"/>
  <c r="I130" i="1"/>
  <c r="D106" i="1"/>
  <c r="D27" i="1"/>
  <c r="D91" i="1"/>
  <c r="D193" i="1"/>
  <c r="I127" i="1"/>
  <c r="D8" i="1"/>
  <c r="I112" i="1"/>
  <c r="D130" i="1"/>
  <c r="D54" i="1"/>
  <c r="D124" i="1"/>
  <c r="I99" i="1"/>
  <c r="I76" i="1"/>
  <c r="I125" i="1"/>
  <c r="I205" i="1"/>
  <c r="D136" i="1"/>
  <c r="D223" i="1"/>
  <c r="I208" i="1"/>
  <c r="D25" i="1"/>
  <c r="D188" i="1"/>
  <c r="D181" i="1"/>
  <c r="D152" i="1"/>
  <c r="D134" i="1"/>
  <c r="I16" i="1"/>
  <c r="D40" i="1"/>
  <c r="D241" i="1"/>
  <c r="D125" i="1"/>
  <c r="D84" i="1"/>
  <c r="I244" i="1"/>
  <c r="D23" i="1"/>
  <c r="I222" i="1"/>
  <c r="D15" i="1"/>
  <c r="I124" i="1"/>
  <c r="D4" i="1"/>
  <c r="D41" i="1"/>
  <c r="I54" i="1"/>
  <c r="D222" i="1"/>
  <c r="D244" i="1"/>
  <c r="I113" i="1"/>
  <c r="D138" i="1"/>
  <c r="D19" i="1"/>
  <c r="I57" i="1"/>
  <c r="D173" i="1"/>
  <c r="D11" i="1"/>
  <c r="I252" i="1"/>
  <c r="I95" i="1"/>
  <c r="D72" i="1"/>
  <c r="I133" i="1"/>
  <c r="D197" i="1"/>
  <c r="D63" i="1"/>
  <c r="D131" i="1"/>
  <c r="D97" i="1"/>
  <c r="D74" i="1"/>
  <c r="D99" i="1"/>
  <c r="I93" i="1"/>
  <c r="D126" i="1"/>
  <c r="I11" i="1"/>
  <c r="I111" i="1"/>
  <c r="I74" i="1"/>
  <c r="D33" i="1"/>
  <c r="D177" i="1"/>
  <c r="D142" i="1"/>
  <c r="D17" i="1"/>
  <c r="I28" i="1"/>
  <c r="D161" i="1"/>
  <c r="I26" i="1"/>
  <c r="D206" i="1"/>
  <c r="I92" i="1"/>
  <c r="D186" i="1"/>
  <c r="D52" i="1"/>
  <c r="I190" i="1"/>
  <c r="D31" i="1"/>
  <c r="D196" i="1"/>
  <c r="I23" i="1"/>
  <c r="I103" i="1"/>
  <c r="D229" i="1"/>
  <c r="D159" i="1"/>
  <c r="D49" i="1"/>
  <c r="D172" i="1"/>
  <c r="D139" i="1"/>
  <c r="D212" i="1"/>
  <c r="D190" i="1"/>
  <c r="D205" i="1"/>
  <c r="I22" i="1"/>
  <c r="D249" i="1"/>
  <c r="D227" i="1"/>
  <c r="D230" i="1"/>
  <c r="D69" i="1"/>
  <c r="I150" i="1"/>
  <c r="D21" i="1"/>
  <c r="D104" i="1"/>
  <c r="D180" i="1"/>
  <c r="D156" i="1"/>
  <c r="D253" i="1"/>
  <c r="I108" i="1"/>
  <c r="E3" i="1"/>
  <c r="N3" i="1" s="1"/>
  <c r="I193" i="1"/>
  <c r="D235" i="1"/>
  <c r="I7" i="1"/>
  <c r="D178" i="1"/>
  <c r="I109" i="1"/>
  <c r="D165" i="1"/>
  <c r="I20" i="1"/>
  <c r="D167" i="1"/>
  <c r="D221" i="1"/>
  <c r="D60" i="1"/>
  <c r="I62" i="1"/>
  <c r="D101" i="1"/>
  <c r="I40" i="1"/>
  <c r="D185" i="1"/>
  <c r="D218" i="1"/>
  <c r="I228" i="1"/>
  <c r="I73" i="1"/>
  <c r="I200" i="1"/>
  <c r="I104" i="1"/>
  <c r="I121" i="1"/>
  <c r="D127" i="1"/>
  <c r="D117" i="1"/>
  <c r="I186" i="1"/>
  <c r="D214" i="1"/>
  <c r="D111" i="1"/>
  <c r="I86" i="1"/>
  <c r="D66" i="1"/>
  <c r="I237" i="1"/>
  <c r="D13" i="1"/>
  <c r="I91" i="1"/>
  <c r="D135" i="1"/>
  <c r="I135" i="1"/>
  <c r="D213" i="1"/>
  <c r="D183" i="1"/>
  <c r="D250" i="1"/>
  <c r="D7" i="1"/>
  <c r="D169" i="1"/>
  <c r="D233" i="1"/>
  <c r="D133" i="1"/>
  <c r="D86" i="1"/>
  <c r="D94" i="1"/>
  <c r="D220" i="1"/>
  <c r="I13" i="1"/>
  <c r="I32" i="1"/>
  <c r="D107" i="1"/>
  <c r="D247" i="1"/>
  <c r="I52" i="1"/>
  <c r="D129" i="1"/>
  <c r="D78" i="1"/>
  <c r="D70" i="1"/>
  <c r="D121" i="1"/>
  <c r="D164" i="1"/>
  <c r="D146" i="1"/>
  <c r="I96" i="1"/>
  <c r="I223" i="1"/>
  <c r="D77" i="1"/>
  <c r="I49" i="1"/>
  <c r="I65" i="1"/>
  <c r="D243" i="1"/>
  <c r="I88" i="1"/>
  <c r="D87" i="1"/>
  <c r="I84" i="1"/>
  <c r="I147" i="1"/>
  <c r="D50" i="1"/>
  <c r="D5" i="1"/>
  <c r="D157" i="1"/>
  <c r="D154" i="1"/>
  <c r="D149" i="1"/>
  <c r="D237" i="1"/>
  <c r="D234" i="1"/>
  <c r="I248" i="1"/>
  <c r="F3" i="1"/>
  <c r="O3" i="1" s="1"/>
  <c r="D219" i="1"/>
  <c r="D29" i="1"/>
  <c r="D122" i="1"/>
  <c r="D216" i="1"/>
  <c r="D115" i="1"/>
  <c r="D209" i="1"/>
  <c r="D39" i="1"/>
  <c r="D228" i="1"/>
  <c r="I47" i="1"/>
  <c r="D102" i="1"/>
  <c r="D85" i="1"/>
  <c r="I35" i="1"/>
  <c r="D162" i="1"/>
  <c r="D47" i="1"/>
  <c r="D198" i="1"/>
  <c r="D116" i="1"/>
  <c r="D14" i="1"/>
  <c r="I14" i="1"/>
  <c r="I61" i="1"/>
  <c r="D16" i="1"/>
  <c r="I245" i="1"/>
  <c r="D58" i="1"/>
  <c r="D18" i="1"/>
  <c r="I71" i="1"/>
  <c r="D24" i="1"/>
  <c r="D191" i="1"/>
  <c r="I29" i="1"/>
  <c r="I106" i="1"/>
  <c r="D81" i="1"/>
  <c r="I98" i="1"/>
  <c r="D28" i="1"/>
  <c r="D179" i="1"/>
  <c r="I105" i="1"/>
  <c r="I161" i="1"/>
  <c r="D211" i="1"/>
  <c r="I123" i="1"/>
  <c r="I80" i="1"/>
  <c r="D61" i="1"/>
  <c r="D174" i="1"/>
  <c r="I152" i="1"/>
  <c r="D242" i="1"/>
  <c r="I195" i="1"/>
  <c r="D35" i="1"/>
  <c r="D175" i="1"/>
  <c r="I4" i="1"/>
  <c r="D208" i="1"/>
  <c r="D215" i="1"/>
  <c r="D32" i="1"/>
  <c r="G3" i="1"/>
  <c r="P3" i="1" s="1"/>
  <c r="I218" i="1"/>
  <c r="D105" i="1"/>
  <c r="D22" i="1"/>
  <c r="D248" i="1"/>
  <c r="D88" i="1"/>
  <c r="I107" i="1"/>
  <c r="D108" i="1"/>
  <c r="D232" i="1"/>
  <c r="D153" i="1"/>
  <c r="D89" i="1"/>
  <c r="D6" i="1"/>
  <c r="I102" i="1"/>
  <c r="D82" i="1"/>
  <c r="D73" i="1"/>
  <c r="I149" i="1"/>
  <c r="D45" i="1"/>
  <c r="I247" i="1"/>
  <c r="I48" i="1"/>
  <c r="I36" i="1"/>
  <c r="D251" i="1"/>
  <c r="D43" i="1"/>
  <c r="D184" i="1"/>
  <c r="D137" i="1"/>
  <c r="D217" i="1"/>
  <c r="D236" i="1"/>
  <c r="D145" i="1"/>
  <c r="D51" i="1"/>
  <c r="I94" i="1"/>
  <c r="D9" i="1"/>
  <c r="D192" i="1"/>
  <c r="I58" i="1"/>
  <c r="I81" i="1"/>
  <c r="D168" i="1"/>
  <c r="I230" i="1"/>
  <c r="I110" i="1"/>
  <c r="I209" i="1"/>
  <c r="D239" i="1"/>
  <c r="D147" i="1"/>
  <c r="D158" i="1"/>
  <c r="I38" i="1"/>
  <c r="A11" i="1"/>
  <c r="D120" i="1"/>
  <c r="D64" i="1"/>
  <c r="I5" i="1"/>
  <c r="I170" i="1"/>
  <c r="I214" i="1"/>
  <c r="I50" i="1"/>
  <c r="D59" i="1"/>
  <c r="I126" i="1"/>
  <c r="D195" i="1"/>
  <c r="I196" i="1"/>
  <c r="D118" i="1"/>
  <c r="D48" i="1"/>
  <c r="D114" i="1"/>
  <c r="D189" i="1"/>
  <c r="I139" i="1"/>
  <c r="I172" i="1"/>
  <c r="D20" i="1"/>
  <c r="D112" i="1"/>
  <c r="I68" i="1"/>
  <c r="D113" i="1"/>
  <c r="A10" i="1"/>
  <c r="A13" i="1"/>
  <c r="D12" i="1"/>
  <c r="I44" i="1"/>
  <c r="D160" i="1"/>
  <c r="I60" i="1"/>
  <c r="I89" i="1"/>
  <c r="D37" i="1"/>
  <c r="D231" i="1"/>
  <c r="D246" i="1"/>
  <c r="D83" i="1"/>
  <c r="D71" i="1"/>
  <c r="D166" i="1"/>
  <c r="D30" i="1"/>
  <c r="I221" i="1"/>
  <c r="I136" i="1"/>
  <c r="I53" i="1"/>
  <c r="D38" i="1"/>
  <c r="I238" i="1"/>
  <c r="D46" i="1"/>
  <c r="D170" i="1"/>
  <c r="I31" i="1"/>
  <c r="I77" i="1"/>
  <c r="D75" i="1"/>
  <c r="D182" i="1"/>
  <c r="I116" i="1"/>
  <c r="I87" i="1"/>
  <c r="I235" i="1"/>
  <c r="I138" i="1"/>
  <c r="I192" i="1"/>
  <c r="I97" i="1"/>
  <c r="D90" i="1"/>
  <c r="D155" i="1"/>
  <c r="D150" i="1"/>
  <c r="D141" i="1"/>
  <c r="D92" i="1"/>
  <c r="D109" i="1"/>
  <c r="D44" i="1"/>
  <c r="D204" i="1"/>
  <c r="I199" i="1"/>
  <c r="D110" i="1"/>
  <c r="I90" i="1"/>
  <c r="I101" i="1"/>
  <c r="D252" i="1"/>
  <c r="D202" i="1"/>
  <c r="I227" i="1"/>
  <c r="I236" i="1"/>
  <c r="I30" i="1"/>
  <c r="I164" i="1"/>
  <c r="D119" i="1"/>
  <c r="D128" i="1"/>
  <c r="I34" i="1"/>
  <c r="I59" i="1"/>
  <c r="D187" i="1"/>
  <c r="D96" i="1"/>
  <c r="D93" i="1"/>
  <c r="D80" i="1"/>
  <c r="D199" i="1"/>
  <c r="I63" i="1"/>
  <c r="I66" i="1"/>
  <c r="I146" i="1"/>
  <c r="D245" i="1"/>
  <c r="I27" i="1"/>
  <c r="D240" i="1"/>
  <c r="I142" i="1"/>
  <c r="I70" i="1"/>
  <c r="D103" i="1"/>
  <c r="D53" i="1"/>
  <c r="I42" i="1"/>
  <c r="D143" i="1"/>
  <c r="D203" i="1"/>
  <c r="I134" i="1"/>
  <c r="I189" i="1"/>
  <c r="I231" i="1"/>
  <c r="D194" i="1"/>
  <c r="D55" i="1"/>
  <c r="I158" i="1"/>
  <c r="I129" i="1"/>
  <c r="D207" i="1"/>
  <c r="I85" i="1"/>
  <c r="D226" i="1"/>
  <c r="I9" i="1"/>
  <c r="I201" i="1"/>
  <c r="I3" i="1"/>
  <c r="R3" i="1" s="1"/>
  <c r="D151" i="1"/>
  <c r="D200" i="1"/>
  <c r="D56" i="1"/>
  <c r="D62" i="1"/>
  <c r="A8" i="1"/>
  <c r="D42" i="1"/>
  <c r="D176" i="1"/>
  <c r="D132" i="1"/>
  <c r="I33" i="1"/>
  <c r="D98" i="1"/>
  <c r="D26" i="1"/>
  <c r="D67" i="1"/>
  <c r="I56" i="1"/>
  <c r="I72" i="1"/>
  <c r="D238" i="1"/>
  <c r="I67" i="1"/>
  <c r="D57" i="1"/>
  <c r="D65" i="1"/>
  <c r="I119" i="1"/>
  <c r="I17" i="1"/>
  <c r="I157" i="1"/>
  <c r="I115" i="1"/>
  <c r="D144" i="1"/>
  <c r="D76" i="1"/>
  <c r="I143" i="1"/>
  <c r="I242" i="1"/>
  <c r="I21" i="1"/>
  <c r="I41" i="1"/>
  <c r="I169" i="1"/>
  <c r="H3" i="1"/>
  <c r="Q3" i="1" s="1"/>
  <c r="I215" i="1"/>
  <c r="I243" i="1"/>
  <c r="D10" i="1"/>
  <c r="I156" i="1"/>
  <c r="I175" i="1"/>
  <c r="I229" i="1"/>
  <c r="I194" i="1"/>
  <c r="I37" i="1"/>
  <c r="I39" i="1"/>
  <c r="D95" i="1"/>
  <c r="D225" i="1"/>
  <c r="I18" i="1"/>
  <c r="D3" i="1"/>
  <c r="M3" i="1" s="1"/>
  <c r="I219" i="1"/>
  <c r="I187" i="1"/>
  <c r="D163" i="1"/>
  <c r="D224" i="1"/>
  <c r="I122" i="1"/>
  <c r="I144" i="1"/>
  <c r="I82" i="1"/>
  <c r="I251" i="1"/>
  <c r="I234" i="1"/>
  <c r="I43" i="1"/>
  <c r="I224" i="1"/>
  <c r="I182" i="1"/>
  <c r="I132" i="1"/>
  <c r="I180" i="1"/>
  <c r="I148" i="1"/>
  <c r="I253" i="1"/>
  <c r="I155" i="1"/>
  <c r="I191" i="1"/>
  <c r="I212" i="1"/>
  <c r="I83" i="1"/>
  <c r="I168" i="1"/>
  <c r="I145" i="1"/>
  <c r="I171" i="1"/>
  <c r="I137" i="1"/>
  <c r="I213" i="1"/>
  <c r="D100" i="1"/>
  <c r="I225" i="1"/>
  <c r="D34" i="1"/>
  <c r="D201" i="1"/>
  <c r="I8" i="1"/>
  <c r="A9" i="1"/>
  <c r="I78" i="1"/>
  <c r="I249" i="1"/>
  <c r="I79" i="1"/>
  <c r="I163" i="1"/>
  <c r="I198" i="1"/>
  <c r="I188" i="1"/>
  <c r="I10" i="1"/>
  <c r="I241" i="1"/>
  <c r="I118" i="1"/>
  <c r="D123" i="1"/>
  <c r="I207" i="1"/>
  <c r="I19" i="1"/>
  <c r="D171" i="1"/>
  <c r="I12" i="1"/>
  <c r="I217" i="1"/>
  <c r="I69" i="1"/>
  <c r="I75" i="1"/>
  <c r="D210" i="1"/>
  <c r="I131" i="1"/>
  <c r="I233" i="1"/>
  <c r="A12" i="1"/>
  <c r="I140" i="1"/>
  <c r="I141" i="1"/>
  <c r="D148" i="1"/>
  <c r="D68" i="1"/>
  <c r="I64" i="1"/>
  <c r="I117" i="1"/>
  <c r="I179" i="1"/>
  <c r="I154" i="1"/>
  <c r="I220" i="1"/>
  <c r="I204" i="1"/>
  <c r="I197" i="1"/>
  <c r="I216" i="1"/>
  <c r="I185" i="1"/>
  <c r="I162" i="1"/>
  <c r="I166" i="1"/>
  <c r="I159" i="1"/>
  <c r="I160" i="1"/>
  <c r="I206" i="1"/>
  <c r="I55" i="1"/>
  <c r="I183" i="1"/>
  <c r="D36" i="1"/>
  <c r="I239" i="1"/>
  <c r="I45" i="1"/>
  <c r="I151" i="1"/>
  <c r="I51" i="1"/>
  <c r="I240" i="1"/>
  <c r="I184" i="1"/>
  <c r="I246" i="1"/>
  <c r="I153" i="1"/>
  <c r="I46" i="1"/>
  <c r="I114" i="1"/>
  <c r="I173" i="1"/>
  <c r="I6" i="1"/>
  <c r="D79" i="1"/>
  <c r="I203" i="1"/>
  <c r="I165" i="1"/>
  <c r="I232" i="1"/>
  <c r="I24" i="1"/>
  <c r="I120" i="1"/>
  <c r="D140" i="1"/>
  <c r="I226" i="1"/>
  <c r="I250" i="1"/>
  <c r="A14" i="1"/>
  <c r="I176" i="1"/>
  <c r="I202" i="1"/>
  <c r="I15" i="1"/>
  <c r="I181" i="1"/>
  <c r="I174" i="1"/>
  <c r="I178" i="1"/>
  <c r="I128" i="1"/>
  <c r="I210" i="1"/>
  <c r="I211" i="1"/>
  <c r="I177" i="1"/>
  <c r="I167" i="1"/>
  <c r="R7" i="1" a="1"/>
  <c r="R9" i="1" a="1"/>
  <c r="R15" i="1" a="1"/>
  <c r="R13" i="1" a="1"/>
  <c r="R11" i="1" a="1"/>
  <c r="R6" i="1" a="1"/>
  <c r="R14" i="1" a="1"/>
  <c r="R8" i="1" a="1"/>
  <c r="R5" i="1" a="1"/>
  <c r="R12" i="1" a="1"/>
  <c r="R10" i="1" a="1"/>
  <c r="R17" i="1" a="1"/>
  <c r="R16" i="1" a="1"/>
  <c r="R4" i="1" a="1"/>
  <c r="M13" i="1" a="1"/>
  <c r="M6" i="1" a="1"/>
  <c r="M10" i="1" a="1"/>
  <c r="M14" i="1" a="1"/>
  <c r="M5" i="1" a="1"/>
  <c r="M15" i="1" a="1"/>
  <c r="M8" i="1" a="1"/>
  <c r="M16" i="1" a="1"/>
  <c r="M7" i="1" a="1"/>
  <c r="M9" i="1" a="1"/>
  <c r="M17" i="1" a="1"/>
  <c r="M12" i="1" a="1"/>
  <c r="M11" i="1" a="1"/>
  <c r="M4" i="1" a="1"/>
  <c r="E3" i="8" l="1"/>
  <c r="E4" i="8"/>
  <c r="D3" i="8"/>
  <c r="D4" i="8"/>
  <c r="B3" i="8"/>
  <c r="B4" i="8"/>
  <c r="C4" i="8"/>
  <c r="C3" i="8"/>
  <c r="C4" i="7" a="1"/>
  <c r="C4" i="7" s="1"/>
  <c r="C3" i="7" a="1"/>
  <c r="C3" i="7" s="1"/>
  <c r="D4" i="7" a="1"/>
  <c r="D4" i="7" s="1"/>
  <c r="D3" i="7" a="1"/>
  <c r="D3" i="7" s="1"/>
  <c r="B4" i="7" a="1"/>
  <c r="B4" i="7" s="1"/>
  <c r="B3" i="7" a="1"/>
  <c r="B3" i="7" s="1"/>
  <c r="E4" i="7" a="1"/>
  <c r="E4" i="7" s="1"/>
  <c r="E3" i="7" a="1"/>
  <c r="E3" i="7" s="1"/>
  <c r="R16" i="1"/>
  <c r="R17" i="1"/>
  <c r="R10" i="1"/>
  <c r="R12" i="1"/>
  <c r="R5" i="1"/>
  <c r="R8" i="1"/>
  <c r="R14" i="1"/>
  <c r="R6" i="1"/>
  <c r="R11" i="1"/>
  <c r="R13" i="1"/>
  <c r="R15" i="1"/>
  <c r="R9" i="1"/>
  <c r="R7" i="1"/>
  <c r="R4" i="1"/>
  <c r="M11" i="1"/>
  <c r="M12" i="1"/>
  <c r="M17" i="1"/>
  <c r="M9" i="1"/>
  <c r="M7" i="1"/>
  <c r="M16" i="1"/>
  <c r="M8" i="1"/>
  <c r="M15" i="1"/>
  <c r="M5" i="1"/>
  <c r="M14" i="1"/>
  <c r="M10" i="1"/>
  <c r="M6" i="1"/>
  <c r="M13" i="1"/>
  <c r="M4" i="1"/>
  <c r="E6" i="7"/>
  <c r="E6" i="8"/>
  <c r="C6" i="7"/>
  <c r="C6" i="8"/>
  <c r="B6" i="7"/>
  <c r="B6" i="8"/>
  <c r="D6" i="7"/>
  <c r="D6" i="8"/>
  <c r="F6" i="7"/>
  <c r="F6" i="8"/>
  <c r="A62" i="8"/>
  <c r="A60" i="8"/>
  <c r="A58" i="8"/>
  <c r="A56" i="8"/>
  <c r="A54" i="8"/>
  <c r="A52" i="8"/>
  <c r="A50" i="8"/>
  <c r="A48" i="8"/>
  <c r="A46" i="8"/>
  <c r="A42" i="8"/>
  <c r="H42" i="8" s="1"/>
  <c r="A38" i="8"/>
  <c r="H38" i="8" s="1"/>
  <c r="A34" i="8"/>
  <c r="H34" i="8" s="1"/>
  <c r="A30" i="8"/>
  <c r="H30" i="8" s="1"/>
  <c r="A26" i="8"/>
  <c r="H26" i="8" s="1"/>
  <c r="A22" i="8"/>
  <c r="H22" i="8" s="1"/>
  <c r="A61" i="8"/>
  <c r="A59" i="8"/>
  <c r="A57" i="8"/>
  <c r="A55" i="8"/>
  <c r="A53" i="8"/>
  <c r="A51" i="8"/>
  <c r="A49" i="8"/>
  <c r="A47" i="8"/>
  <c r="A44" i="8"/>
  <c r="H44" i="8" s="1"/>
  <c r="A40" i="8"/>
  <c r="H40" i="8" s="1"/>
  <c r="A36" i="8"/>
  <c r="H36" i="8" s="1"/>
  <c r="A32" i="8"/>
  <c r="H32" i="8" s="1"/>
  <c r="A28" i="8"/>
  <c r="H28" i="8" s="1"/>
  <c r="A24" i="8"/>
  <c r="H24" i="8" s="1"/>
  <c r="A20" i="8"/>
  <c r="H20" i="8" s="1"/>
  <c r="A41" i="8"/>
  <c r="H41" i="8" s="1"/>
  <c r="A33" i="8"/>
  <c r="H33" i="8" s="1"/>
  <c r="A25" i="8"/>
  <c r="H25" i="8" s="1"/>
  <c r="A16" i="8"/>
  <c r="H16" i="8" s="1"/>
  <c r="A12" i="8"/>
  <c r="H12" i="8" s="1"/>
  <c r="A8" i="8"/>
  <c r="H8" i="8" s="1"/>
  <c r="A39" i="8"/>
  <c r="H39" i="8" s="1"/>
  <c r="A31" i="8"/>
  <c r="H31" i="8" s="1"/>
  <c r="A23" i="8"/>
  <c r="H23" i="8" s="1"/>
  <c r="A19" i="8"/>
  <c r="H19" i="8" s="1"/>
  <c r="A15" i="8"/>
  <c r="H15" i="8" s="1"/>
  <c r="A11" i="8"/>
  <c r="H11" i="8" s="1"/>
  <c r="A7" i="8"/>
  <c r="H7" i="8" s="1"/>
  <c r="A45" i="8"/>
  <c r="H45" i="8" s="1"/>
  <c r="A37" i="8"/>
  <c r="H37" i="8" s="1"/>
  <c r="A29" i="8"/>
  <c r="H29" i="8" s="1"/>
  <c r="A21" i="8"/>
  <c r="H21" i="8" s="1"/>
  <c r="A18" i="8"/>
  <c r="H18" i="8" s="1"/>
  <c r="A14" i="8"/>
  <c r="H14" i="8" s="1"/>
  <c r="A10" i="8"/>
  <c r="H10" i="8" s="1"/>
  <c r="A43" i="8"/>
  <c r="H43" i="8" s="1"/>
  <c r="A35" i="8"/>
  <c r="H35" i="8" s="1"/>
  <c r="A27" i="8"/>
  <c r="H27" i="8" s="1"/>
  <c r="A17" i="8"/>
  <c r="H17" i="8" s="1"/>
  <c r="A13" i="8"/>
  <c r="H13" i="8" s="1"/>
  <c r="A9" i="8"/>
  <c r="H9" i="8" s="1"/>
  <c r="A16" i="1"/>
  <c r="A43" i="7"/>
  <c r="H43" i="7" s="1"/>
  <c r="A39" i="7"/>
  <c r="H39" i="7" s="1"/>
  <c r="A35" i="7"/>
  <c r="H35" i="7" s="1"/>
  <c r="A31" i="7"/>
  <c r="H31" i="7" s="1"/>
  <c r="A27" i="7"/>
  <c r="H27" i="7" s="1"/>
  <c r="A23" i="7"/>
  <c r="H23" i="7" s="1"/>
  <c r="A62" i="7"/>
  <c r="A60" i="7"/>
  <c r="A58" i="7"/>
  <c r="A56" i="7"/>
  <c r="A54" i="7"/>
  <c r="A52" i="7"/>
  <c r="A50" i="7"/>
  <c r="A48" i="7"/>
  <c r="A46" i="7"/>
  <c r="A42" i="7"/>
  <c r="H42" i="7" s="1"/>
  <c r="A38" i="7"/>
  <c r="H38" i="7" s="1"/>
  <c r="A34" i="7"/>
  <c r="H34" i="7" s="1"/>
  <c r="A30" i="7"/>
  <c r="H30" i="7" s="1"/>
  <c r="A45" i="7"/>
  <c r="H45" i="7" s="1"/>
  <c r="A57" i="7"/>
  <c r="A49" i="7"/>
  <c r="A41" i="7"/>
  <c r="H41" i="7" s="1"/>
  <c r="A33" i="7"/>
  <c r="H33" i="7" s="1"/>
  <c r="A20" i="7"/>
  <c r="H20" i="7" s="1"/>
  <c r="A19" i="7"/>
  <c r="H19" i="7" s="1"/>
  <c r="A15" i="7"/>
  <c r="H15" i="7" s="1"/>
  <c r="A11" i="7"/>
  <c r="H11" i="7" s="1"/>
  <c r="A7" i="7"/>
  <c r="H7" i="7" s="1"/>
  <c r="A59" i="7"/>
  <c r="A51" i="7"/>
  <c r="A40" i="7"/>
  <c r="H40" i="7" s="1"/>
  <c r="A32" i="7"/>
  <c r="H32" i="7" s="1"/>
  <c r="A24" i="7"/>
  <c r="H24" i="7" s="1"/>
  <c r="A21" i="7"/>
  <c r="H21" i="7" s="1"/>
  <c r="A18" i="7"/>
  <c r="H18" i="7" s="1"/>
  <c r="A14" i="7"/>
  <c r="H14" i="7" s="1"/>
  <c r="A10" i="7"/>
  <c r="H10" i="7" s="1"/>
  <c r="A61" i="7"/>
  <c r="A53" i="7"/>
  <c r="A37" i="7"/>
  <c r="H37" i="7" s="1"/>
  <c r="A25" i="7"/>
  <c r="H25" i="7" s="1"/>
  <c r="A13" i="7"/>
  <c r="H13" i="7" s="1"/>
  <c r="A47" i="7"/>
  <c r="A26" i="7"/>
  <c r="H26" i="7" s="1"/>
  <c r="A12" i="7"/>
  <c r="H12" i="7" s="1"/>
  <c r="A55" i="7"/>
  <c r="A28" i="7"/>
  <c r="H28" i="7" s="1"/>
  <c r="A22" i="7"/>
  <c r="H22" i="7" s="1"/>
  <c r="A17" i="7"/>
  <c r="H17" i="7" s="1"/>
  <c r="A9" i="7"/>
  <c r="H9" i="7" s="1"/>
  <c r="A44" i="7"/>
  <c r="H44" i="7" s="1"/>
  <c r="A36" i="7"/>
  <c r="H36" i="7" s="1"/>
  <c r="A29" i="7"/>
  <c r="H29" i="7" s="1"/>
  <c r="A16" i="7"/>
  <c r="H16" i="7" s="1"/>
  <c r="A8" i="7"/>
  <c r="H8" i="7" s="1"/>
  <c r="C61" i="8" l="1"/>
  <c r="C57" i="8"/>
  <c r="C53" i="8"/>
  <c r="C49" i="8"/>
  <c r="C45" i="8"/>
  <c r="C41" i="8"/>
  <c r="C37" i="8"/>
  <c r="C33" i="8"/>
  <c r="I33" i="8" s="1"/>
  <c r="C29" i="8"/>
  <c r="I29" i="8" s="1"/>
  <c r="C25" i="8"/>
  <c r="I25" i="8" s="1"/>
  <c r="C21" i="8"/>
  <c r="I21" i="8" s="1"/>
  <c r="C17" i="8"/>
  <c r="I17" i="8" s="1"/>
  <c r="C13" i="8"/>
  <c r="C9" i="8"/>
  <c r="I9" i="8" s="1"/>
  <c r="C8" i="8"/>
  <c r="I8" i="8" s="1"/>
  <c r="C51" i="8"/>
  <c r="C47" i="8"/>
  <c r="C60" i="8"/>
  <c r="C56" i="8"/>
  <c r="C52" i="8"/>
  <c r="C48" i="8"/>
  <c r="C44" i="8"/>
  <c r="I44" i="8" s="1"/>
  <c r="C40" i="8"/>
  <c r="I40" i="8" s="1"/>
  <c r="C36" i="8"/>
  <c r="I36" i="8" s="1"/>
  <c r="C32" i="8"/>
  <c r="I32" i="8" s="1"/>
  <c r="C28" i="8"/>
  <c r="I28" i="8" s="1"/>
  <c r="C24" i="8"/>
  <c r="I24" i="8" s="1"/>
  <c r="C20" i="8"/>
  <c r="I20" i="8" s="1"/>
  <c r="C16" i="8"/>
  <c r="I16" i="8" s="1"/>
  <c r="C12" i="8"/>
  <c r="I12" i="8" s="1"/>
  <c r="C59" i="8"/>
  <c r="C55" i="8"/>
  <c r="C62" i="8"/>
  <c r="C46" i="8"/>
  <c r="C43" i="8"/>
  <c r="I43" i="8" s="1"/>
  <c r="C35" i="8"/>
  <c r="I35" i="8" s="1"/>
  <c r="C27" i="8"/>
  <c r="I27" i="8" s="1"/>
  <c r="C19" i="8"/>
  <c r="I19" i="8" s="1"/>
  <c r="C11" i="8"/>
  <c r="I11" i="8" s="1"/>
  <c r="C58" i="8"/>
  <c r="C38" i="8"/>
  <c r="I38" i="8" s="1"/>
  <c r="C30" i="8"/>
  <c r="I30" i="8" s="1"/>
  <c r="C22" i="8"/>
  <c r="I22" i="8" s="1"/>
  <c r="C14" i="8"/>
  <c r="I14" i="8" s="1"/>
  <c r="C54" i="8"/>
  <c r="C39" i="8"/>
  <c r="I39" i="8" s="1"/>
  <c r="C31" i="8"/>
  <c r="I31" i="8" s="1"/>
  <c r="C23" i="8"/>
  <c r="I23" i="8" s="1"/>
  <c r="C15" i="8"/>
  <c r="I15" i="8" s="1"/>
  <c r="C50" i="8"/>
  <c r="C42" i="8"/>
  <c r="I42" i="8" s="1"/>
  <c r="C34" i="8"/>
  <c r="I34" i="8" s="1"/>
  <c r="C26" i="8"/>
  <c r="I26" i="8" s="1"/>
  <c r="C18" i="8"/>
  <c r="I18" i="8" s="1"/>
  <c r="C10" i="8"/>
  <c r="I10" i="8" s="1"/>
  <c r="B62" i="8"/>
  <c r="B58" i="8"/>
  <c r="B54" i="8"/>
  <c r="B50" i="8"/>
  <c r="B46" i="8"/>
  <c r="B42" i="8"/>
  <c r="B38" i="8"/>
  <c r="B34" i="8"/>
  <c r="B30" i="8"/>
  <c r="B26" i="8"/>
  <c r="B22" i="8"/>
  <c r="B18" i="8"/>
  <c r="B14" i="8"/>
  <c r="B10" i="8"/>
  <c r="B52" i="8"/>
  <c r="B48" i="8"/>
  <c r="B44" i="8"/>
  <c r="B61" i="8"/>
  <c r="B57" i="8"/>
  <c r="B53" i="8"/>
  <c r="B49" i="8"/>
  <c r="B45" i="8"/>
  <c r="B41" i="8"/>
  <c r="B37" i="8"/>
  <c r="B33" i="8"/>
  <c r="B29" i="8"/>
  <c r="B25" i="8"/>
  <c r="B21" i="8"/>
  <c r="B17" i="8"/>
  <c r="B13" i="8"/>
  <c r="B9" i="8"/>
  <c r="B60" i="8"/>
  <c r="B56" i="8"/>
  <c r="B59" i="8"/>
  <c r="B40" i="8"/>
  <c r="B32" i="8"/>
  <c r="B24" i="8"/>
  <c r="B16" i="8"/>
  <c r="B55" i="8"/>
  <c r="B43" i="8"/>
  <c r="B35" i="8"/>
  <c r="B27" i="8"/>
  <c r="B19" i="8"/>
  <c r="B11" i="8"/>
  <c r="B51" i="8"/>
  <c r="B36" i="8"/>
  <c r="B28" i="8"/>
  <c r="B20" i="8"/>
  <c r="B12" i="8"/>
  <c r="B47" i="8"/>
  <c r="B39" i="8"/>
  <c r="B31" i="8"/>
  <c r="B23" i="8"/>
  <c r="B15" i="8"/>
  <c r="B8" i="8"/>
  <c r="E7" i="8"/>
  <c r="E59" i="8"/>
  <c r="E55" i="8"/>
  <c r="E51" i="8"/>
  <c r="E47" i="8"/>
  <c r="E43" i="8"/>
  <c r="E39" i="8"/>
  <c r="E35" i="8"/>
  <c r="E31" i="8"/>
  <c r="E27" i="8"/>
  <c r="E23" i="8"/>
  <c r="E19" i="8"/>
  <c r="E15" i="8"/>
  <c r="E11" i="8"/>
  <c r="E53" i="8"/>
  <c r="E49" i="8"/>
  <c r="E45" i="8"/>
  <c r="E62" i="8"/>
  <c r="E58" i="8"/>
  <c r="E54" i="8"/>
  <c r="E50" i="8"/>
  <c r="E46" i="8"/>
  <c r="E42" i="8"/>
  <c r="E38" i="8"/>
  <c r="E34" i="8"/>
  <c r="E30" i="8"/>
  <c r="E26" i="8"/>
  <c r="E22" i="8"/>
  <c r="E18" i="8"/>
  <c r="E14" i="8"/>
  <c r="E10" i="8"/>
  <c r="E61" i="8"/>
  <c r="E57" i="8"/>
  <c r="E52" i="8"/>
  <c r="E41" i="8"/>
  <c r="E33" i="8"/>
  <c r="E25" i="8"/>
  <c r="E17" i="8"/>
  <c r="E9" i="8"/>
  <c r="E48" i="8"/>
  <c r="E36" i="8"/>
  <c r="E28" i="8"/>
  <c r="E20" i="8"/>
  <c r="E12" i="8"/>
  <c r="E60" i="8"/>
  <c r="E44" i="8"/>
  <c r="E37" i="8"/>
  <c r="E29" i="8"/>
  <c r="E21" i="8"/>
  <c r="E13" i="8"/>
  <c r="E56" i="8"/>
  <c r="E40" i="8"/>
  <c r="E32" i="8"/>
  <c r="E24" i="8"/>
  <c r="E16" i="8"/>
  <c r="E8" i="8"/>
  <c r="D7" i="8"/>
  <c r="D60" i="8"/>
  <c r="D56" i="8"/>
  <c r="D52" i="8"/>
  <c r="D48" i="8"/>
  <c r="D44" i="8"/>
  <c r="D40" i="8"/>
  <c r="D36" i="8"/>
  <c r="D32" i="8"/>
  <c r="D28" i="8"/>
  <c r="D24" i="8"/>
  <c r="D20" i="8"/>
  <c r="D16" i="8"/>
  <c r="D12" i="8"/>
  <c r="D8" i="8"/>
  <c r="D62" i="8"/>
  <c r="D54" i="8"/>
  <c r="D50" i="8"/>
  <c r="D46" i="8"/>
  <c r="D59" i="8"/>
  <c r="D55" i="8"/>
  <c r="D51" i="8"/>
  <c r="D47" i="8"/>
  <c r="D43" i="8"/>
  <c r="D39" i="8"/>
  <c r="D35" i="8"/>
  <c r="D31" i="8"/>
  <c r="D27" i="8"/>
  <c r="D23" i="8"/>
  <c r="D19" i="8"/>
  <c r="D15" i="8"/>
  <c r="D11" i="8"/>
  <c r="D58" i="8"/>
  <c r="D49" i="8"/>
  <c r="D38" i="8"/>
  <c r="D30" i="8"/>
  <c r="D22" i="8"/>
  <c r="D14" i="8"/>
  <c r="D61" i="8"/>
  <c r="D45" i="8"/>
  <c r="D41" i="8"/>
  <c r="D33" i="8"/>
  <c r="D25" i="8"/>
  <c r="D17" i="8"/>
  <c r="D9" i="8"/>
  <c r="D57" i="8"/>
  <c r="D42" i="8"/>
  <c r="D34" i="8"/>
  <c r="D26" i="8"/>
  <c r="D18" i="8"/>
  <c r="D10" i="8"/>
  <c r="D53" i="8"/>
  <c r="D37" i="8"/>
  <c r="D29" i="8"/>
  <c r="D21" i="8"/>
  <c r="D13" i="8"/>
  <c r="C7" i="8"/>
  <c r="I7" i="8" s="1"/>
  <c r="B7" i="8"/>
  <c r="I45" i="8"/>
  <c r="I41" i="8"/>
  <c r="I37" i="8"/>
  <c r="I13" i="8"/>
  <c r="F4" i="8"/>
  <c r="F3" i="8"/>
  <c r="D60" i="7"/>
  <c r="D56" i="7"/>
  <c r="D52" i="7"/>
  <c r="D48" i="7"/>
  <c r="D44" i="7"/>
  <c r="D40" i="7"/>
  <c r="D36" i="7"/>
  <c r="D32" i="7"/>
  <c r="D28" i="7"/>
  <c r="D24" i="7"/>
  <c r="D20" i="7"/>
  <c r="D16" i="7"/>
  <c r="D12" i="7"/>
  <c r="D8" i="7"/>
  <c r="D61" i="7"/>
  <c r="D53" i="7"/>
  <c r="D59" i="7"/>
  <c r="D55" i="7"/>
  <c r="D51" i="7"/>
  <c r="D47" i="7"/>
  <c r="D43" i="7"/>
  <c r="D39" i="7"/>
  <c r="D35" i="7"/>
  <c r="D31" i="7"/>
  <c r="D27" i="7"/>
  <c r="D23" i="7"/>
  <c r="D19" i="7"/>
  <c r="D15" i="7"/>
  <c r="D11" i="7"/>
  <c r="D62" i="7"/>
  <c r="D58" i="7"/>
  <c r="D54" i="7"/>
  <c r="D50" i="7"/>
  <c r="D46" i="7"/>
  <c r="D42" i="7"/>
  <c r="D38" i="7"/>
  <c r="D34" i="7"/>
  <c r="D30" i="7"/>
  <c r="D26" i="7"/>
  <c r="D22" i="7"/>
  <c r="D18" i="7"/>
  <c r="D14" i="7"/>
  <c r="D10" i="7"/>
  <c r="D57" i="7"/>
  <c r="D49" i="7"/>
  <c r="D33" i="7"/>
  <c r="D17" i="7"/>
  <c r="D29" i="7"/>
  <c r="D13" i="7"/>
  <c r="D37" i="7"/>
  <c r="D45" i="7"/>
  <c r="D21" i="7"/>
  <c r="D41" i="7"/>
  <c r="D25" i="7"/>
  <c r="D9" i="7"/>
  <c r="B7" i="7"/>
  <c r="B62" i="7"/>
  <c r="B58" i="7"/>
  <c r="B54" i="7"/>
  <c r="B50" i="7"/>
  <c r="B46" i="7"/>
  <c r="B42" i="7"/>
  <c r="B38" i="7"/>
  <c r="B34" i="7"/>
  <c r="B30" i="7"/>
  <c r="B26" i="7"/>
  <c r="B22" i="7"/>
  <c r="B18" i="7"/>
  <c r="B14" i="7"/>
  <c r="B10" i="7"/>
  <c r="B13" i="7"/>
  <c r="B55" i="7"/>
  <c r="B47" i="7"/>
  <c r="B61" i="7"/>
  <c r="B57" i="7"/>
  <c r="B53" i="7"/>
  <c r="B49" i="7"/>
  <c r="B45" i="7"/>
  <c r="B41" i="7"/>
  <c r="B37" i="7"/>
  <c r="B33" i="7"/>
  <c r="B29" i="7"/>
  <c r="B25" i="7"/>
  <c r="B21" i="7"/>
  <c r="B17" i="7"/>
  <c r="B9" i="7"/>
  <c r="B60" i="7"/>
  <c r="B56" i="7"/>
  <c r="B52" i="7"/>
  <c r="B48" i="7"/>
  <c r="B44" i="7"/>
  <c r="B40" i="7"/>
  <c r="B36" i="7"/>
  <c r="B32" i="7"/>
  <c r="B28" i="7"/>
  <c r="B24" i="7"/>
  <c r="B20" i="7"/>
  <c r="B16" i="7"/>
  <c r="B12" i="7"/>
  <c r="B8" i="7"/>
  <c r="B59" i="7"/>
  <c r="B51" i="7"/>
  <c r="B43" i="7"/>
  <c r="B27" i="7"/>
  <c r="B11" i="7"/>
  <c r="B23" i="7"/>
  <c r="B39" i="7"/>
  <c r="B35" i="7"/>
  <c r="B19" i="7"/>
  <c r="B31" i="7"/>
  <c r="B15" i="7"/>
  <c r="C7" i="7"/>
  <c r="C61" i="7"/>
  <c r="C57" i="7"/>
  <c r="C53" i="7"/>
  <c r="C49" i="7"/>
  <c r="C45" i="7"/>
  <c r="I45" i="7" s="1"/>
  <c r="C41" i="7"/>
  <c r="I41" i="7" s="1"/>
  <c r="C37" i="7"/>
  <c r="I37" i="7" s="1"/>
  <c r="C33" i="7"/>
  <c r="I33" i="7" s="1"/>
  <c r="C29" i="7"/>
  <c r="I29" i="7" s="1"/>
  <c r="C25" i="7"/>
  <c r="I25" i="7" s="1"/>
  <c r="C21" i="7"/>
  <c r="I21" i="7" s="1"/>
  <c r="C17" i="7"/>
  <c r="I17" i="7" s="1"/>
  <c r="C13" i="7"/>
  <c r="I13" i="7" s="1"/>
  <c r="C9" i="7"/>
  <c r="I9" i="7" s="1"/>
  <c r="C12" i="7"/>
  <c r="I12" i="7" s="1"/>
  <c r="C8" i="7"/>
  <c r="I8" i="7" s="1"/>
  <c r="C58" i="7"/>
  <c r="C50" i="7"/>
  <c r="C60" i="7"/>
  <c r="C56" i="7"/>
  <c r="C52" i="7"/>
  <c r="C48" i="7"/>
  <c r="C44" i="7"/>
  <c r="I44" i="7" s="1"/>
  <c r="C40" i="7"/>
  <c r="I40" i="7" s="1"/>
  <c r="C36" i="7"/>
  <c r="I36" i="7" s="1"/>
  <c r="C32" i="7"/>
  <c r="I32" i="7" s="1"/>
  <c r="C28" i="7"/>
  <c r="I28" i="7" s="1"/>
  <c r="C24" i="7"/>
  <c r="I24" i="7" s="1"/>
  <c r="C20" i="7"/>
  <c r="I20" i="7" s="1"/>
  <c r="C16" i="7"/>
  <c r="I16" i="7" s="1"/>
  <c r="C59" i="7"/>
  <c r="C55" i="7"/>
  <c r="C51" i="7"/>
  <c r="C47" i="7"/>
  <c r="C43" i="7"/>
  <c r="I43" i="7" s="1"/>
  <c r="C39" i="7"/>
  <c r="I39" i="7" s="1"/>
  <c r="C35" i="7"/>
  <c r="I35" i="7" s="1"/>
  <c r="C31" i="7"/>
  <c r="I31" i="7" s="1"/>
  <c r="C27" i="7"/>
  <c r="I27" i="7" s="1"/>
  <c r="C23" i="7"/>
  <c r="I23" i="7" s="1"/>
  <c r="C19" i="7"/>
  <c r="I19" i="7" s="1"/>
  <c r="C15" i="7"/>
  <c r="I15" i="7" s="1"/>
  <c r="C11" i="7"/>
  <c r="I11" i="7" s="1"/>
  <c r="C62" i="7"/>
  <c r="C54" i="7"/>
  <c r="C46" i="7"/>
  <c r="C30" i="7"/>
  <c r="I30" i="7" s="1"/>
  <c r="C14" i="7"/>
  <c r="I14" i="7" s="1"/>
  <c r="C42" i="7"/>
  <c r="I42" i="7" s="1"/>
  <c r="C18" i="7"/>
  <c r="I18" i="7" s="1"/>
  <c r="C26" i="7"/>
  <c r="I26" i="7" s="1"/>
  <c r="C10" i="7"/>
  <c r="I10" i="7" s="1"/>
  <c r="C38" i="7"/>
  <c r="I38" i="7" s="1"/>
  <c r="C22" i="7"/>
  <c r="I22" i="7" s="1"/>
  <c r="C34" i="7"/>
  <c r="I34" i="7" s="1"/>
  <c r="E7" i="7"/>
  <c r="E59" i="7"/>
  <c r="E55" i="7"/>
  <c r="E51" i="7"/>
  <c r="E47" i="7"/>
  <c r="E43" i="7"/>
  <c r="E39" i="7"/>
  <c r="E35" i="7"/>
  <c r="E31" i="7"/>
  <c r="E27" i="7"/>
  <c r="E23" i="7"/>
  <c r="E19" i="7"/>
  <c r="E15" i="7"/>
  <c r="E11" i="7"/>
  <c r="E14" i="7"/>
  <c r="E10" i="7"/>
  <c r="E56" i="7"/>
  <c r="E48" i="7"/>
  <c r="E62" i="7"/>
  <c r="E58" i="7"/>
  <c r="E54" i="7"/>
  <c r="E50" i="7"/>
  <c r="E46" i="7"/>
  <c r="E42" i="7"/>
  <c r="E38" i="7"/>
  <c r="E34" i="7"/>
  <c r="E30" i="7"/>
  <c r="E26" i="7"/>
  <c r="E22" i="7"/>
  <c r="E18" i="7"/>
  <c r="E61" i="7"/>
  <c r="E57" i="7"/>
  <c r="E53" i="7"/>
  <c r="E49" i="7"/>
  <c r="E45" i="7"/>
  <c r="E41" i="7"/>
  <c r="E37" i="7"/>
  <c r="E33" i="7"/>
  <c r="E29" i="7"/>
  <c r="E25" i="7"/>
  <c r="E21" i="7"/>
  <c r="E17" i="7"/>
  <c r="E13" i="7"/>
  <c r="E9" i="7"/>
  <c r="E52" i="7"/>
  <c r="E60" i="7"/>
  <c r="E36" i="7"/>
  <c r="E20" i="7"/>
  <c r="E16" i="7"/>
  <c r="E28" i="7"/>
  <c r="E12" i="7"/>
  <c r="E32" i="7"/>
  <c r="E40" i="7"/>
  <c r="E44" i="7"/>
  <c r="E24" i="7"/>
  <c r="E8" i="7"/>
  <c r="D7" i="7"/>
  <c r="F3" i="7" a="1"/>
  <c r="F3" i="7" s="1"/>
  <c r="F4" i="7" a="1"/>
  <c r="F4" i="7" s="1"/>
  <c r="F7" i="8" l="1"/>
  <c r="F62" i="8"/>
  <c r="F58" i="8"/>
  <c r="F54" i="8"/>
  <c r="F50" i="8"/>
  <c r="F46" i="8"/>
  <c r="F42" i="8"/>
  <c r="J42" i="8" s="1"/>
  <c r="F38" i="8"/>
  <c r="J38" i="8" s="1"/>
  <c r="F34" i="8"/>
  <c r="F30" i="8"/>
  <c r="F26" i="8"/>
  <c r="J26" i="8" s="1"/>
  <c r="F22" i="8"/>
  <c r="J22" i="8" s="1"/>
  <c r="F18" i="8"/>
  <c r="J18" i="8" s="1"/>
  <c r="F14" i="8"/>
  <c r="J14" i="8" s="1"/>
  <c r="F10" i="8"/>
  <c r="J10" i="8" s="1"/>
  <c r="F52" i="8"/>
  <c r="F48" i="8"/>
  <c r="F44" i="8"/>
  <c r="J44" i="8" s="1"/>
  <c r="F61" i="8"/>
  <c r="F57" i="8"/>
  <c r="F53" i="8"/>
  <c r="F49" i="8"/>
  <c r="F45" i="8"/>
  <c r="J45" i="8" s="1"/>
  <c r="F41" i="8"/>
  <c r="J41" i="8" s="1"/>
  <c r="F37" i="8"/>
  <c r="F33" i="8"/>
  <c r="J33" i="8" s="1"/>
  <c r="F29" i="8"/>
  <c r="J29" i="8" s="1"/>
  <c r="F25" i="8"/>
  <c r="J25" i="8" s="1"/>
  <c r="F21" i="8"/>
  <c r="J21" i="8" s="1"/>
  <c r="F17" i="8"/>
  <c r="J17" i="8" s="1"/>
  <c r="F13" i="8"/>
  <c r="J13" i="8" s="1"/>
  <c r="F9" i="8"/>
  <c r="J9" i="8" s="1"/>
  <c r="F60" i="8"/>
  <c r="F56" i="8"/>
  <c r="F55" i="8"/>
  <c r="F36" i="8"/>
  <c r="J36" i="8" s="1"/>
  <c r="F28" i="8"/>
  <c r="F20" i="8"/>
  <c r="J20" i="8" s="1"/>
  <c r="F12" i="8"/>
  <c r="J12" i="8" s="1"/>
  <c r="F51" i="8"/>
  <c r="F39" i="8"/>
  <c r="J39" i="8" s="1"/>
  <c r="F31" i="8"/>
  <c r="J31" i="8" s="1"/>
  <c r="F23" i="8"/>
  <c r="J23" i="8" s="1"/>
  <c r="F15" i="8"/>
  <c r="J15" i="8" s="1"/>
  <c r="F47" i="8"/>
  <c r="F40" i="8"/>
  <c r="F32" i="8"/>
  <c r="J32" i="8" s="1"/>
  <c r="F24" i="8"/>
  <c r="J24" i="8" s="1"/>
  <c r="F16" i="8"/>
  <c r="J16" i="8" s="1"/>
  <c r="F8" i="8"/>
  <c r="J8" i="8" s="1"/>
  <c r="F59" i="8"/>
  <c r="F43" i="8"/>
  <c r="J43" i="8" s="1"/>
  <c r="F35" i="8"/>
  <c r="F27" i="8"/>
  <c r="F19" i="8"/>
  <c r="J19" i="8" s="1"/>
  <c r="F11" i="8"/>
  <c r="J11" i="8" s="1"/>
  <c r="J34" i="8"/>
  <c r="J30" i="8"/>
  <c r="J37" i="8"/>
  <c r="J40" i="8"/>
  <c r="J28" i="8"/>
  <c r="J35" i="8"/>
  <c r="J27" i="8"/>
  <c r="E5" i="7"/>
  <c r="F7" i="7"/>
  <c r="F62" i="7"/>
  <c r="F58" i="7"/>
  <c r="F54" i="7"/>
  <c r="F50" i="7"/>
  <c r="F46" i="7"/>
  <c r="F42" i="7"/>
  <c r="J42" i="7" s="1"/>
  <c r="F38" i="7"/>
  <c r="J38" i="7" s="1"/>
  <c r="F34" i="7"/>
  <c r="J34" i="7" s="1"/>
  <c r="F30" i="7"/>
  <c r="J30" i="7" s="1"/>
  <c r="F26" i="7"/>
  <c r="J26" i="7" s="1"/>
  <c r="F22" i="7"/>
  <c r="J22" i="7" s="1"/>
  <c r="F18" i="7"/>
  <c r="J18" i="7" s="1"/>
  <c r="F14" i="7"/>
  <c r="J14" i="7" s="1"/>
  <c r="F10" i="7"/>
  <c r="J10" i="7" s="1"/>
  <c r="F9" i="7"/>
  <c r="J9" i="7" s="1"/>
  <c r="F59" i="7"/>
  <c r="F51" i="7"/>
  <c r="F61" i="7"/>
  <c r="F57" i="7"/>
  <c r="F53" i="7"/>
  <c r="F49" i="7"/>
  <c r="F45" i="7"/>
  <c r="J45" i="7" s="1"/>
  <c r="F41" i="7"/>
  <c r="F37" i="7"/>
  <c r="J37" i="7" s="1"/>
  <c r="F33" i="7"/>
  <c r="J33" i="7" s="1"/>
  <c r="F29" i="7"/>
  <c r="J29" i="7" s="1"/>
  <c r="F25" i="7"/>
  <c r="J25" i="7" s="1"/>
  <c r="F21" i="7"/>
  <c r="J21" i="7" s="1"/>
  <c r="F17" i="7"/>
  <c r="J17" i="7" s="1"/>
  <c r="F13" i="7"/>
  <c r="J13" i="7" s="1"/>
  <c r="F60" i="7"/>
  <c r="F56" i="7"/>
  <c r="F52" i="7"/>
  <c r="F48" i="7"/>
  <c r="F44" i="7"/>
  <c r="J44" i="7" s="1"/>
  <c r="F40" i="7"/>
  <c r="J40" i="7" s="1"/>
  <c r="F36" i="7"/>
  <c r="J36" i="7" s="1"/>
  <c r="F32" i="7"/>
  <c r="J32" i="7" s="1"/>
  <c r="F28" i="7"/>
  <c r="J28" i="7" s="1"/>
  <c r="F24" i="7"/>
  <c r="J24" i="7" s="1"/>
  <c r="F20" i="7"/>
  <c r="J20" i="7" s="1"/>
  <c r="F16" i="7"/>
  <c r="J16" i="7" s="1"/>
  <c r="F12" i="7"/>
  <c r="J12" i="7" s="1"/>
  <c r="F8" i="7"/>
  <c r="J8" i="7" s="1"/>
  <c r="F55" i="7"/>
  <c r="F47" i="7"/>
  <c r="F39" i="7"/>
  <c r="J39" i="7" s="1"/>
  <c r="F23" i="7"/>
  <c r="J23" i="7" s="1"/>
  <c r="F35" i="7"/>
  <c r="J35" i="7" s="1"/>
  <c r="F27" i="7"/>
  <c r="J27" i="7" s="1"/>
  <c r="F11" i="7"/>
  <c r="J11" i="7" s="1"/>
  <c r="F19" i="7"/>
  <c r="J19" i="7" s="1"/>
  <c r="F15" i="7"/>
  <c r="J15" i="7" s="1"/>
  <c r="F31" i="7"/>
  <c r="J31" i="7" s="1"/>
  <c r="F43" i="7"/>
  <c r="J43" i="7" s="1"/>
  <c r="D5" i="7"/>
  <c r="I7" i="7"/>
  <c r="C5" i="7"/>
  <c r="J41" i="7"/>
  <c r="J7" i="8"/>
  <c r="F5" i="7" l="1"/>
  <c r="J7" i="7"/>
  <c r="B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<sst xmlns="http://schemas.openxmlformats.org/spreadsheetml/2006/main" count="51" uniqueCount="47">
  <si>
    <t>Regione</t>
  </si>
  <si>
    <t>Lombardia</t>
  </si>
  <si>
    <t>C</t>
  </si>
  <si>
    <t>J</t>
  </si>
  <si>
    <t>Periodo media (giorni)</t>
  </si>
  <si>
    <t>Ultima versione:</t>
  </si>
  <si>
    <t>https://github.com/robianc/COVID-19_reloaded</t>
  </si>
  <si>
    <t>Abruzzo</t>
  </si>
  <si>
    <t>1. Nel foglio Dati specificare la regione di interesse, tra:</t>
  </si>
  <si>
    <t>Emilia-Romagna</t>
  </si>
  <si>
    <t>P.A. Trento</t>
  </si>
  <si>
    <t>Sicilia</t>
  </si>
  <si>
    <t>Basilicata</t>
  </si>
  <si>
    <t>Friuli Venezia Giulia</t>
  </si>
  <si>
    <t>Marche</t>
  </si>
  <si>
    <t>Piemonte</t>
  </si>
  <si>
    <t>Toscana</t>
  </si>
  <si>
    <t>Calabria</t>
  </si>
  <si>
    <t>Lazio</t>
  </si>
  <si>
    <t>Molise</t>
  </si>
  <si>
    <t>Puglia</t>
  </si>
  <si>
    <t>Umbria.csv</t>
  </si>
  <si>
    <t>Campania</t>
  </si>
  <si>
    <t>Liguria</t>
  </si>
  <si>
    <t>P.A. Bolzano</t>
  </si>
  <si>
    <t>Sardegna</t>
  </si>
  <si>
    <t>Valle d'Aosta</t>
  </si>
  <si>
    <t>2. Specificare il periodo (giorni) di media mobile (maggiore o uguale a 2)</t>
  </si>
  <si>
    <t>B</t>
  </si>
  <si>
    <t>Dati di origine:</t>
  </si>
  <si>
    <t>https://raw.githubusercontent.com/pcm-dpc/COVID-19/master/dati-json/dpc-covid19-ita-regioni.json</t>
  </si>
  <si>
    <t>Input: celle colorate (vedi README)</t>
  </si>
  <si>
    <t>b</t>
  </si>
  <si>
    <t>a</t>
  </si>
  <si>
    <t>Previsione al</t>
  </si>
  <si>
    <t>E</t>
  </si>
  <si>
    <t>F</t>
  </si>
  <si>
    <t>Versione:</t>
  </si>
  <si>
    <t>Le proiezioni sono nelle celle gialle, a partire da K6</t>
  </si>
  <si>
    <t>Veneto</t>
  </si>
  <si>
    <t>terapia_intensiva</t>
  </si>
  <si>
    <t>deceduti</t>
  </si>
  <si>
    <t>Esponenziale</t>
  </si>
  <si>
    <t>Lineare</t>
  </si>
  <si>
    <t>q</t>
  </si>
  <si>
    <t>m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</si>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</sst>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styles" Target="style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Dati!$E$2</c:f>
          <c:strCache>
            <c:ptCount val="1"/>
            <c:pt idx="0">
              <c:v>Lombardia - Media giornaliera su un periodo 7 giorni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Dati!$F$3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Dati!$D$4:$D$247</c:f>
              <c:strCache>
                <c:ptCount val="244"/>
                <c:pt idx="0">
                  <c:v>05/11/2020</c:v>
                </c:pt>
                <c:pt idx="1">
                  <c:v>04/11/2020</c:v>
                </c:pt>
                <c:pt idx="2">
                  <c:v>03/11/2020</c:v>
                </c:pt>
                <c:pt idx="3">
                  <c:v>02/11/2020</c:v>
                </c:pt>
                <c:pt idx="4">
                  <c:v>01/11/2020</c:v>
                </c:pt>
                <c:pt idx="5">
                  <c:v>31/10/2020</c:v>
                </c:pt>
                <c:pt idx="6">
                  <c:v>30/10/2020</c:v>
                </c:pt>
                <c:pt idx="7">
                  <c:v>29/10/2020</c:v>
                </c:pt>
                <c:pt idx="8">
                  <c:v>28/10/2020</c:v>
                </c:pt>
                <c:pt idx="9">
                  <c:v>27/10/2020</c:v>
                </c:pt>
                <c:pt idx="10">
                  <c:v>26/10/2020</c:v>
                </c:pt>
                <c:pt idx="11">
                  <c:v>25/10/2020</c:v>
                </c:pt>
                <c:pt idx="12">
                  <c:v>24/10/2020</c:v>
                </c:pt>
                <c:pt idx="13">
                  <c:v>23/10/2020</c:v>
                </c:pt>
                <c:pt idx="14">
                  <c:v>22/10/2020</c:v>
                </c:pt>
                <c:pt idx="15">
                  <c:v>21/10/2020</c:v>
                </c:pt>
                <c:pt idx="16">
                  <c:v>20/10/2020</c:v>
                </c:pt>
                <c:pt idx="17">
                  <c:v>19/10/2020</c:v>
                </c:pt>
                <c:pt idx="18">
                  <c:v>18/10/2020</c:v>
                </c:pt>
                <c:pt idx="19">
                  <c:v>17/10/2020</c:v>
                </c:pt>
                <c:pt idx="20">
                  <c:v>16/10/2020</c:v>
                </c:pt>
                <c:pt idx="21">
                  <c:v>15/10/2020</c:v>
                </c:pt>
                <c:pt idx="22">
                  <c:v>14/10/2020</c:v>
                </c:pt>
                <c:pt idx="23">
                  <c:v>13/10/2020</c:v>
                </c:pt>
                <c:pt idx="24">
                  <c:v>12/10/2020</c:v>
                </c:pt>
                <c:pt idx="25">
                  <c:v>11/10/2020</c:v>
                </c:pt>
                <c:pt idx="26">
                  <c:v>10/10/2020</c:v>
                </c:pt>
                <c:pt idx="27">
                  <c:v>09/10/2020</c:v>
                </c:pt>
                <c:pt idx="28">
                  <c:v>08/10/2020</c:v>
                </c:pt>
                <c:pt idx="29">
                  <c:v>07/10/2020</c:v>
                </c:pt>
                <c:pt idx="30">
                  <c:v>06/10/2020</c:v>
                </c:pt>
                <c:pt idx="31">
                  <c:v>05/10/2020</c:v>
                </c:pt>
                <c:pt idx="32">
                  <c:v>04/10/2020</c:v>
                </c:pt>
                <c:pt idx="33">
                  <c:v>03/10/2020</c:v>
                </c:pt>
                <c:pt idx="34">
                  <c:v>02/10/2020</c:v>
                </c:pt>
                <c:pt idx="35">
                  <c:v>01/10/2020</c:v>
                </c:pt>
                <c:pt idx="36">
                  <c:v>30/09/2020</c:v>
                </c:pt>
                <c:pt idx="37">
                  <c:v>29/09/2020</c:v>
                </c:pt>
                <c:pt idx="38">
                  <c:v>28/09/2020</c:v>
                </c:pt>
                <c:pt idx="39">
                  <c:v>27/09/2020</c:v>
                </c:pt>
                <c:pt idx="40">
                  <c:v>26/09/2020</c:v>
                </c:pt>
                <c:pt idx="41">
                  <c:v>25/09/2020</c:v>
                </c:pt>
                <c:pt idx="42">
                  <c:v>24/09/2020</c:v>
                </c:pt>
                <c:pt idx="43">
                  <c:v>23/09/2020</c:v>
                </c:pt>
                <c:pt idx="44">
                  <c:v>22/09/2020</c:v>
                </c:pt>
                <c:pt idx="45">
                  <c:v>21/09/2020</c:v>
                </c:pt>
                <c:pt idx="46">
                  <c:v>20/09/2020</c:v>
                </c:pt>
                <c:pt idx="47">
                  <c:v>19/09/2020</c:v>
                </c:pt>
                <c:pt idx="48">
                  <c:v>18/09/2020</c:v>
                </c:pt>
                <c:pt idx="49">
                  <c:v>17/09/2020</c:v>
                </c:pt>
                <c:pt idx="50">
                  <c:v>16/09/2020</c:v>
                </c:pt>
                <c:pt idx="51">
                  <c:v>15/09/2020</c:v>
                </c:pt>
                <c:pt idx="52">
                  <c:v>14/09/2020</c:v>
                </c:pt>
                <c:pt idx="53">
                  <c:v>13/09/2020</c:v>
                </c:pt>
                <c:pt idx="54">
                  <c:v>12/09/2020</c:v>
                </c:pt>
                <c:pt idx="55">
                  <c:v>11/09/2020</c:v>
                </c:pt>
                <c:pt idx="56">
                  <c:v>10/09/2020</c:v>
                </c:pt>
                <c:pt idx="57">
                  <c:v>09/09/2020</c:v>
                </c:pt>
                <c:pt idx="58">
                  <c:v>08/09/2020</c:v>
                </c:pt>
                <c:pt idx="59">
                  <c:v>07/09/2020</c:v>
                </c:pt>
                <c:pt idx="60">
                  <c:v>06/09/2020</c:v>
                </c:pt>
                <c:pt idx="61">
                  <c:v>05/09/2020</c:v>
                </c:pt>
                <c:pt idx="62">
                  <c:v>04/09/2020</c:v>
                </c:pt>
                <c:pt idx="63">
                  <c:v>03/09/2020</c:v>
                </c:pt>
                <c:pt idx="64">
                  <c:v>02/09/2020</c:v>
                </c:pt>
                <c:pt idx="65">
                  <c:v>01/09/2020</c:v>
                </c:pt>
                <c:pt idx="66">
                  <c:v>31/08/2020</c:v>
                </c:pt>
                <c:pt idx="67">
                  <c:v>30/08/2020</c:v>
                </c:pt>
                <c:pt idx="68">
                  <c:v>29/08/2020</c:v>
                </c:pt>
                <c:pt idx="69">
                  <c:v>28/08/2020</c:v>
                </c:pt>
                <c:pt idx="70">
                  <c:v>27/08/2020</c:v>
                </c:pt>
                <c:pt idx="71">
                  <c:v>26/08/2020</c:v>
                </c:pt>
                <c:pt idx="72">
                  <c:v>25/08/2020</c:v>
                </c:pt>
                <c:pt idx="73">
                  <c:v>24/08/2020</c:v>
                </c:pt>
                <c:pt idx="74">
                  <c:v>23/08/2020</c:v>
                </c:pt>
                <c:pt idx="75">
                  <c:v>22/08/2020</c:v>
                </c:pt>
                <c:pt idx="76">
                  <c:v>21/08/2020</c:v>
                </c:pt>
                <c:pt idx="77">
                  <c:v>20/08/2020</c:v>
                </c:pt>
                <c:pt idx="78">
                  <c:v>19/08/2020</c:v>
                </c:pt>
                <c:pt idx="79">
                  <c:v>18/08/2020</c:v>
                </c:pt>
                <c:pt idx="80">
                  <c:v>17/08/2020</c:v>
                </c:pt>
                <c:pt idx="81">
                  <c:v>16/08/2020</c:v>
                </c:pt>
                <c:pt idx="82">
                  <c:v>15/08/2020</c:v>
                </c:pt>
                <c:pt idx="83">
                  <c:v>14/08/2020</c:v>
                </c:pt>
                <c:pt idx="84">
                  <c:v>13/08/2020</c:v>
                </c:pt>
                <c:pt idx="85">
                  <c:v>12/08/2020</c:v>
                </c:pt>
                <c:pt idx="86">
                  <c:v>11/08/2020</c:v>
                </c:pt>
                <c:pt idx="87">
                  <c:v>10/08/2020</c:v>
                </c:pt>
                <c:pt idx="88">
                  <c:v>09/08/2020</c:v>
                </c:pt>
                <c:pt idx="89">
                  <c:v>08/08/2020</c:v>
                </c:pt>
                <c:pt idx="90">
                  <c:v>07/08/2020</c:v>
                </c:pt>
                <c:pt idx="91">
                  <c:v>06/08/2020</c:v>
                </c:pt>
                <c:pt idx="92">
                  <c:v>05/08/2020</c:v>
                </c:pt>
                <c:pt idx="93">
                  <c:v>04/08/2020</c:v>
                </c:pt>
                <c:pt idx="94">
                  <c:v>03/08/2020</c:v>
                </c:pt>
                <c:pt idx="95">
                  <c:v>02/08/2020</c:v>
                </c:pt>
                <c:pt idx="96">
                  <c:v>01/08/2020</c:v>
                </c:pt>
                <c:pt idx="97">
                  <c:v>31/07/2020</c:v>
                </c:pt>
                <c:pt idx="98">
                  <c:v>30/07/2020</c:v>
                </c:pt>
                <c:pt idx="99">
                  <c:v>29/07/2020</c:v>
                </c:pt>
                <c:pt idx="100">
                  <c:v>28/07/2020</c:v>
                </c:pt>
                <c:pt idx="101">
                  <c:v>27/07/2020</c:v>
                </c:pt>
                <c:pt idx="102">
                  <c:v>26/07/2020</c:v>
                </c:pt>
                <c:pt idx="103">
                  <c:v>25/07/2020</c:v>
                </c:pt>
                <c:pt idx="104">
                  <c:v>24/07/2020</c:v>
                </c:pt>
                <c:pt idx="105">
                  <c:v>23/07/2020</c:v>
                </c:pt>
                <c:pt idx="106">
                  <c:v>22/07/2020</c:v>
                </c:pt>
                <c:pt idx="107">
                  <c:v>21/07/2020</c:v>
                </c:pt>
                <c:pt idx="108">
                  <c:v>20/07/2020</c:v>
                </c:pt>
                <c:pt idx="109">
                  <c:v>19/07/2020</c:v>
                </c:pt>
                <c:pt idx="110">
                  <c:v>18/07/2020</c:v>
                </c:pt>
                <c:pt idx="111">
                  <c:v>17/07/2020</c:v>
                </c:pt>
                <c:pt idx="112">
                  <c:v>16/07/2020</c:v>
                </c:pt>
                <c:pt idx="113">
                  <c:v>15/07/2020</c:v>
                </c:pt>
                <c:pt idx="114">
                  <c:v>14/07/2020</c:v>
                </c:pt>
                <c:pt idx="115">
                  <c:v>13/07/2020</c:v>
                </c:pt>
                <c:pt idx="116">
                  <c:v>12/07/2020</c:v>
                </c:pt>
                <c:pt idx="117">
                  <c:v>11/07/2020</c:v>
                </c:pt>
                <c:pt idx="118">
                  <c:v>10/07/2020</c:v>
                </c:pt>
                <c:pt idx="119">
                  <c:v>09/07/2020</c:v>
                </c:pt>
                <c:pt idx="120">
                  <c:v>08/07/2020</c:v>
                </c:pt>
                <c:pt idx="121">
                  <c:v>07/07/2020</c:v>
                </c:pt>
                <c:pt idx="122">
                  <c:v>06/07/2020</c:v>
                </c:pt>
                <c:pt idx="123">
                  <c:v>05/07/2020</c:v>
                </c:pt>
                <c:pt idx="124">
                  <c:v>04/07/2020</c:v>
                </c:pt>
                <c:pt idx="125">
                  <c:v>03/07/2020</c:v>
                </c:pt>
                <c:pt idx="126">
                  <c:v>02/07/2020</c:v>
                </c:pt>
                <c:pt idx="127">
                  <c:v>01/07/2020</c:v>
                </c:pt>
                <c:pt idx="128">
                  <c:v>30/06/2020</c:v>
                </c:pt>
                <c:pt idx="129">
                  <c:v>29/06/2020</c:v>
                </c:pt>
                <c:pt idx="130">
                  <c:v>28/06/2020</c:v>
                </c:pt>
                <c:pt idx="131">
                  <c:v>27/06/2020</c:v>
                </c:pt>
                <c:pt idx="132">
                  <c:v>26/06/2020</c:v>
                </c:pt>
                <c:pt idx="133">
                  <c:v>25/06/2020</c:v>
                </c:pt>
                <c:pt idx="134">
                  <c:v>24/06/2020</c:v>
                </c:pt>
                <c:pt idx="135">
                  <c:v>23/06/2020</c:v>
                </c:pt>
                <c:pt idx="136">
                  <c:v>22/06/2020</c:v>
                </c:pt>
                <c:pt idx="137">
                  <c:v>21/06/2020</c:v>
                </c:pt>
                <c:pt idx="138">
                  <c:v>20/06/2020</c:v>
                </c:pt>
                <c:pt idx="139">
                  <c:v>19/06/2020</c:v>
                </c:pt>
                <c:pt idx="140">
                  <c:v>18/06/2020</c:v>
                </c:pt>
                <c:pt idx="141">
                  <c:v>17/06/2020</c:v>
                </c:pt>
                <c:pt idx="142">
                  <c:v>16/06/2020</c:v>
                </c:pt>
                <c:pt idx="143">
                  <c:v>15/06/2020</c:v>
                </c:pt>
                <c:pt idx="144">
                  <c:v>14/06/2020</c:v>
                </c:pt>
                <c:pt idx="145">
                  <c:v>13/06/2020</c:v>
                </c:pt>
                <c:pt idx="146">
                  <c:v>12/06/2020</c:v>
                </c:pt>
                <c:pt idx="147">
                  <c:v>11/06/2020</c:v>
                </c:pt>
                <c:pt idx="148">
                  <c:v>10/06/2020</c:v>
                </c:pt>
                <c:pt idx="149">
                  <c:v>09/06/2020</c:v>
                </c:pt>
                <c:pt idx="150">
                  <c:v>08/06/2020</c:v>
                </c:pt>
                <c:pt idx="151">
                  <c:v>07/06/2020</c:v>
                </c:pt>
                <c:pt idx="152">
                  <c:v>06/06/2020</c:v>
                </c:pt>
                <c:pt idx="153">
                  <c:v>05/06/2020</c:v>
                </c:pt>
                <c:pt idx="154">
                  <c:v>04/06/2020</c:v>
                </c:pt>
                <c:pt idx="155">
                  <c:v>03/06/2020</c:v>
                </c:pt>
                <c:pt idx="156">
                  <c:v>02/06/2020</c:v>
                </c:pt>
                <c:pt idx="157">
                  <c:v>01/06/2020</c:v>
                </c:pt>
                <c:pt idx="158">
                  <c:v>31/05/2020</c:v>
                </c:pt>
                <c:pt idx="159">
                  <c:v>30/05/2020</c:v>
                </c:pt>
                <c:pt idx="160">
                  <c:v>29/05/2020</c:v>
                </c:pt>
                <c:pt idx="161">
                  <c:v>28/05/2020</c:v>
                </c:pt>
                <c:pt idx="162">
                  <c:v>27/05/2020</c:v>
                </c:pt>
                <c:pt idx="163">
                  <c:v>26/05/2020</c:v>
                </c:pt>
                <c:pt idx="164">
                  <c:v>25/05/2020</c:v>
                </c:pt>
                <c:pt idx="165">
                  <c:v>24/05/2020</c:v>
                </c:pt>
                <c:pt idx="166">
                  <c:v>23/05/2020</c:v>
                </c:pt>
                <c:pt idx="167">
                  <c:v>22/05/2020</c:v>
                </c:pt>
                <c:pt idx="168">
                  <c:v>21/05/2020</c:v>
                </c:pt>
                <c:pt idx="169">
                  <c:v>20/05/2020</c:v>
                </c:pt>
                <c:pt idx="170">
                  <c:v>19/05/2020</c:v>
                </c:pt>
                <c:pt idx="171">
                  <c:v>18/05/2020</c:v>
                </c:pt>
                <c:pt idx="172">
                  <c:v>17/05/2020</c:v>
                </c:pt>
                <c:pt idx="173">
                  <c:v>16/05/2020</c:v>
                </c:pt>
                <c:pt idx="174">
                  <c:v>15/05/2020</c:v>
                </c:pt>
                <c:pt idx="175">
                  <c:v>14/05/2020</c:v>
                </c:pt>
                <c:pt idx="176">
                  <c:v>13/05/2020</c:v>
                </c:pt>
                <c:pt idx="177">
                  <c:v>12/05/2020</c:v>
                </c:pt>
                <c:pt idx="178">
                  <c:v>11/05/2020</c:v>
                </c:pt>
                <c:pt idx="179">
                  <c:v>10/05/2020</c:v>
                </c:pt>
                <c:pt idx="180">
                  <c:v>09/05/2020</c:v>
                </c:pt>
                <c:pt idx="181">
                  <c:v>08/05/2020</c:v>
                </c:pt>
                <c:pt idx="182">
                  <c:v>07/05/2020</c:v>
                </c:pt>
                <c:pt idx="183">
                  <c:v>06/05/2020</c:v>
                </c:pt>
                <c:pt idx="184">
                  <c:v>05/05/2020</c:v>
                </c:pt>
                <c:pt idx="185">
                  <c:v>04/05/2020</c:v>
                </c:pt>
                <c:pt idx="186">
                  <c:v>03/05/2020</c:v>
                </c:pt>
                <c:pt idx="187">
                  <c:v>02/05/2020</c:v>
                </c:pt>
                <c:pt idx="188">
                  <c:v>01/05/2020</c:v>
                </c:pt>
                <c:pt idx="189">
                  <c:v>30/04/2020</c:v>
                </c:pt>
                <c:pt idx="190">
                  <c:v>29/04/2020</c:v>
                </c:pt>
                <c:pt idx="191">
                  <c:v>28/04/2020</c:v>
                </c:pt>
                <c:pt idx="192">
                  <c:v>27/04/2020</c:v>
                </c:pt>
                <c:pt idx="193">
                  <c:v>26/04/2020</c:v>
                </c:pt>
                <c:pt idx="194">
                  <c:v>25/04/2020</c:v>
                </c:pt>
                <c:pt idx="195">
                  <c:v>24/04/2020</c:v>
                </c:pt>
                <c:pt idx="196">
                  <c:v>23/04/2020</c:v>
                </c:pt>
                <c:pt idx="197">
                  <c:v>22/04/2020</c:v>
                </c:pt>
                <c:pt idx="198">
                  <c:v>21/04/2020</c:v>
                </c:pt>
                <c:pt idx="199">
                  <c:v>20/04/2020</c:v>
                </c:pt>
                <c:pt idx="200">
                  <c:v>19/04/2020</c:v>
                </c:pt>
                <c:pt idx="201">
                  <c:v>18/04/2020</c:v>
                </c:pt>
                <c:pt idx="202">
                  <c:v>17/04/2020</c:v>
                </c:pt>
                <c:pt idx="203">
                  <c:v>16/04/2020</c:v>
                </c:pt>
                <c:pt idx="204">
                  <c:v>15/04/2020</c:v>
                </c:pt>
                <c:pt idx="205">
                  <c:v>14/04/2020</c:v>
                </c:pt>
                <c:pt idx="206">
                  <c:v>13/04/2020</c:v>
                </c:pt>
                <c:pt idx="207">
                  <c:v>12/04/2020</c:v>
                </c:pt>
                <c:pt idx="208">
                  <c:v>11/04/2020</c:v>
                </c:pt>
                <c:pt idx="209">
                  <c:v>10/04/2020</c:v>
                </c:pt>
                <c:pt idx="210">
                  <c:v>09/04/2020</c:v>
                </c:pt>
                <c:pt idx="211">
                  <c:v>08/04/2020</c:v>
                </c:pt>
                <c:pt idx="212">
                  <c:v>07/04/2020</c:v>
                </c:pt>
                <c:pt idx="213">
                  <c:v>06/04/2020</c:v>
                </c:pt>
                <c:pt idx="214">
                  <c:v>05/04/2020</c:v>
                </c:pt>
                <c:pt idx="215">
                  <c:v>04/04/2020</c:v>
                </c:pt>
                <c:pt idx="216">
                  <c:v>03/04/2020</c:v>
                </c:pt>
                <c:pt idx="217">
                  <c:v>02/04/2020</c:v>
                </c:pt>
                <c:pt idx="218">
                  <c:v>01/04/2020</c:v>
                </c:pt>
                <c:pt idx="219">
                  <c:v>31/03/2020</c:v>
                </c:pt>
                <c:pt idx="220">
                  <c:v>30/03/2020</c:v>
                </c:pt>
                <c:pt idx="221">
                  <c:v>29/03/2020</c:v>
                </c:pt>
                <c:pt idx="222">
                  <c:v>28/03/2020</c:v>
                </c:pt>
                <c:pt idx="223">
                  <c:v>27/03/2020</c:v>
                </c:pt>
                <c:pt idx="224">
                  <c:v>26/03/2020</c:v>
                </c:pt>
                <c:pt idx="225">
                  <c:v>25/03/2020</c:v>
                </c:pt>
                <c:pt idx="226">
                  <c:v>24/03/2020</c:v>
                </c:pt>
                <c:pt idx="227">
                  <c:v>23/03/2020</c:v>
                </c:pt>
                <c:pt idx="228">
                  <c:v>22/03/2020</c:v>
                </c:pt>
                <c:pt idx="229">
                  <c:v>21/03/2020</c:v>
                </c:pt>
                <c:pt idx="230">
                  <c:v>20/03/2020</c:v>
                </c:pt>
                <c:pt idx="231">
                  <c:v>19/03/2020</c:v>
                </c:pt>
                <c:pt idx="232">
                  <c:v>18/03/2020</c:v>
                </c:pt>
                <c:pt idx="233">
                  <c:v>17/03/2020</c:v>
                </c:pt>
                <c:pt idx="234">
                  <c:v>16/03/2020</c:v>
                </c:pt>
                <c:pt idx="235">
                  <c:v>15/03/2020</c:v>
                </c:pt>
                <c:pt idx="236">
                  <c:v>14/03/2020</c:v>
                </c:pt>
                <c:pt idx="237">
                  <c:v>13/03/2020</c:v>
                </c:pt>
                <c:pt idx="238">
                  <c:v>12/03/2020</c:v>
                </c:pt>
                <c:pt idx="239">
                  <c:v>11/03/2020</c:v>
                </c:pt>
                <c:pt idx="240">
                  <c:v>10/03/2020</c:v>
                </c:pt>
                <c:pt idx="241">
                  <c:v>09/03/2020</c:v>
                </c:pt>
                <c:pt idx="242">
                  <c:v>08/03/2020</c:v>
                </c:pt>
                <c:pt idx="243">
                  <c:v>07/03/2020</c:v>
                </c:pt>
              </c:strCache>
            </c:strRef>
          </c:cat>
          <c:val>
            <c:numRef>
              <c:f>Dati!$F$4:$F$247</c:f>
              <c:numCache>
                <c:formatCode>0.0</c:formatCode>
                <c:ptCount val="244"/>
                <c:pt idx="0">
                  <c:v>445.57142857142856</c:v>
                </c:pt>
                <c:pt idx="1">
                  <c:v>420.28571428571428</c:v>
                </c:pt>
                <c:pt idx="2">
                  <c:v>389.57142857142856</c:v>
                </c:pt>
                <c:pt idx="3">
                  <c:v>360.42857142857144</c:v>
                </c:pt>
                <c:pt idx="4">
                  <c:v>332.85714285714283</c:v>
                </c:pt>
                <c:pt idx="5">
                  <c:v>306.14285714285717</c:v>
                </c:pt>
                <c:pt idx="6">
                  <c:v>280.57142857142856</c:v>
                </c:pt>
                <c:pt idx="7">
                  <c:v>254</c:v>
                </c:pt>
                <c:pt idx="8">
                  <c:v>227</c:v>
                </c:pt>
                <c:pt idx="9">
                  <c:v>204.42857142857142</c:v>
                </c:pt>
                <c:pt idx="10">
                  <c:v>183.28571428571428</c:v>
                </c:pt>
                <c:pt idx="11">
                  <c:v>164.85714285714286</c:v>
                </c:pt>
                <c:pt idx="12">
                  <c:v>147.57142857142858</c:v>
                </c:pt>
                <c:pt idx="13">
                  <c:v>130.85714285714286</c:v>
                </c:pt>
                <c:pt idx="14">
                  <c:v>114.71428571428571</c:v>
                </c:pt>
                <c:pt idx="15">
                  <c:v>102.71428571428571</c:v>
                </c:pt>
                <c:pt idx="16">
                  <c:v>92.714285714285708</c:v>
                </c:pt>
                <c:pt idx="17">
                  <c:v>84</c:v>
                </c:pt>
                <c:pt idx="18">
                  <c:v>75</c:v>
                </c:pt>
                <c:pt idx="19">
                  <c:v>66.142857142857139</c:v>
                </c:pt>
                <c:pt idx="20">
                  <c:v>58.714285714285715</c:v>
                </c:pt>
                <c:pt idx="21">
                  <c:v>54.857142857142854</c:v>
                </c:pt>
                <c:pt idx="22">
                  <c:v>50.428571428571431</c:v>
                </c:pt>
                <c:pt idx="23">
                  <c:v>47</c:v>
                </c:pt>
                <c:pt idx="24">
                  <c:v>43.857142857142854</c:v>
                </c:pt>
                <c:pt idx="25">
                  <c:v>42.571428571428569</c:v>
                </c:pt>
                <c:pt idx="26">
                  <c:v>41.285714285714285</c:v>
                </c:pt>
                <c:pt idx="27">
                  <c:v>41</c:v>
                </c:pt>
                <c:pt idx="28">
                  <c:v>40.285714285714285</c:v>
                </c:pt>
                <c:pt idx="29">
                  <c:v>39.428571428571431</c:v>
                </c:pt>
                <c:pt idx="30">
                  <c:v>38.571428571428569</c:v>
                </c:pt>
                <c:pt idx="31">
                  <c:v>37.571428571428569</c:v>
                </c:pt>
                <c:pt idx="32">
                  <c:v>36.142857142857146</c:v>
                </c:pt>
                <c:pt idx="33">
                  <c:v>35</c:v>
                </c:pt>
                <c:pt idx="34">
                  <c:v>33.285714285714285</c:v>
                </c:pt>
                <c:pt idx="35">
                  <c:v>32</c:v>
                </c:pt>
                <c:pt idx="36">
                  <c:v>31.428571428571427</c:v>
                </c:pt>
                <c:pt idx="37">
                  <c:v>31.285714285714285</c:v>
                </c:pt>
                <c:pt idx="38">
                  <c:v>31.428571428571427</c:v>
                </c:pt>
                <c:pt idx="39">
                  <c:v>32.142857142857146</c:v>
                </c:pt>
                <c:pt idx="40">
                  <c:v>33.142857142857146</c:v>
                </c:pt>
                <c:pt idx="41">
                  <c:v>34</c:v>
                </c:pt>
                <c:pt idx="42">
                  <c:v>34.285714285714285</c:v>
                </c:pt>
                <c:pt idx="43">
                  <c:v>34.428571428571431</c:v>
                </c:pt>
                <c:pt idx="44">
                  <c:v>34</c:v>
                </c:pt>
                <c:pt idx="45">
                  <c:v>33.285714285714285</c:v>
                </c:pt>
                <c:pt idx="46">
                  <c:v>32.142857142857146</c:v>
                </c:pt>
                <c:pt idx="47">
                  <c:v>30.714285714285715</c:v>
                </c:pt>
                <c:pt idx="48">
                  <c:v>29.428571428571427</c:v>
                </c:pt>
                <c:pt idx="49">
                  <c:v>28.714285714285715</c:v>
                </c:pt>
                <c:pt idx="50">
                  <c:v>28.428571428571427</c:v>
                </c:pt>
                <c:pt idx="51">
                  <c:v>28</c:v>
                </c:pt>
                <c:pt idx="52">
                  <c:v>27.714285714285715</c:v>
                </c:pt>
                <c:pt idx="53">
                  <c:v>27.428571428571427</c:v>
                </c:pt>
                <c:pt idx="54">
                  <c:v>27</c:v>
                </c:pt>
                <c:pt idx="55">
                  <c:v>26.428571428571427</c:v>
                </c:pt>
                <c:pt idx="56">
                  <c:v>26.285714285714285</c:v>
                </c:pt>
                <c:pt idx="57">
                  <c:v>25.857142857142858</c:v>
                </c:pt>
                <c:pt idx="58">
                  <c:v>25.142857142857142</c:v>
                </c:pt>
                <c:pt idx="59">
                  <c:v>24.285714285714285</c:v>
                </c:pt>
                <c:pt idx="60">
                  <c:v>23.714285714285715</c:v>
                </c:pt>
                <c:pt idx="61">
                  <c:v>23</c:v>
                </c:pt>
                <c:pt idx="62">
                  <c:v>22.285714285714285</c:v>
                </c:pt>
                <c:pt idx="63">
                  <c:v>21</c:v>
                </c:pt>
                <c:pt idx="64">
                  <c:v>19.142857142857142</c:v>
                </c:pt>
                <c:pt idx="65">
                  <c:v>18.428571428571427</c:v>
                </c:pt>
                <c:pt idx="66">
                  <c:v>17.571428571428573</c:v>
                </c:pt>
                <c:pt idx="67">
                  <c:v>16.571428571428573</c:v>
                </c:pt>
                <c:pt idx="68">
                  <c:v>15.714285714285714</c:v>
                </c:pt>
                <c:pt idx="69">
                  <c:v>15.142857142857142</c:v>
                </c:pt>
                <c:pt idx="70">
                  <c:v>15.142857142857142</c:v>
                </c:pt>
                <c:pt idx="71">
                  <c:v>15.428571428571429</c:v>
                </c:pt>
                <c:pt idx="72">
                  <c:v>15</c:v>
                </c:pt>
                <c:pt idx="73">
                  <c:v>14.857142857142858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14.285714285714286</c:v>
                </c:pt>
                <c:pt idx="77">
                  <c:v>13.571428571428571</c:v>
                </c:pt>
                <c:pt idx="78">
                  <c:v>12.857142857142858</c:v>
                </c:pt>
                <c:pt idx="79">
                  <c:v>12.285714285714286</c:v>
                </c:pt>
                <c:pt idx="80">
                  <c:v>11.714285714285714</c:v>
                </c:pt>
                <c:pt idx="81">
                  <c:v>11</c:v>
                </c:pt>
                <c:pt idx="82">
                  <c:v>10.428571428571429</c:v>
                </c:pt>
                <c:pt idx="83">
                  <c:v>10</c:v>
                </c:pt>
                <c:pt idx="84">
                  <c:v>9.5714285714285712</c:v>
                </c:pt>
                <c:pt idx="85">
                  <c:v>9.5714285714285712</c:v>
                </c:pt>
                <c:pt idx="86">
                  <c:v>9.7142857142857135</c:v>
                </c:pt>
                <c:pt idx="87">
                  <c:v>9.5714285714285712</c:v>
                </c:pt>
                <c:pt idx="88">
                  <c:v>9.5714285714285712</c:v>
                </c:pt>
                <c:pt idx="89">
                  <c:v>9.5714285714285712</c:v>
                </c:pt>
                <c:pt idx="90">
                  <c:v>9.5714285714285712</c:v>
                </c:pt>
                <c:pt idx="91">
                  <c:v>9.2857142857142865</c:v>
                </c:pt>
                <c:pt idx="92">
                  <c:v>9.5714285714285712</c:v>
                </c:pt>
                <c:pt idx="93">
                  <c:v>9.8571428571428577</c:v>
                </c:pt>
                <c:pt idx="94">
                  <c:v>10.428571428571429</c:v>
                </c:pt>
                <c:pt idx="95">
                  <c:v>11.142857142857142</c:v>
                </c:pt>
                <c:pt idx="96">
                  <c:v>11.714285714285714</c:v>
                </c:pt>
                <c:pt idx="97">
                  <c:v>12.285714285714286</c:v>
                </c:pt>
                <c:pt idx="98">
                  <c:v>13.714285714285714</c:v>
                </c:pt>
                <c:pt idx="99">
                  <c:v>14.285714285714286</c:v>
                </c:pt>
                <c:pt idx="100">
                  <c:v>14.857142857142858</c:v>
                </c:pt>
                <c:pt idx="101">
                  <c:v>16</c:v>
                </c:pt>
                <c:pt idx="102">
                  <c:v>17</c:v>
                </c:pt>
                <c:pt idx="103">
                  <c:v>18.285714285714285</c:v>
                </c:pt>
                <c:pt idx="104">
                  <c:v>19.571428571428573</c:v>
                </c:pt>
                <c:pt idx="105">
                  <c:v>20.285714285714285</c:v>
                </c:pt>
                <c:pt idx="106">
                  <c:v>21.142857142857142</c:v>
                </c:pt>
                <c:pt idx="107">
                  <c:v>22</c:v>
                </c:pt>
                <c:pt idx="108">
                  <c:v>22.857142857142858</c:v>
                </c:pt>
                <c:pt idx="109">
                  <c:v>24.142857142857142</c:v>
                </c:pt>
                <c:pt idx="110">
                  <c:v>25.428571428571427</c:v>
                </c:pt>
                <c:pt idx="111">
                  <c:v>26.428571428571427</c:v>
                </c:pt>
                <c:pt idx="112">
                  <c:v>27.142857142857142</c:v>
                </c:pt>
                <c:pt idx="113">
                  <c:v>28.285714285714285</c:v>
                </c:pt>
                <c:pt idx="114">
                  <c:v>29.857142857142858</c:v>
                </c:pt>
                <c:pt idx="115">
                  <c:v>31.142857142857142</c:v>
                </c:pt>
                <c:pt idx="116">
                  <c:v>32</c:v>
                </c:pt>
                <c:pt idx="117">
                  <c:v>32.714285714285715</c:v>
                </c:pt>
                <c:pt idx="118">
                  <c:v>33.714285714285715</c:v>
                </c:pt>
                <c:pt idx="119">
                  <c:v>35.714285714285715</c:v>
                </c:pt>
                <c:pt idx="120">
                  <c:v>37.142857142857146</c:v>
                </c:pt>
                <c:pt idx="121">
                  <c:v>38.142857142857146</c:v>
                </c:pt>
                <c:pt idx="122">
                  <c:v>39</c:v>
                </c:pt>
                <c:pt idx="123">
                  <c:v>40</c:v>
                </c:pt>
                <c:pt idx="124">
                  <c:v>41</c:v>
                </c:pt>
                <c:pt idx="125">
                  <c:v>42</c:v>
                </c:pt>
                <c:pt idx="126">
                  <c:v>42.857142857142854</c:v>
                </c:pt>
                <c:pt idx="127">
                  <c:v>43.857142857142854</c:v>
                </c:pt>
                <c:pt idx="128">
                  <c:v>44.857142857142854</c:v>
                </c:pt>
                <c:pt idx="129">
                  <c:v>46.142857142857146</c:v>
                </c:pt>
                <c:pt idx="130">
                  <c:v>47.285714285714285</c:v>
                </c:pt>
                <c:pt idx="131">
                  <c:v>48.714285714285715</c:v>
                </c:pt>
                <c:pt idx="132">
                  <c:v>50.285714285714285</c:v>
                </c:pt>
                <c:pt idx="133">
                  <c:v>52.142857142857146</c:v>
                </c:pt>
                <c:pt idx="134">
                  <c:v>53.857142857142854</c:v>
                </c:pt>
                <c:pt idx="135">
                  <c:v>55.428571428571431</c:v>
                </c:pt>
                <c:pt idx="136">
                  <c:v>58</c:v>
                </c:pt>
                <c:pt idx="137">
                  <c:v>64.142857142857139</c:v>
                </c:pt>
                <c:pt idx="138">
                  <c:v>70</c:v>
                </c:pt>
                <c:pt idx="139">
                  <c:v>76</c:v>
                </c:pt>
                <c:pt idx="140">
                  <c:v>81.285714285714292</c:v>
                </c:pt>
                <c:pt idx="141">
                  <c:v>86.571428571428569</c:v>
                </c:pt>
                <c:pt idx="142">
                  <c:v>92.142857142857139</c:v>
                </c:pt>
                <c:pt idx="143">
                  <c:v>96</c:v>
                </c:pt>
                <c:pt idx="144">
                  <c:v>97.857142857142861</c:v>
                </c:pt>
                <c:pt idx="145">
                  <c:v>99.714285714285708</c:v>
                </c:pt>
                <c:pt idx="146">
                  <c:v>101.71428571428571</c:v>
                </c:pt>
                <c:pt idx="147">
                  <c:v>105</c:v>
                </c:pt>
                <c:pt idx="148">
                  <c:v>109</c:v>
                </c:pt>
                <c:pt idx="149">
                  <c:v>113.71428571428571</c:v>
                </c:pt>
                <c:pt idx="150">
                  <c:v>123.71428571428571</c:v>
                </c:pt>
                <c:pt idx="151">
                  <c:v>132.28571428571428</c:v>
                </c:pt>
                <c:pt idx="152">
                  <c:v>141.28571428571428</c:v>
                </c:pt>
                <c:pt idx="153">
                  <c:v>150.14285714285714</c:v>
                </c:pt>
                <c:pt idx="154">
                  <c:v>157.71428571428572</c:v>
                </c:pt>
                <c:pt idx="155">
                  <c:v>164.57142857142858</c:v>
                </c:pt>
                <c:pt idx="156">
                  <c:v>170.85714285714286</c:v>
                </c:pt>
                <c:pt idx="157">
                  <c:v>173.28571428571428</c:v>
                </c:pt>
                <c:pt idx="158">
                  <c:v>177.42857142857142</c:v>
                </c:pt>
                <c:pt idx="159">
                  <c:v>181.28571428571428</c:v>
                </c:pt>
                <c:pt idx="160">
                  <c:v>185.14285714285714</c:v>
                </c:pt>
                <c:pt idx="161">
                  <c:v>190</c:v>
                </c:pt>
                <c:pt idx="162">
                  <c:v>197.57142857142858</c:v>
                </c:pt>
                <c:pt idx="163">
                  <c:v>205.57142857142858</c:v>
                </c:pt>
                <c:pt idx="164">
                  <c:v>214.28571428571428</c:v>
                </c:pt>
                <c:pt idx="165">
                  <c:v>222.28571428571428</c:v>
                </c:pt>
                <c:pt idx="166">
                  <c:v>230.57142857142858</c:v>
                </c:pt>
                <c:pt idx="167">
                  <c:v>240.42857142857142</c:v>
                </c:pt>
                <c:pt idx="168">
                  <c:v>250.28571428571428</c:v>
                </c:pt>
                <c:pt idx="169">
                  <c:v>260.42857142857144</c:v>
                </c:pt>
                <c:pt idx="170">
                  <c:v>271.28571428571428</c:v>
                </c:pt>
                <c:pt idx="171">
                  <c:v>282.42857142857144</c:v>
                </c:pt>
                <c:pt idx="172">
                  <c:v>295.14285714285717</c:v>
                </c:pt>
                <c:pt idx="173">
                  <c:v>308.42857142857144</c:v>
                </c:pt>
                <c:pt idx="174">
                  <c:v>317.28571428571428</c:v>
                </c:pt>
                <c:pt idx="175">
                  <c:v>335</c:v>
                </c:pt>
                <c:pt idx="176">
                  <c:v>361.14285714285717</c:v>
                </c:pt>
                <c:pt idx="177">
                  <c:v>385.85714285714283</c:v>
                </c:pt>
                <c:pt idx="178">
                  <c:v>412.57142857142856</c:v>
                </c:pt>
                <c:pt idx="179">
                  <c:v>439.85714285714283</c:v>
                </c:pt>
                <c:pt idx="180">
                  <c:v>466.14285714285717</c:v>
                </c:pt>
                <c:pt idx="181">
                  <c:v>496.85714285714283</c:v>
                </c:pt>
                <c:pt idx="182">
                  <c:v>520.14285714285711</c:v>
                </c:pt>
                <c:pt idx="183">
                  <c:v>538</c:v>
                </c:pt>
                <c:pt idx="184">
                  <c:v>560</c:v>
                </c:pt>
                <c:pt idx="185">
                  <c:v>580.85714285714289</c:v>
                </c:pt>
                <c:pt idx="186">
                  <c:v>602</c:v>
                </c:pt>
                <c:pt idx="187">
                  <c:v>626.85714285714289</c:v>
                </c:pt>
                <c:pt idx="188">
                  <c:v>652.42857142857144</c:v>
                </c:pt>
                <c:pt idx="189">
                  <c:v>680</c:v>
                </c:pt>
                <c:pt idx="190">
                  <c:v>706.42857142857144</c:v>
                </c:pt>
                <c:pt idx="191">
                  <c:v>732.57142857142856</c:v>
                </c:pt>
                <c:pt idx="192">
                  <c:v>760.57142857142856</c:v>
                </c:pt>
                <c:pt idx="193">
                  <c:v>792.14285714285711</c:v>
                </c:pt>
                <c:pt idx="194">
                  <c:v>823</c:v>
                </c:pt>
                <c:pt idx="195">
                  <c:v>854.85714285714289</c:v>
                </c:pt>
                <c:pt idx="196">
                  <c:v>885.57142857142856</c:v>
                </c:pt>
                <c:pt idx="197">
                  <c:v>920.14285714285711</c:v>
                </c:pt>
                <c:pt idx="198">
                  <c:v>956.85714285714289</c:v>
                </c:pt>
                <c:pt idx="199">
                  <c:v>995.57142857142856</c:v>
                </c:pt>
                <c:pt idx="200">
                  <c:v>1030.1428571428571</c:v>
                </c:pt>
                <c:pt idx="201">
                  <c:v>1066.4285714285713</c:v>
                </c:pt>
                <c:pt idx="202">
                  <c:v>1098.8571428571429</c:v>
                </c:pt>
                <c:pt idx="203">
                  <c:v>1131.8571428571429</c:v>
                </c:pt>
                <c:pt idx="204">
                  <c:v>1161</c:v>
                </c:pt>
                <c:pt idx="205">
                  <c:v>1187.1428571428571</c:v>
                </c:pt>
                <c:pt idx="206">
                  <c:v>1213.2857142857142</c:v>
                </c:pt>
                <c:pt idx="207">
                  <c:v>1241.8571428571429</c:v>
                </c:pt>
                <c:pt idx="208">
                  <c:v>1262</c:v>
                </c:pt>
                <c:pt idx="209">
                  <c:v>1283.7142857142858</c:v>
                </c:pt>
                <c:pt idx="210">
                  <c:v>1309.2857142857142</c:v>
                </c:pt>
                <c:pt idx="211">
                  <c:v>1325.7142857142858</c:v>
                </c:pt>
                <c:pt idx="212">
                  <c:v>1337.8571428571429</c:v>
                </c:pt>
                <c:pt idx="213">
                  <c:v>1340.5714285714287</c:v>
                </c:pt>
                <c:pt idx="214">
                  <c:v>1338.7142857142858</c:v>
                </c:pt>
                <c:pt idx="215">
                  <c:v>1340.2857142857142</c:v>
                </c:pt>
                <c:pt idx="216">
                  <c:v>1339.2857142857142</c:v>
                </c:pt>
                <c:pt idx="217">
                  <c:v>1326.5714285714287</c:v>
                </c:pt>
                <c:pt idx="218">
                  <c:v>1314</c:v>
                </c:pt>
                <c:pt idx="219">
                  <c:v>1298.8571428571429</c:v>
                </c:pt>
                <c:pt idx="220">
                  <c:v>1280.2857142857142</c:v>
                </c:pt>
                <c:pt idx="221">
                  <c:v>1259.2857142857142</c:v>
                </c:pt>
                <c:pt idx="222">
                  <c:v>1232.7142857142858</c:v>
                </c:pt>
                <c:pt idx="223">
                  <c:v>1200.4285714285713</c:v>
                </c:pt>
                <c:pt idx="224">
                  <c:v>1165.8571428571429</c:v>
                </c:pt>
                <c:pt idx="225">
                  <c:v>1129.1428571428571</c:v>
                </c:pt>
                <c:pt idx="226">
                  <c:v>1084.5714285714287</c:v>
                </c:pt>
                <c:pt idx="227">
                  <c:v>1039.5714285714287</c:v>
                </c:pt>
                <c:pt idx="228">
                  <c:v>988.14285714285711</c:v>
                </c:pt>
                <c:pt idx="229">
                  <c:v>934.57142857142856</c:v>
                </c:pt>
                <c:pt idx="230">
                  <c:v>883</c:v>
                </c:pt>
                <c:pt idx="231">
                  <c:v>825.85714285714289</c:v>
                </c:pt>
                <c:pt idx="232">
                  <c:v>768.57142857142856</c:v>
                </c:pt>
                <c:pt idx="233">
                  <c:v>716.57142857142856</c:v>
                </c:pt>
                <c:pt idx="234">
                  <c:v>657.57142857142856</c:v>
                </c:pt>
                <c:pt idx="235">
                  <c:v>602.85714285714289</c:v>
                </c:pt>
                <c:pt idx="236">
                  <c:v>550.28571428571433</c:v>
                </c:pt>
                <c:pt idx="237">
                  <c:v>497</c:v>
                </c:pt>
                <c:pt idx="238">
                  <c:v>448.28571428571428</c:v>
                </c:pt>
                <c:pt idx="239">
                  <c:v>396.71428571428572</c:v>
                </c:pt>
                <c:pt idx="240">
                  <c:v>346.57142857142856</c:v>
                </c:pt>
                <c:pt idx="241">
                  <c:v>303.85714285714283</c:v>
                </c:pt>
                <c:pt idx="242">
                  <c:v>259.14285714285717</c:v>
                </c:pt>
                <c:pt idx="243">
                  <c:v>217.28571428571428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D-4EF4-9596-F660EB61D4E9}"/>
            </c:ext>
          </c:extLst>
        </c:ser>
        <c:ser>
          <c:idx val="4"/>
          <c:order val="1"/>
          <c:tx>
            <c:strRef>
              <c:f>Dati!$I$3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Dati!$I$4:$I$247</c:f>
              <c:numCache>
                <c:formatCode>0.0</c:formatCode>
                <c:ptCount val="244"/>
                <c:pt idx="0">
                  <c:v>75</c:v>
                </c:pt>
                <c:pt idx="1">
                  <c:v>62</c:v>
                </c:pt>
                <c:pt idx="2">
                  <c:v>56.428571428571431</c:v>
                </c:pt>
                <c:pt idx="3">
                  <c:v>46.428571428571431</c:v>
                </c:pt>
                <c:pt idx="4">
                  <c:v>48.142857142857146</c:v>
                </c:pt>
                <c:pt idx="5">
                  <c:v>42.857142857142854</c:v>
                </c:pt>
                <c:pt idx="6">
                  <c:v>36</c:v>
                </c:pt>
                <c:pt idx="7">
                  <c:v>36.428571428571431</c:v>
                </c:pt>
                <c:pt idx="8">
                  <c:v>29.285714285714285</c:v>
                </c:pt>
                <c:pt idx="9">
                  <c:v>26.714285714285715</c:v>
                </c:pt>
                <c:pt idx="10">
                  <c:v>21.285714285714285</c:v>
                </c:pt>
                <c:pt idx="11">
                  <c:v>21.571428571428573</c:v>
                </c:pt>
                <c:pt idx="12">
                  <c:v>18.857142857142858</c:v>
                </c:pt>
                <c:pt idx="13">
                  <c:v>14.571428571428571</c:v>
                </c:pt>
                <c:pt idx="14">
                  <c:v>15.428571428571429</c:v>
                </c:pt>
                <c:pt idx="15">
                  <c:v>12.285714285714286</c:v>
                </c:pt>
                <c:pt idx="16">
                  <c:v>13.142857142857142</c:v>
                </c:pt>
                <c:pt idx="17">
                  <c:v>12.857142857142858</c:v>
                </c:pt>
                <c:pt idx="18">
                  <c:v>12.857142857142858</c:v>
                </c:pt>
                <c:pt idx="19">
                  <c:v>10.285714285714286</c:v>
                </c:pt>
                <c:pt idx="20">
                  <c:v>8.8571428571428577</c:v>
                </c:pt>
                <c:pt idx="21">
                  <c:v>8.1428571428571423</c:v>
                </c:pt>
                <c:pt idx="22">
                  <c:v>4.5714285714285712</c:v>
                </c:pt>
                <c:pt idx="23">
                  <c:v>2.2857142857142856</c:v>
                </c:pt>
                <c:pt idx="24">
                  <c:v>2.1428571428571428</c:v>
                </c:pt>
                <c:pt idx="25">
                  <c:v>1.7142857142857142</c:v>
                </c:pt>
                <c:pt idx="26">
                  <c:v>1.5714285714285714</c:v>
                </c:pt>
                <c:pt idx="27">
                  <c:v>1.5714285714285714</c:v>
                </c:pt>
                <c:pt idx="28">
                  <c:v>2.1428571428571428</c:v>
                </c:pt>
                <c:pt idx="29">
                  <c:v>2.5714285714285716</c:v>
                </c:pt>
                <c:pt idx="30">
                  <c:v>2.5714285714285716</c:v>
                </c:pt>
                <c:pt idx="31">
                  <c:v>3.1428571428571428</c:v>
                </c:pt>
                <c:pt idx="32">
                  <c:v>3.2857142857142856</c:v>
                </c:pt>
                <c:pt idx="33">
                  <c:v>3.2857142857142856</c:v>
                </c:pt>
                <c:pt idx="34">
                  <c:v>3.2857142857142856</c:v>
                </c:pt>
                <c:pt idx="35">
                  <c:v>3.2857142857142856</c:v>
                </c:pt>
                <c:pt idx="36">
                  <c:v>2.8571428571428572</c:v>
                </c:pt>
                <c:pt idx="37">
                  <c:v>3.7142857142857144</c:v>
                </c:pt>
                <c:pt idx="38">
                  <c:v>3.2857142857142856</c:v>
                </c:pt>
                <c:pt idx="39">
                  <c:v>3.2857142857142856</c:v>
                </c:pt>
                <c:pt idx="40">
                  <c:v>2.7142857142857144</c:v>
                </c:pt>
                <c:pt idx="41">
                  <c:v>2.8571428571428572</c:v>
                </c:pt>
                <c:pt idx="42">
                  <c:v>3.8571428571428572</c:v>
                </c:pt>
                <c:pt idx="43">
                  <c:v>2.7142857142857144</c:v>
                </c:pt>
                <c:pt idx="44">
                  <c:v>2.8571428571428572</c:v>
                </c:pt>
                <c:pt idx="45">
                  <c:v>2.8571428571428572</c:v>
                </c:pt>
                <c:pt idx="46">
                  <c:v>3</c:v>
                </c:pt>
                <c:pt idx="47">
                  <c:v>2.5714285714285716</c:v>
                </c:pt>
                <c:pt idx="48">
                  <c:v>1.7142857142857142</c:v>
                </c:pt>
                <c:pt idx="49">
                  <c:v>1.4285714285714286</c:v>
                </c:pt>
                <c:pt idx="50">
                  <c:v>1.8571428571428572</c:v>
                </c:pt>
                <c:pt idx="51">
                  <c:v>1.7142857142857142</c:v>
                </c:pt>
                <c:pt idx="52">
                  <c:v>1.8571428571428572</c:v>
                </c:pt>
                <c:pt idx="53">
                  <c:v>1.8571428571428572</c:v>
                </c:pt>
                <c:pt idx="54">
                  <c:v>2.2857142857142856</c:v>
                </c:pt>
                <c:pt idx="55">
                  <c:v>2.7142857142857144</c:v>
                </c:pt>
                <c:pt idx="56">
                  <c:v>2.2857142857142856</c:v>
                </c:pt>
                <c:pt idx="57">
                  <c:v>3</c:v>
                </c:pt>
                <c:pt idx="58">
                  <c:v>2.7142857142857144</c:v>
                </c:pt>
                <c:pt idx="59">
                  <c:v>2.7142857142857144</c:v>
                </c:pt>
                <c:pt idx="60">
                  <c:v>2.1428571428571428</c:v>
                </c:pt>
                <c:pt idx="61">
                  <c:v>2</c:v>
                </c:pt>
                <c:pt idx="62">
                  <c:v>2.2857142857142856</c:v>
                </c:pt>
                <c:pt idx="63">
                  <c:v>1.4285714285714286</c:v>
                </c:pt>
                <c:pt idx="64">
                  <c:v>1.7142857142857142</c:v>
                </c:pt>
                <c:pt idx="65">
                  <c:v>1.4285714285714286</c:v>
                </c:pt>
                <c:pt idx="66">
                  <c:v>1.1428571428571428</c:v>
                </c:pt>
                <c:pt idx="67">
                  <c:v>0.8571428571428571</c:v>
                </c:pt>
                <c:pt idx="68">
                  <c:v>0.5714285714285714</c:v>
                </c:pt>
                <c:pt idx="69">
                  <c:v>1.1428571428571428</c:v>
                </c:pt>
                <c:pt idx="70">
                  <c:v>0.7142857142857143</c:v>
                </c:pt>
                <c:pt idx="71">
                  <c:v>1.5714285714285714</c:v>
                </c:pt>
                <c:pt idx="72">
                  <c:v>1.8571428571428572</c:v>
                </c:pt>
                <c:pt idx="73">
                  <c:v>2.4285714285714284</c:v>
                </c:pt>
                <c:pt idx="74">
                  <c:v>2.2857142857142856</c:v>
                </c:pt>
                <c:pt idx="75">
                  <c:v>1.7142857142857142</c:v>
                </c:pt>
                <c:pt idx="76">
                  <c:v>2.1428571428571428</c:v>
                </c:pt>
                <c:pt idx="77">
                  <c:v>1.4285714285714286</c:v>
                </c:pt>
                <c:pt idx="78">
                  <c:v>1.2857142857142858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0.5714285714285714</c:v>
                </c:pt>
                <c:pt idx="83">
                  <c:v>0.5714285714285714</c:v>
                </c:pt>
                <c:pt idx="84">
                  <c:v>0.8571428571428571</c:v>
                </c:pt>
                <c:pt idx="85">
                  <c:v>0.5714285714285714</c:v>
                </c:pt>
                <c:pt idx="86">
                  <c:v>1.2857142857142858</c:v>
                </c:pt>
                <c:pt idx="87">
                  <c:v>2</c:v>
                </c:pt>
                <c:pt idx="88">
                  <c:v>2.1428571428571428</c:v>
                </c:pt>
                <c:pt idx="89">
                  <c:v>2.4285714285714284</c:v>
                </c:pt>
                <c:pt idx="90">
                  <c:v>3.1428571428571428</c:v>
                </c:pt>
                <c:pt idx="91">
                  <c:v>3.2857142857142856</c:v>
                </c:pt>
                <c:pt idx="92">
                  <c:v>3.1428571428571428</c:v>
                </c:pt>
                <c:pt idx="93">
                  <c:v>2.4285714285714284</c:v>
                </c:pt>
                <c:pt idx="94">
                  <c:v>2.2857142857142856</c:v>
                </c:pt>
                <c:pt idx="95">
                  <c:v>2</c:v>
                </c:pt>
                <c:pt idx="96">
                  <c:v>0.8571428571428571</c:v>
                </c:pt>
                <c:pt idx="97">
                  <c:v>0.7142857142857143</c:v>
                </c:pt>
                <c:pt idx="98">
                  <c:v>0.14285714285714285</c:v>
                </c:pt>
                <c:pt idx="99">
                  <c:v>0.14285714285714285</c:v>
                </c:pt>
                <c:pt idx="100">
                  <c:v>0.5714285714285714</c:v>
                </c:pt>
                <c:pt idx="101">
                  <c:v>0.5714285714285714</c:v>
                </c:pt>
                <c:pt idx="102">
                  <c:v>0.7142857142857143</c:v>
                </c:pt>
                <c:pt idx="103">
                  <c:v>1.8571428571428572</c:v>
                </c:pt>
                <c:pt idx="104">
                  <c:v>1.8571428571428572</c:v>
                </c:pt>
                <c:pt idx="105">
                  <c:v>3.2857142857142856</c:v>
                </c:pt>
                <c:pt idx="106">
                  <c:v>3.2857142857142856</c:v>
                </c:pt>
                <c:pt idx="107">
                  <c:v>4.5714285714285712</c:v>
                </c:pt>
                <c:pt idx="108">
                  <c:v>5.1428571428571432</c:v>
                </c:pt>
                <c:pt idx="109">
                  <c:v>4.4285714285714288</c:v>
                </c:pt>
                <c:pt idx="110">
                  <c:v>5.7142857142857144</c:v>
                </c:pt>
                <c:pt idx="111">
                  <c:v>5.4285714285714288</c:v>
                </c:pt>
                <c:pt idx="112">
                  <c:v>5.5714285714285712</c:v>
                </c:pt>
                <c:pt idx="113">
                  <c:v>5</c:v>
                </c:pt>
                <c:pt idx="114">
                  <c:v>5</c:v>
                </c:pt>
                <c:pt idx="115">
                  <c:v>6.2857142857142856</c:v>
                </c:pt>
                <c:pt idx="116">
                  <c:v>6.8571428571428568</c:v>
                </c:pt>
                <c:pt idx="117">
                  <c:v>6.1428571428571432</c:v>
                </c:pt>
                <c:pt idx="118">
                  <c:v>6.4285714285714288</c:v>
                </c:pt>
                <c:pt idx="119">
                  <c:v>7.8571428571428568</c:v>
                </c:pt>
                <c:pt idx="120">
                  <c:v>7.7142857142857144</c:v>
                </c:pt>
                <c:pt idx="121">
                  <c:v>9</c:v>
                </c:pt>
                <c:pt idx="122">
                  <c:v>8</c:v>
                </c:pt>
                <c:pt idx="123">
                  <c:v>8.1428571428571423</c:v>
                </c:pt>
                <c:pt idx="124">
                  <c:v>7.4285714285714288</c:v>
                </c:pt>
                <c:pt idx="125">
                  <c:v>7</c:v>
                </c:pt>
                <c:pt idx="126">
                  <c:v>6.7142857142857144</c:v>
                </c:pt>
                <c:pt idx="127">
                  <c:v>6</c:v>
                </c:pt>
                <c:pt idx="128">
                  <c:v>8.2857142857142865</c:v>
                </c:pt>
                <c:pt idx="129">
                  <c:v>8.7142857142857135</c:v>
                </c:pt>
                <c:pt idx="130">
                  <c:v>9.4285714285714288</c:v>
                </c:pt>
                <c:pt idx="131">
                  <c:v>8</c:v>
                </c:pt>
                <c:pt idx="132">
                  <c:v>9.5714285714285712</c:v>
                </c:pt>
                <c:pt idx="133">
                  <c:v>10.571428571428571</c:v>
                </c:pt>
                <c:pt idx="134">
                  <c:v>10</c:v>
                </c:pt>
                <c:pt idx="135">
                  <c:v>14.142857142857142</c:v>
                </c:pt>
                <c:pt idx="136">
                  <c:v>15.285714285714286</c:v>
                </c:pt>
                <c:pt idx="137">
                  <c:v>16.142857142857142</c:v>
                </c:pt>
                <c:pt idx="138">
                  <c:v>15.428571428571429</c:v>
                </c:pt>
                <c:pt idx="139">
                  <c:v>15.142857142857142</c:v>
                </c:pt>
                <c:pt idx="140">
                  <c:v>15.857142857142858</c:v>
                </c:pt>
                <c:pt idx="141">
                  <c:v>15.142857142857142</c:v>
                </c:pt>
                <c:pt idx="142">
                  <c:v>16.714285714285715</c:v>
                </c:pt>
                <c:pt idx="143">
                  <c:v>20</c:v>
                </c:pt>
                <c:pt idx="144">
                  <c:v>21</c:v>
                </c:pt>
                <c:pt idx="145">
                  <c:v>22.571428571428573</c:v>
                </c:pt>
                <c:pt idx="146">
                  <c:v>22.285714285714285</c:v>
                </c:pt>
                <c:pt idx="147">
                  <c:v>21.714285714285715</c:v>
                </c:pt>
                <c:pt idx="148">
                  <c:v>21.142857142857142</c:v>
                </c:pt>
                <c:pt idx="149">
                  <c:v>20.714285714285715</c:v>
                </c:pt>
                <c:pt idx="150">
                  <c:v>22.714285714285715</c:v>
                </c:pt>
                <c:pt idx="151">
                  <c:v>19.857142857142858</c:v>
                </c:pt>
                <c:pt idx="152">
                  <c:v>19.571428571428573</c:v>
                </c:pt>
                <c:pt idx="153">
                  <c:v>20.428571428571427</c:v>
                </c:pt>
                <c:pt idx="154">
                  <c:v>27</c:v>
                </c:pt>
                <c:pt idx="155">
                  <c:v>28.285714285714285</c:v>
                </c:pt>
                <c:pt idx="156">
                  <c:v>27</c:v>
                </c:pt>
                <c:pt idx="157">
                  <c:v>33.571428571428569</c:v>
                </c:pt>
                <c:pt idx="158">
                  <c:v>34</c:v>
                </c:pt>
                <c:pt idx="159">
                  <c:v>34.142857142857146</c:v>
                </c:pt>
                <c:pt idx="160">
                  <c:v>24.571428571428573</c:v>
                </c:pt>
                <c:pt idx="161">
                  <c:v>27.142857142857142</c:v>
                </c:pt>
                <c:pt idx="162">
                  <c:v>32.428571428571431</c:v>
                </c:pt>
                <c:pt idx="163">
                  <c:v>33.428571428571431</c:v>
                </c:pt>
                <c:pt idx="164">
                  <c:v>39.571428571428569</c:v>
                </c:pt>
                <c:pt idx="165">
                  <c:v>42.428571428571431</c:v>
                </c:pt>
                <c:pt idx="166">
                  <c:v>45.857142857142854</c:v>
                </c:pt>
                <c:pt idx="167">
                  <c:v>47.714285714285715</c:v>
                </c:pt>
                <c:pt idx="168">
                  <c:v>45.142857142857146</c:v>
                </c:pt>
                <c:pt idx="169">
                  <c:v>52.285714285714285</c:v>
                </c:pt>
                <c:pt idx="170">
                  <c:v>58.857142857142854</c:v>
                </c:pt>
                <c:pt idx="171">
                  <c:v>61</c:v>
                </c:pt>
                <c:pt idx="172">
                  <c:v>66.428571428571431</c:v>
                </c:pt>
                <c:pt idx="173">
                  <c:v>66.285714285714292</c:v>
                </c:pt>
                <c:pt idx="174">
                  <c:v>69.571428571428569</c:v>
                </c:pt>
                <c:pt idx="175">
                  <c:v>65.285714285714292</c:v>
                </c:pt>
                <c:pt idx="176">
                  <c:v>62.857142857142854</c:v>
                </c:pt>
                <c:pt idx="177">
                  <c:v>72.142857142857139</c:v>
                </c:pt>
                <c:pt idx="178">
                  <c:v>95</c:v>
                </c:pt>
                <c:pt idx="179">
                  <c:v>98.857142857142861</c:v>
                </c:pt>
                <c:pt idx="180">
                  <c:v>99</c:v>
                </c:pt>
                <c:pt idx="181">
                  <c:v>92.857142857142861</c:v>
                </c:pt>
                <c:pt idx="182">
                  <c:v>126.42857142857143</c:v>
                </c:pt>
                <c:pt idx="183">
                  <c:v>119.85714285714286</c:v>
                </c:pt>
                <c:pt idx="184">
                  <c:v>101.42857142857143</c:v>
                </c:pt>
                <c:pt idx="185">
                  <c:v>102.71428571428571</c:v>
                </c:pt>
                <c:pt idx="186">
                  <c:v>111.71428571428571</c:v>
                </c:pt>
                <c:pt idx="187">
                  <c:v>123.42857142857143</c:v>
                </c:pt>
                <c:pt idx="188">
                  <c:v>84.428571428571431</c:v>
                </c:pt>
                <c:pt idx="189">
                  <c:v>95.142857142857139</c:v>
                </c:pt>
                <c:pt idx="190">
                  <c:v>105.57142857142857</c:v>
                </c:pt>
                <c:pt idx="191">
                  <c:v>119.28571428571429</c:v>
                </c:pt>
                <c:pt idx="192">
                  <c:v>124.28571428571429</c:v>
                </c:pt>
                <c:pt idx="193">
                  <c:v>135.57142857142858</c:v>
                </c:pt>
                <c:pt idx="194">
                  <c:v>150.85714285714286</c:v>
                </c:pt>
                <c:pt idx="195">
                  <c:v>150.85714285714286</c:v>
                </c:pt>
                <c:pt idx="196">
                  <c:v>155.57142857142858</c:v>
                </c:pt>
                <c:pt idx="197">
                  <c:v>161.71428571428572</c:v>
                </c:pt>
                <c:pt idx="198">
                  <c:v>171.71428571428572</c:v>
                </c:pt>
                <c:pt idx="199">
                  <c:v>176.28571428571428</c:v>
                </c:pt>
                <c:pt idx="200">
                  <c:v>187.42857142857142</c:v>
                </c:pt>
                <c:pt idx="201">
                  <c:v>204.14285714285714</c:v>
                </c:pt>
                <c:pt idx="202">
                  <c:v>191.42857142857142</c:v>
                </c:pt>
                <c:pt idx="203">
                  <c:v>195.71428571428572</c:v>
                </c:pt>
                <c:pt idx="204">
                  <c:v>193.57142857142858</c:v>
                </c:pt>
                <c:pt idx="205">
                  <c:v>202.85714285714286</c:v>
                </c:pt>
                <c:pt idx="206">
                  <c:v>202.42857142857142</c:v>
                </c:pt>
                <c:pt idx="207">
                  <c:v>202.71428571428572</c:v>
                </c:pt>
                <c:pt idx="208">
                  <c:v>229.42857142857142</c:v>
                </c:pt>
                <c:pt idx="209">
                  <c:v>226</c:v>
                </c:pt>
                <c:pt idx="210">
                  <c:v>244.42857142857142</c:v>
                </c:pt>
                <c:pt idx="211">
                  <c:v>251.71428571428572</c:v>
                </c:pt>
                <c:pt idx="212">
                  <c:v>270.14285714285717</c:v>
                </c:pt>
                <c:pt idx="213">
                  <c:v>286.14285714285717</c:v>
                </c:pt>
                <c:pt idx="214">
                  <c:v>298.14285714285717</c:v>
                </c:pt>
                <c:pt idx="215">
                  <c:v>328</c:v>
                </c:pt>
                <c:pt idx="216">
                  <c:v>338.14285714285717</c:v>
                </c:pt>
                <c:pt idx="217">
                  <c:v>365.42857142857144</c:v>
                </c:pt>
                <c:pt idx="218">
                  <c:v>390.28571428571428</c:v>
                </c:pt>
                <c:pt idx="219">
                  <c:v>389.28571428571428</c:v>
                </c:pt>
                <c:pt idx="220">
                  <c:v>377.14285714285717</c:v>
                </c:pt>
                <c:pt idx="221">
                  <c:v>369.14285714285717</c:v>
                </c:pt>
                <c:pt idx="222">
                  <c:v>355.42857142857144</c:v>
                </c:pt>
                <c:pt idx="223">
                  <c:v>329.57142857142856</c:v>
                </c:pt>
                <c:pt idx="224">
                  <c:v>330.28571428571428</c:v>
                </c:pt>
                <c:pt idx="225">
                  <c:v>329.42857142857144</c:v>
                </c:pt>
                <c:pt idx="226">
                  <c:v>317</c:v>
                </c:pt>
                <c:pt idx="227">
                  <c:v>305.14285714285717</c:v>
                </c:pt>
                <c:pt idx="228">
                  <c:v>290.85714285714283</c:v>
                </c:pt>
                <c:pt idx="229">
                  <c:v>268.14285714285717</c:v>
                </c:pt>
                <c:pt idx="230">
                  <c:v>226.14285714285714</c:v>
                </c:pt>
                <c:pt idx="231">
                  <c:v>182.57142857142858</c:v>
                </c:pt>
                <c:pt idx="232">
                  <c:v>173.57142857142858</c:v>
                </c:pt>
                <c:pt idx="233">
                  <c:v>146.14285714285714</c:v>
                </c:pt>
                <c:pt idx="234">
                  <c:v>136</c:v>
                </c:pt>
                <c:pt idx="235">
                  <c:v>126.42857142857143</c:v>
                </c:pt>
                <c:pt idx="236">
                  <c:v>99.857142857142861</c:v>
                </c:pt>
                <c:pt idx="237">
                  <c:v>105.14285714285714</c:v>
                </c:pt>
                <c:pt idx="238">
                  <c:v>87</c:v>
                </c:pt>
                <c:pt idx="239">
                  <c:v>74.142857142857139</c:v>
                </c:pt>
                <c:pt idx="240">
                  <c:v>56.428571428571431</c:v>
                </c:pt>
                <c:pt idx="241">
                  <c:v>39.714285714285715</c:v>
                </c:pt>
                <c:pt idx="242">
                  <c:v>32.714285714285715</c:v>
                </c:pt>
                <c:pt idx="243">
                  <c:v>18.571428571428573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4C-4E21-9FB0-6ABFD790D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688896"/>
        <c:axId val="603651744"/>
      </c:lineChart>
      <c:catAx>
        <c:axId val="5936888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651744"/>
        <c:crosses val="autoZero"/>
        <c:auto val="1"/>
        <c:lblAlgn val="ctr"/>
        <c:lblOffset val="100"/>
        <c:noMultiLvlLbl val="1"/>
      </c:catAx>
      <c:valAx>
        <c:axId val="6036517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368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(esponenziale)'!$C$6</c:f>
          <c:strCache>
            <c:ptCount val="1"/>
            <c:pt idx="0">
              <c:v>Lombardia - Media giornaliera su un periodo 7 giorni - terapia_intensiva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Dati!$O$3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73529582774603541"/>
                  <c:y val="-7.60226864526163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Dati!$M$4:$M$17</c:f>
              <c:strCache>
                <c:ptCount val="14"/>
                <c:pt idx="0">
                  <c:v>23/10/2020</c:v>
                </c:pt>
                <c:pt idx="1">
                  <c:v>24/10/2020</c:v>
                </c:pt>
                <c:pt idx="2">
                  <c:v>25/10/2020</c:v>
                </c:pt>
                <c:pt idx="3">
                  <c:v>26/10/2020</c:v>
                </c:pt>
                <c:pt idx="4">
                  <c:v>27/10/2020</c:v>
                </c:pt>
                <c:pt idx="5">
                  <c:v>28/10/2020</c:v>
                </c:pt>
                <c:pt idx="6">
                  <c:v>29/10/2020</c:v>
                </c:pt>
                <c:pt idx="7">
                  <c:v>30/10/2020</c:v>
                </c:pt>
                <c:pt idx="8">
                  <c:v>31/10/2020</c:v>
                </c:pt>
                <c:pt idx="9">
                  <c:v>01/11/2020</c:v>
                </c:pt>
                <c:pt idx="10">
                  <c:v>02/11/2020</c:v>
                </c:pt>
                <c:pt idx="11">
                  <c:v>03/11/2020</c:v>
                </c:pt>
                <c:pt idx="12">
                  <c:v>04/11/2020</c:v>
                </c:pt>
                <c:pt idx="13">
                  <c:v>05/11/2020</c:v>
                </c:pt>
              </c:strCache>
            </c:strRef>
          </c:cat>
          <c:val>
            <c:numRef>
              <c:f>Dati!$O$4:$O$17</c:f>
              <c:numCache>
                <c:formatCode>0.0</c:formatCode>
                <c:ptCount val="14"/>
                <c:pt idx="0">
                  <c:v>130.85714285714286</c:v>
                </c:pt>
                <c:pt idx="1">
                  <c:v>147.57142857142858</c:v>
                </c:pt>
                <c:pt idx="2">
                  <c:v>164.85714285714286</c:v>
                </c:pt>
                <c:pt idx="3">
                  <c:v>183.28571428571428</c:v>
                </c:pt>
                <c:pt idx="4">
                  <c:v>204.42857142857142</c:v>
                </c:pt>
                <c:pt idx="5">
                  <c:v>227</c:v>
                </c:pt>
                <c:pt idx="6">
                  <c:v>254</c:v>
                </c:pt>
                <c:pt idx="7">
                  <c:v>280.57142857142856</c:v>
                </c:pt>
                <c:pt idx="8">
                  <c:v>306.14285714285717</c:v>
                </c:pt>
                <c:pt idx="9">
                  <c:v>332.85714285714283</c:v>
                </c:pt>
                <c:pt idx="10">
                  <c:v>360.42857142857144</c:v>
                </c:pt>
                <c:pt idx="11">
                  <c:v>389.57142857142856</c:v>
                </c:pt>
                <c:pt idx="12">
                  <c:v>420.28571428571428</c:v>
                </c:pt>
                <c:pt idx="13">
                  <c:v>445.57142857142856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91-4500-B483-3A0263FC6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086831"/>
        <c:axId val="1605717471"/>
      </c:barChart>
      <c:catAx>
        <c:axId val="1603086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5717471"/>
        <c:crosses val="autoZero"/>
        <c:auto val="1"/>
        <c:lblAlgn val="ctr"/>
        <c:lblOffset val="100"/>
        <c:noMultiLvlLbl val="1"/>
      </c:catAx>
      <c:valAx>
        <c:axId val="16057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08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(esponenziale)'!$C$6</c:f>
          <c:strCache>
            <c:ptCount val="1"/>
            <c:pt idx="0">
              <c:v>Lombardia - Media giornaliera su un periodo 7 giorni - terapia_intensiva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Dati!$O$3</c:f>
              <c:strCache>
                <c:ptCount val="1"/>
                <c:pt idx="0">
                  <c:v>terapia_intensiva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372154615782518"/>
                  <c:y val="-5.73875036263142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Dati!$M$4:$M$17</c:f>
              <c:strCache>
                <c:ptCount val="14"/>
                <c:pt idx="0">
                  <c:v>23/10/2020</c:v>
                </c:pt>
                <c:pt idx="1">
                  <c:v>24/10/2020</c:v>
                </c:pt>
                <c:pt idx="2">
                  <c:v>25/10/2020</c:v>
                </c:pt>
                <c:pt idx="3">
                  <c:v>26/10/2020</c:v>
                </c:pt>
                <c:pt idx="4">
                  <c:v>27/10/2020</c:v>
                </c:pt>
                <c:pt idx="5">
                  <c:v>28/10/2020</c:v>
                </c:pt>
                <c:pt idx="6">
                  <c:v>29/10/2020</c:v>
                </c:pt>
                <c:pt idx="7">
                  <c:v>30/10/2020</c:v>
                </c:pt>
                <c:pt idx="8">
                  <c:v>31/10/2020</c:v>
                </c:pt>
                <c:pt idx="9">
                  <c:v>01/11/2020</c:v>
                </c:pt>
                <c:pt idx="10">
                  <c:v>02/11/2020</c:v>
                </c:pt>
                <c:pt idx="11">
                  <c:v>03/11/2020</c:v>
                </c:pt>
                <c:pt idx="12">
                  <c:v>04/11/2020</c:v>
                </c:pt>
                <c:pt idx="13">
                  <c:v>05/11/2020</c:v>
                </c:pt>
              </c:strCache>
            </c:strRef>
          </c:cat>
          <c:val>
            <c:numRef>
              <c:f>Dati!$O$4:$O$17</c:f>
              <c:numCache>
                <c:formatCode>0.0</c:formatCode>
                <c:ptCount val="14"/>
                <c:pt idx="0">
                  <c:v>130.85714285714286</c:v>
                </c:pt>
                <c:pt idx="1">
                  <c:v>147.57142857142858</c:v>
                </c:pt>
                <c:pt idx="2">
                  <c:v>164.85714285714286</c:v>
                </c:pt>
                <c:pt idx="3">
                  <c:v>183.28571428571428</c:v>
                </c:pt>
                <c:pt idx="4">
                  <c:v>204.42857142857142</c:v>
                </c:pt>
                <c:pt idx="5">
                  <c:v>227</c:v>
                </c:pt>
                <c:pt idx="6">
                  <c:v>254</c:v>
                </c:pt>
                <c:pt idx="7">
                  <c:v>280.57142857142856</c:v>
                </c:pt>
                <c:pt idx="8">
                  <c:v>306.14285714285717</c:v>
                </c:pt>
                <c:pt idx="9">
                  <c:v>332.85714285714283</c:v>
                </c:pt>
                <c:pt idx="10">
                  <c:v>360.42857142857144</c:v>
                </c:pt>
                <c:pt idx="11">
                  <c:v>389.57142857142856</c:v>
                </c:pt>
                <c:pt idx="12">
                  <c:v>420.28571428571428</c:v>
                </c:pt>
                <c:pt idx="13">
                  <c:v>445.57142857142856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5A-487E-8DC8-FD77156F6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086831"/>
        <c:axId val="1605717471"/>
      </c:barChart>
      <c:catAx>
        <c:axId val="1603086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5717471"/>
        <c:crosses val="autoZero"/>
        <c:auto val="1"/>
        <c:lblAlgn val="ctr"/>
        <c:lblOffset val="100"/>
        <c:noMultiLvlLbl val="1"/>
      </c:catAx>
      <c:valAx>
        <c:axId val="16057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08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(esponenziale)'!$F$6</c:f>
          <c:strCache>
            <c:ptCount val="1"/>
            <c:pt idx="0">
              <c:v>Lombardia - Media giornaliera su un periodo 7 giorni - deceduti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Dati!$R$3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3103647695486107"/>
                  <c:y val="7.25195393136898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Dati!$M$4:$M$17</c:f>
              <c:strCache>
                <c:ptCount val="14"/>
                <c:pt idx="0">
                  <c:v>23/10/2020</c:v>
                </c:pt>
                <c:pt idx="1">
                  <c:v>24/10/2020</c:v>
                </c:pt>
                <c:pt idx="2">
                  <c:v>25/10/2020</c:v>
                </c:pt>
                <c:pt idx="3">
                  <c:v>26/10/2020</c:v>
                </c:pt>
                <c:pt idx="4">
                  <c:v>27/10/2020</c:v>
                </c:pt>
                <c:pt idx="5">
                  <c:v>28/10/2020</c:v>
                </c:pt>
                <c:pt idx="6">
                  <c:v>29/10/2020</c:v>
                </c:pt>
                <c:pt idx="7">
                  <c:v>30/10/2020</c:v>
                </c:pt>
                <c:pt idx="8">
                  <c:v>31/10/2020</c:v>
                </c:pt>
                <c:pt idx="9">
                  <c:v>01/11/2020</c:v>
                </c:pt>
                <c:pt idx="10">
                  <c:v>02/11/2020</c:v>
                </c:pt>
                <c:pt idx="11">
                  <c:v>03/11/2020</c:v>
                </c:pt>
                <c:pt idx="12">
                  <c:v>04/11/2020</c:v>
                </c:pt>
                <c:pt idx="13">
                  <c:v>05/11/2020</c:v>
                </c:pt>
              </c:strCache>
            </c:strRef>
          </c:cat>
          <c:val>
            <c:numRef>
              <c:f>Dati!$R$4:$R$17</c:f>
              <c:numCache>
                <c:formatCode>0.0</c:formatCode>
                <c:ptCount val="14"/>
                <c:pt idx="0">
                  <c:v>14.571428571428571</c:v>
                </c:pt>
                <c:pt idx="1">
                  <c:v>18.857142857142858</c:v>
                </c:pt>
                <c:pt idx="2">
                  <c:v>21.571428571428573</c:v>
                </c:pt>
                <c:pt idx="3">
                  <c:v>21.285714285714285</c:v>
                </c:pt>
                <c:pt idx="4">
                  <c:v>26.714285714285715</c:v>
                </c:pt>
                <c:pt idx="5">
                  <c:v>29.285714285714285</c:v>
                </c:pt>
                <c:pt idx="6">
                  <c:v>36.428571428571431</c:v>
                </c:pt>
                <c:pt idx="7">
                  <c:v>36</c:v>
                </c:pt>
                <c:pt idx="8">
                  <c:v>42.857142857142854</c:v>
                </c:pt>
                <c:pt idx="9">
                  <c:v>48.142857142857146</c:v>
                </c:pt>
                <c:pt idx="10">
                  <c:v>46.428571428571431</c:v>
                </c:pt>
                <c:pt idx="11">
                  <c:v>56.428571428571431</c:v>
                </c:pt>
                <c:pt idx="12">
                  <c:v>62</c:v>
                </c:pt>
                <c:pt idx="1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E-44E7-85AF-9FACBDB9E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086831"/>
        <c:axId val="1605717471"/>
      </c:barChart>
      <c:catAx>
        <c:axId val="160308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5717471"/>
        <c:crosses val="autoZero"/>
        <c:auto val="1"/>
        <c:lblAlgn val="ctr"/>
        <c:lblOffset val="100"/>
        <c:noMultiLvlLbl val="1"/>
      </c:catAx>
      <c:valAx>
        <c:axId val="16057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08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'Previsione (esponenziale)'!$F$6</c:f>
          <c:strCache>
            <c:ptCount val="1"/>
            <c:pt idx="0">
              <c:v>Lombardia - Media giornaliera su un periodo 7 giorni - deceduti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Dati!$R$3</c:f>
              <c:strCache>
                <c:ptCount val="1"/>
                <c:pt idx="0">
                  <c:v>deceduti</c:v>
                </c:pt>
              </c:strCache>
            </c:strRef>
          </c:tx>
          <c:spPr>
            <a:solidFill>
              <a:srgbClr val="7030A0"/>
            </a:solidFill>
            <a:ln>
              <a:solidFill>
                <a:srgbClr val="7030A0"/>
              </a:solidFill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74085394655345804"/>
                  <c:y val="5.62917519800128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Dati!$M$4:$M$17</c:f>
              <c:strCache>
                <c:ptCount val="14"/>
                <c:pt idx="0">
                  <c:v>23/10/2020</c:v>
                </c:pt>
                <c:pt idx="1">
                  <c:v>24/10/2020</c:v>
                </c:pt>
                <c:pt idx="2">
                  <c:v>25/10/2020</c:v>
                </c:pt>
                <c:pt idx="3">
                  <c:v>26/10/2020</c:v>
                </c:pt>
                <c:pt idx="4">
                  <c:v>27/10/2020</c:v>
                </c:pt>
                <c:pt idx="5">
                  <c:v>28/10/2020</c:v>
                </c:pt>
                <c:pt idx="6">
                  <c:v>29/10/2020</c:v>
                </c:pt>
                <c:pt idx="7">
                  <c:v>30/10/2020</c:v>
                </c:pt>
                <c:pt idx="8">
                  <c:v>31/10/2020</c:v>
                </c:pt>
                <c:pt idx="9">
                  <c:v>01/11/2020</c:v>
                </c:pt>
                <c:pt idx="10">
                  <c:v>02/11/2020</c:v>
                </c:pt>
                <c:pt idx="11">
                  <c:v>03/11/2020</c:v>
                </c:pt>
                <c:pt idx="12">
                  <c:v>04/11/2020</c:v>
                </c:pt>
                <c:pt idx="13">
                  <c:v>05/11/2020</c:v>
                </c:pt>
              </c:strCache>
            </c:strRef>
          </c:cat>
          <c:val>
            <c:numRef>
              <c:f>Dati!$R$4:$R$17</c:f>
              <c:numCache>
                <c:formatCode>0.0</c:formatCode>
                <c:ptCount val="14"/>
                <c:pt idx="0">
                  <c:v>14.571428571428571</c:v>
                </c:pt>
                <c:pt idx="1">
                  <c:v>18.857142857142858</c:v>
                </c:pt>
                <c:pt idx="2">
                  <c:v>21.571428571428573</c:v>
                </c:pt>
                <c:pt idx="3">
                  <c:v>21.285714285714285</c:v>
                </c:pt>
                <c:pt idx="4">
                  <c:v>26.714285714285715</c:v>
                </c:pt>
                <c:pt idx="5">
                  <c:v>29.285714285714285</c:v>
                </c:pt>
                <c:pt idx="6">
                  <c:v>36.428571428571431</c:v>
                </c:pt>
                <c:pt idx="7">
                  <c:v>36</c:v>
                </c:pt>
                <c:pt idx="8">
                  <c:v>42.857142857142854</c:v>
                </c:pt>
                <c:pt idx="9">
                  <c:v>48.142857142857146</c:v>
                </c:pt>
                <c:pt idx="10">
                  <c:v>46.428571428571431</c:v>
                </c:pt>
                <c:pt idx="11">
                  <c:v>56.428571428571431</c:v>
                </c:pt>
                <c:pt idx="12">
                  <c:v>62</c:v>
                </c:pt>
                <c:pt idx="1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B-409E-BCD5-2C14C777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086831"/>
        <c:axId val="1605717471"/>
      </c:barChart>
      <c:catAx>
        <c:axId val="160308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5717471"/>
        <c:crosses val="autoZero"/>
        <c:auto val="1"/>
        <c:lblAlgn val="ctr"/>
        <c:lblOffset val="100"/>
        <c:noMultiLvlLbl val="1"/>
      </c:catAx>
      <c:valAx>
        <c:axId val="160571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308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8C2905-BF98-44AE-AA32-416DABF3562F}">
  <sheetPr codeName="Grafico3"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3B72C2-8E3E-4DF5-8D65-A2EEBABD2EE0}">
  <sheetPr codeName="Grafico5"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82C92E-A684-42D5-A587-2B3DE9E9E125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EB1848-778A-45BC-A92D-4955E73B4BF8}">
  <sheetPr codeName="Grafico4"/>
  <sheetViews>
    <sheetView zoomScale="12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314B1C-8E9C-4B65-8800-4EB6603B2061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042061-34CC-49A3-992B-8763809EC9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600954E-D515-489F-AB6E-796AED7F51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C531413-1065-4D57-BA80-99A0158EF6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9F45A6-EFF1-4B98-B8B1-745F8900D5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E17F530-704A-4EE1-8E4B-E306C72AD0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2D3-1272-46BF-8A83-03F3E7DA7295}">
  <sheetPr codeName="Foglio1"/>
  <dimension ref="A1:B30"/>
  <sheetViews>
    <sheetView workbookViewId="0">
      <selection activeCell="A26" sqref="A26"/>
    </sheetView>
  </sheetViews>
  <sheetFormatPr defaultRowHeight="15" x14ac:dyDescent="0.25"/>
  <cols>
    <col min="1" max="1" width="82.5703125" bestFit="1" customWidth="1"/>
    <col min="2" max="2" width="43.7109375" style="13" customWidth="1"/>
  </cols>
  <sheetData>
    <row r="1" spans="1:2" x14ac:dyDescent="0.25">
      <c r="A1" t="s">
        <v>5</v>
      </c>
      <c r="B1" s="13" t="s">
        <v>6</v>
      </c>
    </row>
    <row r="2" spans="1:2" x14ac:dyDescent="0.25">
      <c r="A2" t="s">
        <v>29</v>
      </c>
      <c r="B2" s="13" t="s">
        <v>30</v>
      </c>
    </row>
    <row r="3" spans="1:2" x14ac:dyDescent="0.25">
      <c r="A3" t="s">
        <v>37</v>
      </c>
      <c r="B3" s="14">
        <v>44135</v>
      </c>
    </row>
    <row r="5" spans="1:2" x14ac:dyDescent="0.25">
      <c r="A5" s="5" t="s">
        <v>8</v>
      </c>
    </row>
    <row r="6" spans="1:2" x14ac:dyDescent="0.25">
      <c r="A6" t="s">
        <v>7</v>
      </c>
    </row>
    <row r="7" spans="1:2" x14ac:dyDescent="0.25">
      <c r="A7" t="s">
        <v>9</v>
      </c>
    </row>
    <row r="8" spans="1:2" x14ac:dyDescent="0.25">
      <c r="A8" t="s">
        <v>1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39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  <c r="B24"/>
    </row>
    <row r="25" spans="1:2" x14ac:dyDescent="0.25">
      <c r="A25" t="s">
        <v>25</v>
      </c>
    </row>
    <row r="26" spans="1:2" x14ac:dyDescent="0.25">
      <c r="A26" t="s">
        <v>26</v>
      </c>
    </row>
    <row r="28" spans="1:2" x14ac:dyDescent="0.25">
      <c r="A28" s="6" t="s">
        <v>27</v>
      </c>
    </row>
    <row r="30" spans="1:2" x14ac:dyDescent="0.25">
      <c r="A30" s="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C0CA-449B-43C1-9899-9B2B725D4874}">
  <sheetPr codeName="Foglio2"/>
  <dimension ref="A1:R253"/>
  <sheetViews>
    <sheetView tabSelected="1" zoomScale="70" zoomScaleNormal="70" workbookViewId="0">
      <selection activeCell="A5" sqref="A5"/>
    </sheetView>
  </sheetViews>
  <sheetFormatPr defaultRowHeight="15" x14ac:dyDescent="0.25"/>
  <cols>
    <col min="1" max="1" width="33" bestFit="1" customWidth="1"/>
    <col min="2" max="2" width="15.140625" customWidth="1"/>
    <col min="4" max="4" width="10.7109375" bestFit="1" customWidth="1"/>
    <col min="5" max="5" width="23.7109375" bestFit="1" customWidth="1"/>
    <col min="6" max="6" width="17.85546875" bestFit="1" customWidth="1"/>
    <col min="7" max="7" width="23.7109375" bestFit="1" customWidth="1"/>
    <col min="8" max="8" width="15.42578125" bestFit="1" customWidth="1"/>
    <col min="9" max="9" width="9.7109375" bestFit="1" customWidth="1"/>
    <col min="13" max="13" width="12" bestFit="1" customWidth="1"/>
    <col min="14" max="14" width="23" bestFit="1" customWidth="1"/>
    <col min="15" max="15" width="17.7109375" bestFit="1" customWidth="1"/>
    <col min="16" max="16" width="23.140625" bestFit="1" customWidth="1"/>
    <col min="17" max="17" width="14.28515625" bestFit="1" customWidth="1"/>
    <col min="18" max="18" width="9.7109375" bestFit="1" customWidth="1"/>
  </cols>
  <sheetData>
    <row r="1" spans="1:18" x14ac:dyDescent="0.25">
      <c r="A1" s="8" t="s">
        <v>31</v>
      </c>
      <c r="E1" s="7" t="s">
        <v>28</v>
      </c>
      <c r="F1" s="7" t="s">
        <v>2</v>
      </c>
      <c r="G1" s="7" t="s">
        <v>35</v>
      </c>
      <c r="H1" s="7" t="s">
        <v>36</v>
      </c>
      <c r="I1" s="7" t="s">
        <v>3</v>
      </c>
    </row>
    <row r="2" spans="1:18" x14ac:dyDescent="0.25">
      <c r="E2" s="21" t="str">
        <f>A4&amp;" - Media giornaliera su un periodo "&amp;A6&amp;" giorni"</f>
        <v>Lombardia - Media giornaliera su un periodo 7 giorni</v>
      </c>
      <c r="F2" s="21"/>
      <c r="G2" s="21"/>
      <c r="H2" s="21"/>
      <c r="I2" s="21"/>
    </row>
    <row r="3" spans="1:18" x14ac:dyDescent="0.25">
      <c r="A3" s="2" t="s">
        <v>0</v>
      </c>
      <c r="B3" s="2"/>
      <c r="D3" t="str" cm="1">
        <f t="array" aca="1" ref="D3" ca="1">INDIRECT("'[dpc-covid19-ita-regioni.xlsx]"&amp;$A$4&amp;"'!a1")</f>
        <v>Data</v>
      </c>
      <c r="E3" t="str" cm="1">
        <f t="array" aca="1" ref="E3" ca="1">INDIRECT("'[dpc-covid19-ita-regioni.xlsx]"&amp;$A$4&amp;"'!"&amp;E1&amp;1)</f>
        <v>ricoverati_con_sintomi</v>
      </c>
      <c r="F3" t="str" cm="1">
        <f t="array" aca="1" ref="F3" ca="1">INDIRECT("'[dpc-covid19-ita-regioni.xlsx]"&amp;$A$4&amp;"'!"&amp;F1&amp;1)</f>
        <v>terapia_intensiva</v>
      </c>
      <c r="G3" t="str" cm="1">
        <f t="array" aca="1" ref="G3" ca="1">INDIRECT("'[dpc-covid19-ita-regioni.xlsx]"&amp;$A$4&amp;"'!"&amp;G1&amp;1)</f>
        <v>isolamento_domiciliare</v>
      </c>
      <c r="H3" t="str" cm="1">
        <f t="array" aca="1" ref="H3" ca="1">INDIRECT("'[dpc-covid19-ita-regioni.xlsx]"&amp;$A$4&amp;"'!"&amp;H1&amp;1)</f>
        <v>totale_positivi</v>
      </c>
      <c r="I3" t="str" cm="1">
        <f t="array" aca="1" ref="I3" ca="1">INDIRECT("'[dpc-covid19-ita-regioni.xlsx]"&amp;$A$4&amp;"'!"&amp;I1&amp;1)</f>
        <v>deceduti</v>
      </c>
      <c r="J3" s="4"/>
      <c r="M3" t="str">
        <f ca="1">D3</f>
        <v>Data</v>
      </c>
      <c r="N3" t="str">
        <f t="shared" ref="N3:S3" ca="1" si="0">E3</f>
        <v>ricoverati_con_sintomi</v>
      </c>
      <c r="O3" t="str">
        <f t="shared" ca="1" si="0"/>
        <v>terapia_intensiva</v>
      </c>
      <c r="P3" t="str">
        <f t="shared" ca="1" si="0"/>
        <v>isolamento_domiciliare</v>
      </c>
      <c r="Q3" t="str">
        <f t="shared" ca="1" si="0"/>
        <v>totale_positivi</v>
      </c>
      <c r="R3" t="str">
        <f t="shared" ca="1" si="0"/>
        <v>deceduti</v>
      </c>
    </row>
    <row r="4" spans="1:18" x14ac:dyDescent="0.25">
      <c r="A4" t="s">
        <v>1</v>
      </c>
      <c r="B4" s="1"/>
      <c r="C4">
        <v>1</v>
      </c>
      <c r="D4" s="9" t="str" cm="1">
        <f t="array" aca="1" ref="D4" ca="1">INDIRECT("'[dpc-covid19-ita-regioni.xlsx]"&amp;$A$4&amp;"'!a"&amp;C4+1)</f>
        <v>05/11/2020</v>
      </c>
      <c r="E4" s="3">
        <f ca="1">AVERAGE(INDIRECT("'[dpc-covid19-ita-regioni.xlsx]"&amp;$A$4&amp;"'!"&amp;E$1&amp;$C4+1):INDIRECT("'[dpc-covid19-ita-regioni.xlsx]"&amp;$A$4&amp;"'!"&amp;E$1&amp;$C4+$A$6))</f>
        <v>4494.1428571428569</v>
      </c>
      <c r="F4" s="3">
        <f ca="1">AVERAGE(INDIRECT("'[dpc-covid19-ita-regioni.xlsx]"&amp;$A$4&amp;"'!"&amp;F$1&amp;$C4+1):INDIRECT("'[dpc-covid19-ita-regioni.xlsx]"&amp;$A$4&amp;"'!"&amp;F$1&amp;$C4+$A$6))</f>
        <v>445.57142857142856</v>
      </c>
      <c r="G4" s="3">
        <f ca="1">AVERAGE(INDIRECT("'[dpc-covid19-ita-regioni.xlsx]"&amp;$A$4&amp;"'!"&amp;G$1&amp;$C4+1):INDIRECT("'[dpc-covid19-ita-regioni.xlsx]"&amp;$A$4&amp;"'!"&amp;G$1&amp;$C4+$A$6))</f>
        <v>88996.857142857145</v>
      </c>
      <c r="H4" s="3">
        <f ca="1">AVERAGE(INDIRECT("'[dpc-covid19-ita-regioni.xlsx]"&amp;$A$4&amp;"'!"&amp;H$1&amp;$C4+1):INDIRECT("'[dpc-covid19-ita-regioni.xlsx]"&amp;$A$4&amp;"'!"&amp;H$1&amp;$C4+$A$6))</f>
        <v>93936.571428571435</v>
      </c>
      <c r="I4" s="3" cm="1">
        <f t="array" aca="1" ref="I4" ca="1">(INDIRECT("'[dpc-covid19-ita-regioni.xlsx]"&amp;$A$4&amp;"'!"&amp;I$1&amp;$C4+1)-INDIRECT("'[dpc-covid19-ita-regioni.xlsx]"&amp;$A$4&amp;"'!"&amp;I$1&amp;$C4+$A$6))/$A$6</f>
        <v>75</v>
      </c>
      <c r="K4">
        <f>3+15-C4</f>
        <v>17</v>
      </c>
      <c r="L4" t="str">
        <f>"C"&amp;K4</f>
        <v>C17</v>
      </c>
      <c r="M4" t="str" cm="1">
        <f t="array" aca="1" ref="M4" ca="1">INDIRECT("D"&amp;$K4)</f>
        <v>23/10/2020</v>
      </c>
      <c r="N4" s="12" cm="1">
        <f t="array" aca="1" ref="N4" ca="1">INDIRECT("E"&amp;$K4)</f>
        <v>1375.8571428571429</v>
      </c>
      <c r="O4" s="12" cm="1">
        <f t="array" aca="1" ref="O4" ca="1">INDIRECT("F"&amp;$K4)</f>
        <v>130.85714285714286</v>
      </c>
      <c r="P4" s="12" cm="1">
        <f t="array" aca="1" ref="P4" ca="1">INDIRECT("G"&amp;$K4)</f>
        <v>26666.857142857141</v>
      </c>
      <c r="Q4" s="12" cm="1">
        <f t="array" aca="1" ref="Q4" ca="1">INDIRECT("H"&amp;$K4)</f>
        <v>28173.571428571428</v>
      </c>
      <c r="R4" s="12" cm="1">
        <f t="array" aca="1" ref="R4" ca="1">INDIRECT("i"&amp;$K4)</f>
        <v>14.571428571428571</v>
      </c>
    </row>
    <row r="5" spans="1:18" x14ac:dyDescent="0.25">
      <c r="A5" s="2" t="s">
        <v>4</v>
      </c>
      <c r="B5" s="2"/>
      <c r="C5">
        <f>C4+1</f>
        <v>2</v>
      </c>
      <c r="D5" s="9" t="str" cm="1">
        <f t="array" aca="1" ref="D5" ca="1">INDIRECT("'[dpc-covid19-ita-regioni.xlsx]"&amp;$A$4&amp;"'!a"&amp;C5+1)</f>
        <v>04/11/2020</v>
      </c>
      <c r="E5" s="3">
        <f ca="1">AVERAGE(INDIRECT("'[dpc-covid19-ita-regioni.xlsx]"&amp;$A$4&amp;"'!"&amp;E$1&amp;$C5+1):INDIRECT("'[dpc-covid19-ita-regioni.xlsx]"&amp;$A$4&amp;"'!"&amp;E$1&amp;$C5+$A$6))</f>
        <v>4213.7142857142853</v>
      </c>
      <c r="F5" s="3">
        <f ca="1">AVERAGE(INDIRECT("'[dpc-covid19-ita-regioni.xlsx]"&amp;$A$4&amp;"'!"&amp;F$1&amp;$C5+1):INDIRECT("'[dpc-covid19-ita-regioni.xlsx]"&amp;$A$4&amp;"'!"&amp;F$1&amp;$C5+$A$6))</f>
        <v>420.28571428571428</v>
      </c>
      <c r="G5" s="3">
        <f ca="1">AVERAGE(INDIRECT("'[dpc-covid19-ita-regioni.xlsx]"&amp;$A$4&amp;"'!"&amp;G$1&amp;$C5+1):INDIRECT("'[dpc-covid19-ita-regioni.xlsx]"&amp;$A$4&amp;"'!"&amp;G$1&amp;$C5+$A$6))</f>
        <v>82925.428571428565</v>
      </c>
      <c r="H5" s="3">
        <f ca="1">AVERAGE(INDIRECT("'[dpc-covid19-ita-regioni.xlsx]"&amp;$A$4&amp;"'!"&amp;H$1&amp;$C5+1):INDIRECT("'[dpc-covid19-ita-regioni.xlsx]"&amp;$A$4&amp;"'!"&amp;H$1&amp;$C5+$A$6))</f>
        <v>87559.428571428565</v>
      </c>
      <c r="I5" s="3" cm="1">
        <f t="array" aca="1" ref="I5" ca="1">(INDIRECT("'[dpc-covid19-ita-regioni.xlsx]"&amp;$A$4&amp;"'!"&amp;I$1&amp;$C5+1)-INDIRECT("'[dpc-covid19-ita-regioni.xlsx]"&amp;$A$4&amp;"'!"&amp;I$1&amp;$C5+$A$6))/$A$6</f>
        <v>62</v>
      </c>
      <c r="K5">
        <f t="shared" ref="K5:K17" si="1">3+15-C5</f>
        <v>16</v>
      </c>
      <c r="L5" t="str">
        <f t="shared" ref="L5:L17" si="2">"C"&amp;K5</f>
        <v>C16</v>
      </c>
      <c r="M5" t="str" cm="1">
        <f t="array" aca="1" ref="M5" ca="1">INDIRECT("D"&amp;$K5)</f>
        <v>24/10/2020</v>
      </c>
      <c r="N5" s="12" cm="1">
        <f t="array" aca="1" ref="N5" ca="1">INDIRECT("E"&amp;$K5)</f>
        <v>1548.7142857142858</v>
      </c>
      <c r="O5" s="12" cm="1">
        <f t="array" aca="1" ref="O5" ca="1">INDIRECT("F"&amp;$K5)</f>
        <v>147.57142857142858</v>
      </c>
      <c r="P5" s="12" cm="1">
        <f t="array" aca="1" ref="P5" ca="1">INDIRECT("G"&amp;$K5)</f>
        <v>29485.857142857141</v>
      </c>
      <c r="Q5" s="12" cm="1">
        <f t="array" aca="1" ref="Q5" ca="1">INDIRECT("H"&amp;$K5)</f>
        <v>31182.142857142859</v>
      </c>
      <c r="R5" s="12" cm="1">
        <f t="array" aca="1" ref="R5" ca="1">INDIRECT("i"&amp;$K5)</f>
        <v>18.857142857142858</v>
      </c>
    </row>
    <row r="6" spans="1:18" x14ac:dyDescent="0.25">
      <c r="A6" s="6">
        <v>7</v>
      </c>
      <c r="C6">
        <f>C5+1</f>
        <v>3</v>
      </c>
      <c r="D6" s="9" t="str" cm="1">
        <f t="array" aca="1" ref="D6" ca="1">INDIRECT("'[dpc-covid19-ita-regioni.xlsx]"&amp;$A$4&amp;"'!a"&amp;C6+1)</f>
        <v>03/11/2020</v>
      </c>
      <c r="E6" s="3">
        <f ca="1">AVERAGE(INDIRECT("'[dpc-covid19-ita-regioni.xlsx]"&amp;$A$4&amp;"'!"&amp;E$1&amp;$C6+1):INDIRECT("'[dpc-covid19-ita-regioni.xlsx]"&amp;$A$4&amp;"'!"&amp;E$1&amp;$C6+$A$6))</f>
        <v>3935.7142857142858</v>
      </c>
      <c r="F6" s="3">
        <f ca="1">AVERAGE(INDIRECT("'[dpc-covid19-ita-regioni.xlsx]"&amp;$A$4&amp;"'!"&amp;F$1&amp;$C6+1):INDIRECT("'[dpc-covid19-ita-regioni.xlsx]"&amp;$A$4&amp;"'!"&amp;F$1&amp;$C6+$A$6))</f>
        <v>389.57142857142856</v>
      </c>
      <c r="G6" s="3">
        <f ca="1">AVERAGE(INDIRECT("'[dpc-covid19-ita-regioni.xlsx]"&amp;$A$4&amp;"'!"&amp;G$1&amp;$C6+1):INDIRECT("'[dpc-covid19-ita-regioni.xlsx]"&amp;$A$4&amp;"'!"&amp;G$1&amp;$C6+$A$6))</f>
        <v>77044.571428571435</v>
      </c>
      <c r="H6" s="3">
        <f ca="1">AVERAGE(INDIRECT("'[dpc-covid19-ita-regioni.xlsx]"&amp;$A$4&amp;"'!"&amp;H$1&amp;$C6+1):INDIRECT("'[dpc-covid19-ita-regioni.xlsx]"&amp;$A$4&amp;"'!"&amp;H$1&amp;$C6+$A$6))</f>
        <v>81369.857142857145</v>
      </c>
      <c r="I6" s="3" cm="1">
        <f t="array" aca="1" ref="I6" ca="1">(INDIRECT("'[dpc-covid19-ita-regioni.xlsx]"&amp;$A$4&amp;"'!"&amp;I$1&amp;$C6+1)-INDIRECT("'[dpc-covid19-ita-regioni.xlsx]"&amp;$A$4&amp;"'!"&amp;I$1&amp;$C6+$A$6))/$A$6</f>
        <v>56.428571428571431</v>
      </c>
      <c r="K6">
        <f t="shared" si="1"/>
        <v>15</v>
      </c>
      <c r="L6" t="str">
        <f t="shared" si="2"/>
        <v>C15</v>
      </c>
      <c r="M6" t="str" cm="1">
        <f t="array" aca="1" ref="M6" ca="1">INDIRECT("D"&amp;$K6)</f>
        <v>25/10/2020</v>
      </c>
      <c r="N6" s="12" cm="1">
        <f t="array" aca="1" ref="N6" ca="1">INDIRECT("E"&amp;$K6)</f>
        <v>1728.8571428571429</v>
      </c>
      <c r="O6" s="12" cm="1">
        <f t="array" aca="1" ref="O6" ca="1">INDIRECT("F"&amp;$K6)</f>
        <v>164.85714285714286</v>
      </c>
      <c r="P6" s="12" cm="1">
        <f t="array" aca="1" ref="P6" ca="1">INDIRECT("G"&amp;$K6)</f>
        <v>32815.428571428572</v>
      </c>
      <c r="Q6" s="12" cm="1">
        <f t="array" aca="1" ref="Q6" ca="1">INDIRECT("H"&amp;$K6)</f>
        <v>34709.142857142855</v>
      </c>
      <c r="R6" s="12" cm="1">
        <f t="array" aca="1" ref="R6" ca="1">INDIRECT("i"&amp;$K6)</f>
        <v>21.571428571428573</v>
      </c>
    </row>
    <row r="7" spans="1:18" x14ac:dyDescent="0.25">
      <c r="C7">
        <f>C6+1</f>
        <v>4</v>
      </c>
      <c r="D7" s="9" t="str" cm="1">
        <f t="array" aca="1" ref="D7" ca="1">INDIRECT("'[dpc-covid19-ita-regioni.xlsx]"&amp;$A$4&amp;"'!a"&amp;C7+1)</f>
        <v>02/11/2020</v>
      </c>
      <c r="E7" s="3">
        <f ca="1">AVERAGE(INDIRECT("'[dpc-covid19-ita-regioni.xlsx]"&amp;$A$4&amp;"'!"&amp;E$1&amp;$C7+1):INDIRECT("'[dpc-covid19-ita-regioni.xlsx]"&amp;$A$4&amp;"'!"&amp;E$1&amp;$C7+$A$6))</f>
        <v>3646.4285714285716</v>
      </c>
      <c r="F7" s="3">
        <f ca="1">AVERAGE(INDIRECT("'[dpc-covid19-ita-regioni.xlsx]"&amp;$A$4&amp;"'!"&amp;F$1&amp;$C7+1):INDIRECT("'[dpc-covid19-ita-regioni.xlsx]"&amp;$A$4&amp;"'!"&amp;F$1&amp;$C7+$A$6))</f>
        <v>360.42857142857144</v>
      </c>
      <c r="G7" s="3">
        <f ca="1">AVERAGE(INDIRECT("'[dpc-covid19-ita-regioni.xlsx]"&amp;$A$4&amp;"'!"&amp;G$1&amp;$C7+1):INDIRECT("'[dpc-covid19-ita-regioni.xlsx]"&amp;$A$4&amp;"'!"&amp;G$1&amp;$C7+$A$6))</f>
        <v>71122.71428571429</v>
      </c>
      <c r="H7" s="3">
        <f ca="1">AVERAGE(INDIRECT("'[dpc-covid19-ita-regioni.xlsx]"&amp;$A$4&amp;"'!"&amp;H$1&amp;$C7+1):INDIRECT("'[dpc-covid19-ita-regioni.xlsx]"&amp;$A$4&amp;"'!"&amp;H$1&amp;$C7+$A$6))</f>
        <v>75129.571428571435</v>
      </c>
      <c r="I7" s="3" cm="1">
        <f t="array" aca="1" ref="I7" ca="1">(INDIRECT("'[dpc-covid19-ita-regioni.xlsx]"&amp;$A$4&amp;"'!"&amp;I$1&amp;$C7+1)-INDIRECT("'[dpc-covid19-ita-regioni.xlsx]"&amp;$A$4&amp;"'!"&amp;I$1&amp;$C7+$A$6))/$A$6</f>
        <v>46.428571428571431</v>
      </c>
      <c r="K7">
        <f t="shared" si="1"/>
        <v>14</v>
      </c>
      <c r="L7" t="str">
        <f t="shared" si="2"/>
        <v>C14</v>
      </c>
      <c r="M7" t="str" cm="1">
        <f t="array" aca="1" ref="M7" ca="1">INDIRECT("D"&amp;$K7)</f>
        <v>26/10/2020</v>
      </c>
      <c r="N7" s="12" cm="1">
        <f t="array" aca="1" ref="N7" ca="1">INDIRECT("E"&amp;$K7)</f>
        <v>1917.8571428571429</v>
      </c>
      <c r="O7" s="12" cm="1">
        <f t="array" aca="1" ref="O7" ca="1">INDIRECT("F"&amp;$K7)</f>
        <v>183.28571428571428</v>
      </c>
      <c r="P7" s="12" cm="1">
        <f t="array" aca="1" ref="P7" ca="1">INDIRECT("G"&amp;$K7)</f>
        <v>36278.142857142855</v>
      </c>
      <c r="Q7" s="12" cm="1">
        <f t="array" aca="1" ref="Q7" ca="1">INDIRECT("H"&amp;$K7)</f>
        <v>38379.285714285717</v>
      </c>
      <c r="R7" s="12" cm="1">
        <f t="array" aca="1" ref="R7" ca="1">INDIRECT("i"&amp;$K7)</f>
        <v>21.285714285714285</v>
      </c>
    </row>
    <row r="8" spans="1:18" x14ac:dyDescent="0.25">
      <c r="A8" cm="1">
        <f t="array" aca="1" ref="A8" ca="1">INDIRECT("'[dpc-covid19-ita-regioni.xlsx]"&amp;$A$4&amp;"'!"&amp;I$1&amp;$C4+1)</f>
        <v>17987</v>
      </c>
      <c r="C8">
        <f>C7+1</f>
        <v>5</v>
      </c>
      <c r="D8" s="9" t="str" cm="1">
        <f t="array" aca="1" ref="D8" ca="1">INDIRECT("'[dpc-covid19-ita-regioni.xlsx]"&amp;$A$4&amp;"'!a"&amp;C8+1)</f>
        <v>01/11/2020</v>
      </c>
      <c r="E8" s="3">
        <f ca="1">AVERAGE(INDIRECT("'[dpc-covid19-ita-regioni.xlsx]"&amp;$A$4&amp;"'!"&amp;E$1&amp;$C8+1):INDIRECT("'[dpc-covid19-ita-regioni.xlsx]"&amp;$A$4&amp;"'!"&amp;E$1&amp;$C8+$A$6))</f>
        <v>3368.2857142857142</v>
      </c>
      <c r="F8" s="3">
        <f ca="1">AVERAGE(INDIRECT("'[dpc-covid19-ita-regioni.xlsx]"&amp;$A$4&amp;"'!"&amp;F$1&amp;$C8+1):INDIRECT("'[dpc-covid19-ita-regioni.xlsx]"&amp;$A$4&amp;"'!"&amp;F$1&amp;$C8+$A$6))</f>
        <v>332.85714285714283</v>
      </c>
      <c r="G8" s="3">
        <f ca="1">AVERAGE(INDIRECT("'[dpc-covid19-ita-regioni.xlsx]"&amp;$A$4&amp;"'!"&amp;G$1&amp;$C8+1):INDIRECT("'[dpc-covid19-ita-regioni.xlsx]"&amp;$A$4&amp;"'!"&amp;G$1&amp;$C8+$A$6))</f>
        <v>65129.428571428572</v>
      </c>
      <c r="H8" s="3">
        <f ca="1">AVERAGE(INDIRECT("'[dpc-covid19-ita-regioni.xlsx]"&amp;$A$4&amp;"'!"&amp;H$1&amp;$C8+1):INDIRECT("'[dpc-covid19-ita-regioni.xlsx]"&amp;$A$4&amp;"'!"&amp;H$1&amp;$C8+$A$6))</f>
        <v>68830.571428571435</v>
      </c>
      <c r="I8" s="3" cm="1">
        <f t="array" aca="1" ref="I8" ca="1">(INDIRECT("'[dpc-covid19-ita-regioni.xlsx]"&amp;$A$4&amp;"'!"&amp;I$1&amp;$C8+1)-INDIRECT("'[dpc-covid19-ita-regioni.xlsx]"&amp;$A$4&amp;"'!"&amp;I$1&amp;$C8+$A$6))/$A$6</f>
        <v>48.142857142857146</v>
      </c>
      <c r="K8">
        <f t="shared" si="1"/>
        <v>13</v>
      </c>
      <c r="L8" t="str">
        <f t="shared" si="2"/>
        <v>C13</v>
      </c>
      <c r="M8" t="str" cm="1">
        <f t="array" aca="1" ref="M8" ca="1">INDIRECT("D"&amp;$K8)</f>
        <v>27/10/2020</v>
      </c>
      <c r="N8" s="12" cm="1">
        <f t="array" aca="1" ref="N8" ca="1">INDIRECT("E"&amp;$K8)</f>
        <v>2124.5714285714284</v>
      </c>
      <c r="O8" s="12" cm="1">
        <f t="array" aca="1" ref="O8" ca="1">INDIRECT("F"&amp;$K8)</f>
        <v>204.42857142857142</v>
      </c>
      <c r="P8" s="12" cm="1">
        <f t="array" aca="1" ref="P8" ca="1">INDIRECT("G"&amp;$K8)</f>
        <v>40133.142857142855</v>
      </c>
      <c r="Q8" s="12" cm="1">
        <f t="array" aca="1" ref="Q8" ca="1">INDIRECT("H"&amp;$K8)</f>
        <v>42462.142857142855</v>
      </c>
      <c r="R8" s="12" cm="1">
        <f t="array" aca="1" ref="R8" ca="1">INDIRECT("i"&amp;$K8)</f>
        <v>26.714285714285715</v>
      </c>
    </row>
    <row r="9" spans="1:18" x14ac:dyDescent="0.25">
      <c r="A9" cm="1">
        <f t="array" aca="1" ref="A9" ca="1">INDIRECT("'[dpc-covid19-ita-regioni.xlsx]"&amp;$A$4&amp;"'!"&amp;I$1&amp;$C5+1)</f>
        <v>17848</v>
      </c>
      <c r="C9">
        <f>C8+1</f>
        <v>6</v>
      </c>
      <c r="D9" s="9" t="str" cm="1">
        <f t="array" aca="1" ref="D9" ca="1">INDIRECT("'[dpc-covid19-ita-regioni.xlsx]"&amp;$A$4&amp;"'!a"&amp;C9+1)</f>
        <v>31/10/2020</v>
      </c>
      <c r="E9" s="3">
        <f ca="1">AVERAGE(INDIRECT("'[dpc-covid19-ita-regioni.xlsx]"&amp;$A$4&amp;"'!"&amp;E$1&amp;$C9+1):INDIRECT("'[dpc-covid19-ita-regioni.xlsx]"&amp;$A$4&amp;"'!"&amp;E$1&amp;$C9+$A$6))</f>
        <v>3094</v>
      </c>
      <c r="F9" s="3">
        <f ca="1">AVERAGE(INDIRECT("'[dpc-covid19-ita-regioni.xlsx]"&amp;$A$4&amp;"'!"&amp;F$1&amp;$C9+1):INDIRECT("'[dpc-covid19-ita-regioni.xlsx]"&amp;$A$4&amp;"'!"&amp;F$1&amp;$C9+$A$6))</f>
        <v>306.14285714285717</v>
      </c>
      <c r="G9" s="3">
        <f ca="1">AVERAGE(INDIRECT("'[dpc-covid19-ita-regioni.xlsx]"&amp;$A$4&amp;"'!"&amp;G$1&amp;$C9+1):INDIRECT("'[dpc-covid19-ita-regioni.xlsx]"&amp;$A$4&amp;"'!"&amp;G$1&amp;$C9+$A$6))</f>
        <v>59417.285714285717</v>
      </c>
      <c r="H9" s="3">
        <f ca="1">AVERAGE(INDIRECT("'[dpc-covid19-ita-regioni.xlsx]"&amp;$A$4&amp;"'!"&amp;H$1&amp;$C9+1):INDIRECT("'[dpc-covid19-ita-regioni.xlsx]"&amp;$A$4&amp;"'!"&amp;H$1&amp;$C9+$A$6))</f>
        <v>62817.428571428572</v>
      </c>
      <c r="I9" s="3" cm="1">
        <f t="array" aca="1" ref="I9" ca="1">(INDIRECT("'[dpc-covid19-ita-regioni.xlsx]"&amp;$A$4&amp;"'!"&amp;I$1&amp;$C9+1)-INDIRECT("'[dpc-covid19-ita-regioni.xlsx]"&amp;$A$4&amp;"'!"&amp;I$1&amp;$C9+$A$6))/$A$6</f>
        <v>42.857142857142854</v>
      </c>
      <c r="K9">
        <f t="shared" si="1"/>
        <v>12</v>
      </c>
      <c r="L9" t="str">
        <f t="shared" si="2"/>
        <v>C12</v>
      </c>
      <c r="M9" t="str" cm="1">
        <f t="array" aca="1" ref="M9" ca="1">INDIRECT("D"&amp;$K9)</f>
        <v>28/10/2020</v>
      </c>
      <c r="N9" s="12" cm="1">
        <f t="array" aca="1" ref="N9" ca="1">INDIRECT("E"&amp;$K9)</f>
        <v>2346.1428571428573</v>
      </c>
      <c r="O9" s="12" cm="1">
        <f t="array" aca="1" ref="O9" ca="1">INDIRECT("F"&amp;$K9)</f>
        <v>227</v>
      </c>
      <c r="P9" s="12" cm="1">
        <f t="array" aca="1" ref="P9" ca="1">INDIRECT("G"&amp;$K9)</f>
        <v>44391.285714285717</v>
      </c>
      <c r="Q9" s="12" cm="1">
        <f t="array" aca="1" ref="Q9" ca="1">INDIRECT("H"&amp;$K9)</f>
        <v>46964.428571428572</v>
      </c>
      <c r="R9" s="12" cm="1">
        <f t="array" aca="1" ref="R9" ca="1">INDIRECT("i"&amp;$K9)</f>
        <v>29.285714285714285</v>
      </c>
    </row>
    <row r="10" spans="1:18" x14ac:dyDescent="0.25">
      <c r="A10" cm="1">
        <f t="array" aca="1" ref="A10" ca="1">INDIRECT("'[dpc-covid19-ita-regioni.xlsx]"&amp;$A$4&amp;"'!"&amp;I$1&amp;$C6+1)</f>
        <v>17752</v>
      </c>
      <c r="C10">
        <f>C9+1</f>
        <v>7</v>
      </c>
      <c r="D10" s="9" t="str" cm="1">
        <f t="array" aca="1" ref="D10" ca="1">INDIRECT("'[dpc-covid19-ita-regioni.xlsx]"&amp;$A$4&amp;"'!a"&amp;C10+1)</f>
        <v>30/10/2020</v>
      </c>
      <c r="E10" s="3">
        <f ca="1">AVERAGE(INDIRECT("'[dpc-covid19-ita-regioni.xlsx]"&amp;$A$4&amp;"'!"&amp;E$1&amp;$C10+1):INDIRECT("'[dpc-covid19-ita-regioni.xlsx]"&amp;$A$4&amp;"'!"&amp;E$1&amp;$C10+$A$6))</f>
        <v>2825.4285714285716</v>
      </c>
      <c r="F10" s="3">
        <f ca="1">AVERAGE(INDIRECT("'[dpc-covid19-ita-regioni.xlsx]"&amp;$A$4&amp;"'!"&amp;F$1&amp;$C10+1):INDIRECT("'[dpc-covid19-ita-regioni.xlsx]"&amp;$A$4&amp;"'!"&amp;F$1&amp;$C10+$A$6))</f>
        <v>280.57142857142856</v>
      </c>
      <c r="G10" s="3">
        <f ca="1">AVERAGE(INDIRECT("'[dpc-covid19-ita-regioni.xlsx]"&amp;$A$4&amp;"'!"&amp;G$1&amp;$C10+1):INDIRECT("'[dpc-covid19-ita-regioni.xlsx]"&amp;$A$4&amp;"'!"&amp;G$1&amp;$C10+$A$6))</f>
        <v>54093.428571428572</v>
      </c>
      <c r="H10" s="3">
        <f ca="1">AVERAGE(INDIRECT("'[dpc-covid19-ita-regioni.xlsx]"&amp;$A$4&amp;"'!"&amp;H$1&amp;$C10+1):INDIRECT("'[dpc-covid19-ita-regioni.xlsx]"&amp;$A$4&amp;"'!"&amp;H$1&amp;$C10+$A$6))</f>
        <v>57199.428571428572</v>
      </c>
      <c r="I10" s="3" cm="1">
        <f t="array" aca="1" ref="I10" ca="1">(INDIRECT("'[dpc-covid19-ita-regioni.xlsx]"&amp;$A$4&amp;"'!"&amp;I$1&amp;$C10+1)-INDIRECT("'[dpc-covid19-ita-regioni.xlsx]"&amp;$A$4&amp;"'!"&amp;I$1&amp;$C10+$A$6))/$A$6</f>
        <v>36</v>
      </c>
      <c r="K10">
        <f t="shared" si="1"/>
        <v>11</v>
      </c>
      <c r="L10" t="str">
        <f t="shared" si="2"/>
        <v>C11</v>
      </c>
      <c r="M10" t="str" cm="1">
        <f t="array" aca="1" ref="M10" ca="1">INDIRECT("D"&amp;$K10)</f>
        <v>29/10/2020</v>
      </c>
      <c r="N10" s="12" cm="1">
        <f t="array" aca="1" ref="N10" ca="1">INDIRECT("E"&amp;$K10)</f>
        <v>2584.7142857142858</v>
      </c>
      <c r="O10" s="12" cm="1">
        <f t="array" aca="1" ref="O10" ca="1">INDIRECT("F"&amp;$K10)</f>
        <v>254</v>
      </c>
      <c r="P10" s="12" cm="1">
        <f t="array" aca="1" ref="P10" ca="1">INDIRECT("G"&amp;$K10)</f>
        <v>49035.142857142855</v>
      </c>
      <c r="Q10" s="12" cm="1">
        <f t="array" aca="1" ref="Q10" ca="1">INDIRECT("H"&amp;$K10)</f>
        <v>51873.857142857145</v>
      </c>
      <c r="R10" s="12" cm="1">
        <f t="array" aca="1" ref="R10" ca="1">INDIRECT("i"&amp;$K10)</f>
        <v>36.428571428571431</v>
      </c>
    </row>
    <row r="11" spans="1:18" x14ac:dyDescent="0.25">
      <c r="A11" cm="1">
        <f t="array" aca="1" ref="A11" ca="1">INDIRECT("'[dpc-covid19-ita-regioni.xlsx]"&amp;$A$4&amp;"'!"&amp;I$1&amp;$C7+1)</f>
        <v>17635</v>
      </c>
      <c r="C11">
        <f>C10+1</f>
        <v>8</v>
      </c>
      <c r="D11" s="9" t="str" cm="1">
        <f t="array" aca="1" ref="D11" ca="1">INDIRECT("'[dpc-covid19-ita-regioni.xlsx]"&amp;$A$4&amp;"'!a"&amp;C11+1)</f>
        <v>29/10/2020</v>
      </c>
      <c r="E11" s="3">
        <f ca="1">AVERAGE(INDIRECT("'[dpc-covid19-ita-regioni.xlsx]"&amp;$A$4&amp;"'!"&amp;E$1&amp;$C11+1):INDIRECT("'[dpc-covid19-ita-regioni.xlsx]"&amp;$A$4&amp;"'!"&amp;E$1&amp;$C11+$A$6))</f>
        <v>2584.7142857142858</v>
      </c>
      <c r="F11" s="3">
        <f ca="1">AVERAGE(INDIRECT("'[dpc-covid19-ita-regioni.xlsx]"&amp;$A$4&amp;"'!"&amp;F$1&amp;$C11+1):INDIRECT("'[dpc-covid19-ita-regioni.xlsx]"&amp;$A$4&amp;"'!"&amp;F$1&amp;$C11+$A$6))</f>
        <v>254</v>
      </c>
      <c r="G11" s="3">
        <f ca="1">AVERAGE(INDIRECT("'[dpc-covid19-ita-regioni.xlsx]"&amp;$A$4&amp;"'!"&amp;G$1&amp;$C11+1):INDIRECT("'[dpc-covid19-ita-regioni.xlsx]"&amp;$A$4&amp;"'!"&amp;G$1&amp;$C11+$A$6))</f>
        <v>49035.142857142855</v>
      </c>
      <c r="H11" s="3">
        <f ca="1">AVERAGE(INDIRECT("'[dpc-covid19-ita-regioni.xlsx]"&amp;$A$4&amp;"'!"&amp;H$1&amp;$C11+1):INDIRECT("'[dpc-covid19-ita-regioni.xlsx]"&amp;$A$4&amp;"'!"&amp;H$1&amp;$C11+$A$6))</f>
        <v>51873.857142857145</v>
      </c>
      <c r="I11" s="3" cm="1">
        <f t="array" aca="1" ref="I11" ca="1">(INDIRECT("'[dpc-covid19-ita-regioni.xlsx]"&amp;$A$4&amp;"'!"&amp;I$1&amp;$C11+1)-INDIRECT("'[dpc-covid19-ita-regioni.xlsx]"&amp;$A$4&amp;"'!"&amp;I$1&amp;$C11+$A$6))/$A$6</f>
        <v>36.428571428571431</v>
      </c>
      <c r="K11">
        <f t="shared" si="1"/>
        <v>10</v>
      </c>
      <c r="L11" t="str">
        <f t="shared" si="2"/>
        <v>C10</v>
      </c>
      <c r="M11" t="str" cm="1">
        <f t="array" aca="1" ref="M11" ca="1">INDIRECT("D"&amp;$K11)</f>
        <v>30/10/2020</v>
      </c>
      <c r="N11" s="12" cm="1">
        <f t="array" aca="1" ref="N11" ca="1">INDIRECT("E"&amp;$K11)</f>
        <v>2825.4285714285716</v>
      </c>
      <c r="O11" s="12" cm="1">
        <f t="array" aca="1" ref="O11" ca="1">INDIRECT("F"&amp;$K11)</f>
        <v>280.57142857142856</v>
      </c>
      <c r="P11" s="12" cm="1">
        <f t="array" aca="1" ref="P11" ca="1">INDIRECT("G"&amp;$K11)</f>
        <v>54093.428571428572</v>
      </c>
      <c r="Q11" s="12" cm="1">
        <f t="array" aca="1" ref="Q11" ca="1">INDIRECT("H"&amp;$K11)</f>
        <v>57199.428571428572</v>
      </c>
      <c r="R11" s="12" cm="1">
        <f t="array" aca="1" ref="R11" ca="1">INDIRECT("i"&amp;$K11)</f>
        <v>36</v>
      </c>
    </row>
    <row r="12" spans="1:18" x14ac:dyDescent="0.25">
      <c r="A12" cm="1">
        <f t="array" aca="1" ref="A12" ca="1">INDIRECT("'[dpc-covid19-ita-regioni.xlsx]"&amp;$A$4&amp;"'!"&amp;I$1&amp;$C8+1)</f>
        <v>17589</v>
      </c>
      <c r="C12">
        <f>C11+1</f>
        <v>9</v>
      </c>
      <c r="D12" s="9" t="str" cm="1">
        <f t="array" aca="1" ref="D12" ca="1">INDIRECT("'[dpc-covid19-ita-regioni.xlsx]"&amp;$A$4&amp;"'!a"&amp;C12+1)</f>
        <v>28/10/2020</v>
      </c>
      <c r="E12" s="3">
        <f ca="1">AVERAGE(INDIRECT("'[dpc-covid19-ita-regioni.xlsx]"&amp;$A$4&amp;"'!"&amp;E$1&amp;$C12+1):INDIRECT("'[dpc-covid19-ita-regioni.xlsx]"&amp;$A$4&amp;"'!"&amp;E$1&amp;$C12+$A$6))</f>
        <v>2346.1428571428573</v>
      </c>
      <c r="F12" s="3">
        <f ca="1">AVERAGE(INDIRECT("'[dpc-covid19-ita-regioni.xlsx]"&amp;$A$4&amp;"'!"&amp;F$1&amp;$C12+1):INDIRECT("'[dpc-covid19-ita-regioni.xlsx]"&amp;$A$4&amp;"'!"&amp;F$1&amp;$C12+$A$6))</f>
        <v>227</v>
      </c>
      <c r="G12" s="3">
        <f ca="1">AVERAGE(INDIRECT("'[dpc-covid19-ita-regioni.xlsx]"&amp;$A$4&amp;"'!"&amp;G$1&amp;$C12+1):INDIRECT("'[dpc-covid19-ita-regioni.xlsx]"&amp;$A$4&amp;"'!"&amp;G$1&amp;$C12+$A$6))</f>
        <v>44391.285714285717</v>
      </c>
      <c r="H12" s="3">
        <f ca="1">AVERAGE(INDIRECT("'[dpc-covid19-ita-regioni.xlsx]"&amp;$A$4&amp;"'!"&amp;H$1&amp;$C12+1):INDIRECT("'[dpc-covid19-ita-regioni.xlsx]"&amp;$A$4&amp;"'!"&amp;H$1&amp;$C12+$A$6))</f>
        <v>46964.428571428572</v>
      </c>
      <c r="I12" s="3" cm="1">
        <f t="array" aca="1" ref="I12" ca="1">(INDIRECT("'[dpc-covid19-ita-regioni.xlsx]"&amp;$A$4&amp;"'!"&amp;I$1&amp;$C12+1)-INDIRECT("'[dpc-covid19-ita-regioni.xlsx]"&amp;$A$4&amp;"'!"&amp;I$1&amp;$C12+$A$6))/$A$6</f>
        <v>29.285714285714285</v>
      </c>
      <c r="K12">
        <f t="shared" si="1"/>
        <v>9</v>
      </c>
      <c r="L12" t="str">
        <f t="shared" si="2"/>
        <v>C9</v>
      </c>
      <c r="M12" t="str" cm="1">
        <f t="array" aca="1" ref="M12" ca="1">INDIRECT("D"&amp;$K12)</f>
        <v>31/10/2020</v>
      </c>
      <c r="N12" s="12" cm="1">
        <f t="array" aca="1" ref="N12" ca="1">INDIRECT("E"&amp;$K12)</f>
        <v>3094</v>
      </c>
      <c r="O12" s="12" cm="1">
        <f t="array" aca="1" ref="O12" ca="1">INDIRECT("F"&amp;$K12)</f>
        <v>306.14285714285717</v>
      </c>
      <c r="P12" s="12" cm="1">
        <f t="array" aca="1" ref="P12" ca="1">INDIRECT("G"&amp;$K12)</f>
        <v>59417.285714285717</v>
      </c>
      <c r="Q12" s="12" cm="1">
        <f t="array" aca="1" ref="Q12" ca="1">INDIRECT("H"&amp;$K12)</f>
        <v>62817.428571428572</v>
      </c>
      <c r="R12" s="12" cm="1">
        <f t="array" aca="1" ref="R12" ca="1">INDIRECT("i"&amp;$K12)</f>
        <v>42.857142857142854</v>
      </c>
    </row>
    <row r="13" spans="1:18" x14ac:dyDescent="0.25">
      <c r="A13" cm="1">
        <f t="array" aca="1" ref="A13" ca="1">INDIRECT("'[dpc-covid19-ita-regioni.xlsx]"&amp;$A$4&amp;"'!"&amp;I$1&amp;$C9+1)</f>
        <v>17535</v>
      </c>
      <c r="C13">
        <f>C12+1</f>
        <v>10</v>
      </c>
      <c r="D13" s="9" t="str" cm="1">
        <f t="array" aca="1" ref="D13" ca="1">INDIRECT("'[dpc-covid19-ita-regioni.xlsx]"&amp;$A$4&amp;"'!a"&amp;C13+1)</f>
        <v>27/10/2020</v>
      </c>
      <c r="E13" s="3">
        <f ca="1">AVERAGE(INDIRECT("'[dpc-covid19-ita-regioni.xlsx]"&amp;$A$4&amp;"'!"&amp;E$1&amp;$C13+1):INDIRECT("'[dpc-covid19-ita-regioni.xlsx]"&amp;$A$4&amp;"'!"&amp;E$1&amp;$C13+$A$6))</f>
        <v>2124.5714285714284</v>
      </c>
      <c r="F13" s="3">
        <f ca="1">AVERAGE(INDIRECT("'[dpc-covid19-ita-regioni.xlsx]"&amp;$A$4&amp;"'!"&amp;F$1&amp;$C13+1):INDIRECT("'[dpc-covid19-ita-regioni.xlsx]"&amp;$A$4&amp;"'!"&amp;F$1&amp;$C13+$A$6))</f>
        <v>204.42857142857142</v>
      </c>
      <c r="G13" s="3">
        <f ca="1">AVERAGE(INDIRECT("'[dpc-covid19-ita-regioni.xlsx]"&amp;$A$4&amp;"'!"&amp;G$1&amp;$C13+1):INDIRECT("'[dpc-covid19-ita-regioni.xlsx]"&amp;$A$4&amp;"'!"&amp;G$1&amp;$C13+$A$6))</f>
        <v>40133.142857142855</v>
      </c>
      <c r="H13" s="3">
        <f ca="1">AVERAGE(INDIRECT("'[dpc-covid19-ita-regioni.xlsx]"&amp;$A$4&amp;"'!"&amp;H$1&amp;$C13+1):INDIRECT("'[dpc-covid19-ita-regioni.xlsx]"&amp;$A$4&amp;"'!"&amp;H$1&amp;$C13+$A$6))</f>
        <v>42462.142857142855</v>
      </c>
      <c r="I13" s="3" cm="1">
        <f t="array" aca="1" ref="I13" ca="1">(INDIRECT("'[dpc-covid19-ita-regioni.xlsx]"&amp;$A$4&amp;"'!"&amp;I$1&amp;$C13+1)-INDIRECT("'[dpc-covid19-ita-regioni.xlsx]"&amp;$A$4&amp;"'!"&amp;I$1&amp;$C13+$A$6))/$A$6</f>
        <v>26.714285714285715</v>
      </c>
      <c r="K13">
        <f t="shared" si="1"/>
        <v>8</v>
      </c>
      <c r="L13" t="str">
        <f t="shared" si="2"/>
        <v>C8</v>
      </c>
      <c r="M13" t="str" cm="1">
        <f t="array" aca="1" ref="M13" ca="1">INDIRECT("D"&amp;$K13)</f>
        <v>01/11/2020</v>
      </c>
      <c r="N13" s="12" cm="1">
        <f t="array" aca="1" ref="N13" ca="1">INDIRECT("E"&amp;$K13)</f>
        <v>3368.2857142857142</v>
      </c>
      <c r="O13" s="12" cm="1">
        <f t="array" aca="1" ref="O13" ca="1">INDIRECT("F"&amp;$K13)</f>
        <v>332.85714285714283</v>
      </c>
      <c r="P13" s="12" cm="1">
        <f t="array" aca="1" ref="P13" ca="1">INDIRECT("G"&amp;$K13)</f>
        <v>65129.428571428572</v>
      </c>
      <c r="Q13" s="12" cm="1">
        <f t="array" aca="1" ref="Q13" ca="1">INDIRECT("H"&amp;$K13)</f>
        <v>68830.571428571435</v>
      </c>
      <c r="R13" s="12" cm="1">
        <f t="array" aca="1" ref="R13" ca="1">INDIRECT("i"&amp;$K13)</f>
        <v>48.142857142857146</v>
      </c>
    </row>
    <row r="14" spans="1:18" x14ac:dyDescent="0.25">
      <c r="A14" cm="1">
        <f t="array" aca="1" ref="A14" ca="1">INDIRECT("'[dpc-covid19-ita-regioni.xlsx]"&amp;$A$4&amp;"'!"&amp;I$1&amp;$C10+1)</f>
        <v>17462</v>
      </c>
      <c r="C14">
        <f>C13+1</f>
        <v>11</v>
      </c>
      <c r="D14" s="9" t="str" cm="1">
        <f t="array" aca="1" ref="D14" ca="1">INDIRECT("'[dpc-covid19-ita-regioni.xlsx]"&amp;$A$4&amp;"'!a"&amp;C14+1)</f>
        <v>26/10/2020</v>
      </c>
      <c r="E14" s="3">
        <f ca="1">AVERAGE(INDIRECT("'[dpc-covid19-ita-regioni.xlsx]"&amp;$A$4&amp;"'!"&amp;E$1&amp;$C14+1):INDIRECT("'[dpc-covid19-ita-regioni.xlsx]"&amp;$A$4&amp;"'!"&amp;E$1&amp;$C14+$A$6))</f>
        <v>1917.8571428571429</v>
      </c>
      <c r="F14" s="3">
        <f ca="1">AVERAGE(INDIRECT("'[dpc-covid19-ita-regioni.xlsx]"&amp;$A$4&amp;"'!"&amp;F$1&amp;$C14+1):INDIRECT("'[dpc-covid19-ita-regioni.xlsx]"&amp;$A$4&amp;"'!"&amp;F$1&amp;$C14+$A$6))</f>
        <v>183.28571428571428</v>
      </c>
      <c r="G14" s="3">
        <f ca="1">AVERAGE(INDIRECT("'[dpc-covid19-ita-regioni.xlsx]"&amp;$A$4&amp;"'!"&amp;G$1&amp;$C14+1):INDIRECT("'[dpc-covid19-ita-regioni.xlsx]"&amp;$A$4&amp;"'!"&amp;G$1&amp;$C14+$A$6))</f>
        <v>36278.142857142855</v>
      </c>
      <c r="H14" s="3">
        <f ca="1">AVERAGE(INDIRECT("'[dpc-covid19-ita-regioni.xlsx]"&amp;$A$4&amp;"'!"&amp;H$1&amp;$C14+1):INDIRECT("'[dpc-covid19-ita-regioni.xlsx]"&amp;$A$4&amp;"'!"&amp;H$1&amp;$C14+$A$6))</f>
        <v>38379.285714285717</v>
      </c>
      <c r="I14" s="3" cm="1">
        <f t="array" aca="1" ref="I14" ca="1">(INDIRECT("'[dpc-covid19-ita-regioni.xlsx]"&amp;$A$4&amp;"'!"&amp;I$1&amp;$C14+1)-INDIRECT("'[dpc-covid19-ita-regioni.xlsx]"&amp;$A$4&amp;"'!"&amp;I$1&amp;$C14+$A$6))/$A$6</f>
        <v>21.285714285714285</v>
      </c>
      <c r="K14">
        <f t="shared" si="1"/>
        <v>7</v>
      </c>
      <c r="L14" t="str">
        <f t="shared" si="2"/>
        <v>C7</v>
      </c>
      <c r="M14" t="str" cm="1">
        <f t="array" aca="1" ref="M14" ca="1">INDIRECT("D"&amp;$K14)</f>
        <v>02/11/2020</v>
      </c>
      <c r="N14" s="12" cm="1">
        <f t="array" aca="1" ref="N14" ca="1">INDIRECT("E"&amp;$K14)</f>
        <v>3646.4285714285716</v>
      </c>
      <c r="O14" s="12" cm="1">
        <f t="array" aca="1" ref="O14" ca="1">INDIRECT("F"&amp;$K14)</f>
        <v>360.42857142857144</v>
      </c>
      <c r="P14" s="12" cm="1">
        <f t="array" aca="1" ref="P14" ca="1">INDIRECT("G"&amp;$K14)</f>
        <v>71122.71428571429</v>
      </c>
      <c r="Q14" s="12" cm="1">
        <f t="array" aca="1" ref="Q14" ca="1">INDIRECT("H"&amp;$K14)</f>
        <v>75129.571428571435</v>
      </c>
      <c r="R14" s="12" cm="1">
        <f t="array" aca="1" ref="R14" ca="1">INDIRECT("i"&amp;$K14)</f>
        <v>46.428571428571431</v>
      </c>
    </row>
    <row r="15" spans="1:18" x14ac:dyDescent="0.25">
      <c r="C15">
        <f>C14+1</f>
        <v>12</v>
      </c>
      <c r="D15" s="9" t="str" cm="1">
        <f t="array" aca="1" ref="D15" ca="1">INDIRECT("'[dpc-covid19-ita-regioni.xlsx]"&amp;$A$4&amp;"'!a"&amp;C15+1)</f>
        <v>25/10/2020</v>
      </c>
      <c r="E15" s="3">
        <f ca="1">AVERAGE(INDIRECT("'[dpc-covid19-ita-regioni.xlsx]"&amp;$A$4&amp;"'!"&amp;E$1&amp;$C15+1):INDIRECT("'[dpc-covid19-ita-regioni.xlsx]"&amp;$A$4&amp;"'!"&amp;E$1&amp;$C15+$A$6))</f>
        <v>1728.8571428571429</v>
      </c>
      <c r="F15" s="3">
        <f ca="1">AVERAGE(INDIRECT("'[dpc-covid19-ita-regioni.xlsx]"&amp;$A$4&amp;"'!"&amp;F$1&amp;$C15+1):INDIRECT("'[dpc-covid19-ita-regioni.xlsx]"&amp;$A$4&amp;"'!"&amp;F$1&amp;$C15+$A$6))</f>
        <v>164.85714285714286</v>
      </c>
      <c r="G15" s="3">
        <f ca="1">AVERAGE(INDIRECT("'[dpc-covid19-ita-regioni.xlsx]"&amp;$A$4&amp;"'!"&amp;G$1&amp;$C15+1):INDIRECT("'[dpc-covid19-ita-regioni.xlsx]"&amp;$A$4&amp;"'!"&amp;G$1&amp;$C15+$A$6))</f>
        <v>32815.428571428572</v>
      </c>
      <c r="H15" s="3">
        <f ca="1">AVERAGE(INDIRECT("'[dpc-covid19-ita-regioni.xlsx]"&amp;$A$4&amp;"'!"&amp;H$1&amp;$C15+1):INDIRECT("'[dpc-covid19-ita-regioni.xlsx]"&amp;$A$4&amp;"'!"&amp;H$1&amp;$C15+$A$6))</f>
        <v>34709.142857142855</v>
      </c>
      <c r="I15" s="3" cm="1">
        <f t="array" aca="1" ref="I15" ca="1">(INDIRECT("'[dpc-covid19-ita-regioni.xlsx]"&amp;$A$4&amp;"'!"&amp;I$1&amp;$C15+1)-INDIRECT("'[dpc-covid19-ita-regioni.xlsx]"&amp;$A$4&amp;"'!"&amp;I$1&amp;$C15+$A$6))/$A$6</f>
        <v>21.571428571428573</v>
      </c>
      <c r="K15">
        <f t="shared" si="1"/>
        <v>6</v>
      </c>
      <c r="L15" t="str">
        <f t="shared" si="2"/>
        <v>C6</v>
      </c>
      <c r="M15" t="str" cm="1">
        <f t="array" aca="1" ref="M15" ca="1">INDIRECT("D"&amp;$K15)</f>
        <v>03/11/2020</v>
      </c>
      <c r="N15" s="12" cm="1">
        <f t="array" aca="1" ref="N15" ca="1">INDIRECT("E"&amp;$K15)</f>
        <v>3935.7142857142858</v>
      </c>
      <c r="O15" s="12" cm="1">
        <f t="array" aca="1" ref="O15" ca="1">INDIRECT("F"&amp;$K15)</f>
        <v>389.57142857142856</v>
      </c>
      <c r="P15" s="12" cm="1">
        <f t="array" aca="1" ref="P15" ca="1">INDIRECT("G"&amp;$K15)</f>
        <v>77044.571428571435</v>
      </c>
      <c r="Q15" s="12" cm="1">
        <f t="array" aca="1" ref="Q15" ca="1">INDIRECT("H"&amp;$K15)</f>
        <v>81369.857142857145</v>
      </c>
      <c r="R15" s="12" cm="1">
        <f t="array" aca="1" ref="R15" ca="1">INDIRECT("i"&amp;$K15)</f>
        <v>56.428571428571431</v>
      </c>
    </row>
    <row r="16" spans="1:18" x14ac:dyDescent="0.25">
      <c r="A16">
        <f ca="1">(A8-A14)/7</f>
        <v>75</v>
      </c>
      <c r="C16">
        <f>C15+1</f>
        <v>13</v>
      </c>
      <c r="D16" s="9" t="str" cm="1">
        <f t="array" aca="1" ref="D16" ca="1">INDIRECT("'[dpc-covid19-ita-regioni.xlsx]"&amp;$A$4&amp;"'!a"&amp;C16+1)</f>
        <v>24/10/2020</v>
      </c>
      <c r="E16" s="3">
        <f ca="1">AVERAGE(INDIRECT("'[dpc-covid19-ita-regioni.xlsx]"&amp;$A$4&amp;"'!"&amp;E$1&amp;$C16+1):INDIRECT("'[dpc-covid19-ita-regioni.xlsx]"&amp;$A$4&amp;"'!"&amp;E$1&amp;$C16+$A$6))</f>
        <v>1548.7142857142858</v>
      </c>
      <c r="F16" s="3">
        <f ca="1">AVERAGE(INDIRECT("'[dpc-covid19-ita-regioni.xlsx]"&amp;$A$4&amp;"'!"&amp;F$1&amp;$C16+1):INDIRECT("'[dpc-covid19-ita-regioni.xlsx]"&amp;$A$4&amp;"'!"&amp;F$1&amp;$C16+$A$6))</f>
        <v>147.57142857142858</v>
      </c>
      <c r="G16" s="3">
        <f ca="1">AVERAGE(INDIRECT("'[dpc-covid19-ita-regioni.xlsx]"&amp;$A$4&amp;"'!"&amp;G$1&amp;$C16+1):INDIRECT("'[dpc-covid19-ita-regioni.xlsx]"&amp;$A$4&amp;"'!"&amp;G$1&amp;$C16+$A$6))</f>
        <v>29485.857142857141</v>
      </c>
      <c r="H16" s="3">
        <f ca="1">AVERAGE(INDIRECT("'[dpc-covid19-ita-regioni.xlsx]"&amp;$A$4&amp;"'!"&amp;H$1&amp;$C16+1):INDIRECT("'[dpc-covid19-ita-regioni.xlsx]"&amp;$A$4&amp;"'!"&amp;H$1&amp;$C16+$A$6))</f>
        <v>31182.142857142859</v>
      </c>
      <c r="I16" s="3" cm="1">
        <f t="array" aca="1" ref="I16" ca="1">(INDIRECT("'[dpc-covid19-ita-regioni.xlsx]"&amp;$A$4&amp;"'!"&amp;I$1&amp;$C16+1)-INDIRECT("'[dpc-covid19-ita-regioni.xlsx]"&amp;$A$4&amp;"'!"&amp;I$1&amp;$C16+$A$6))/$A$6</f>
        <v>18.857142857142858</v>
      </c>
      <c r="K16">
        <f t="shared" si="1"/>
        <v>5</v>
      </c>
      <c r="L16" t="str">
        <f t="shared" si="2"/>
        <v>C5</v>
      </c>
      <c r="M16" t="str" cm="1">
        <f t="array" aca="1" ref="M16" ca="1">INDIRECT("D"&amp;$K16)</f>
        <v>04/11/2020</v>
      </c>
      <c r="N16" s="12" cm="1">
        <f t="array" aca="1" ref="N16" ca="1">INDIRECT("E"&amp;$K16)</f>
        <v>4213.7142857142853</v>
      </c>
      <c r="O16" s="12" cm="1">
        <f t="array" aca="1" ref="O16" ca="1">INDIRECT("F"&amp;$K16)</f>
        <v>420.28571428571428</v>
      </c>
      <c r="P16" s="12" cm="1">
        <f t="array" aca="1" ref="P16" ca="1">INDIRECT("G"&amp;$K16)</f>
        <v>82925.428571428565</v>
      </c>
      <c r="Q16" s="12" cm="1">
        <f t="array" aca="1" ref="Q16" ca="1">INDIRECT("H"&amp;$K16)</f>
        <v>87559.428571428565</v>
      </c>
      <c r="R16" s="12" cm="1">
        <f t="array" aca="1" ref="R16" ca="1">INDIRECT("i"&amp;$K16)</f>
        <v>62</v>
      </c>
    </row>
    <row r="17" spans="3:18" x14ac:dyDescent="0.25">
      <c r="C17">
        <f>C16+1</f>
        <v>14</v>
      </c>
      <c r="D17" s="9" t="str" cm="1">
        <f t="array" aca="1" ref="D17" ca="1">INDIRECT("'[dpc-covid19-ita-regioni.xlsx]"&amp;$A$4&amp;"'!a"&amp;C17+1)</f>
        <v>23/10/2020</v>
      </c>
      <c r="E17" s="3">
        <f ca="1">AVERAGE(INDIRECT("'[dpc-covid19-ita-regioni.xlsx]"&amp;$A$4&amp;"'!"&amp;E$1&amp;$C17+1):INDIRECT("'[dpc-covid19-ita-regioni.xlsx]"&amp;$A$4&amp;"'!"&amp;E$1&amp;$C17+$A$6))</f>
        <v>1375.8571428571429</v>
      </c>
      <c r="F17" s="3">
        <f ca="1">AVERAGE(INDIRECT("'[dpc-covid19-ita-regioni.xlsx]"&amp;$A$4&amp;"'!"&amp;F$1&amp;$C17+1):INDIRECT("'[dpc-covid19-ita-regioni.xlsx]"&amp;$A$4&amp;"'!"&amp;F$1&amp;$C17+$A$6))</f>
        <v>130.85714285714286</v>
      </c>
      <c r="G17" s="3">
        <f ca="1">AVERAGE(INDIRECT("'[dpc-covid19-ita-regioni.xlsx]"&amp;$A$4&amp;"'!"&amp;G$1&amp;$C17+1):INDIRECT("'[dpc-covid19-ita-regioni.xlsx]"&amp;$A$4&amp;"'!"&amp;G$1&amp;$C17+$A$6))</f>
        <v>26666.857142857141</v>
      </c>
      <c r="H17" s="3">
        <f ca="1">AVERAGE(INDIRECT("'[dpc-covid19-ita-regioni.xlsx]"&amp;$A$4&amp;"'!"&amp;H$1&amp;$C17+1):INDIRECT("'[dpc-covid19-ita-regioni.xlsx]"&amp;$A$4&amp;"'!"&amp;H$1&amp;$C17+$A$6))</f>
        <v>28173.571428571428</v>
      </c>
      <c r="I17" s="3" cm="1">
        <f t="array" aca="1" ref="I17" ca="1">(INDIRECT("'[dpc-covid19-ita-regioni.xlsx]"&amp;$A$4&amp;"'!"&amp;I$1&amp;$C17+1)-INDIRECT("'[dpc-covid19-ita-regioni.xlsx]"&amp;$A$4&amp;"'!"&amp;I$1&amp;$C17+$A$6))/$A$6</f>
        <v>14.571428571428571</v>
      </c>
      <c r="K17">
        <f t="shared" si="1"/>
        <v>4</v>
      </c>
      <c r="L17" t="str">
        <f t="shared" si="2"/>
        <v>C4</v>
      </c>
      <c r="M17" t="str" cm="1">
        <f t="array" aca="1" ref="M17" ca="1">INDIRECT("D"&amp;$K17)</f>
        <v>05/11/2020</v>
      </c>
      <c r="N17" s="12" cm="1">
        <f t="array" aca="1" ref="N17" ca="1">INDIRECT("E"&amp;$K17)</f>
        <v>4494.1428571428569</v>
      </c>
      <c r="O17" s="12" cm="1">
        <f t="array" aca="1" ref="O17" ca="1">INDIRECT("F"&amp;$K17)</f>
        <v>445.57142857142856</v>
      </c>
      <c r="P17" s="12" cm="1">
        <f t="array" aca="1" ref="P17" ca="1">INDIRECT("G"&amp;$K17)</f>
        <v>88996.857142857145</v>
      </c>
      <c r="Q17" s="12" cm="1">
        <f t="array" aca="1" ref="Q17" ca="1">INDIRECT("H"&amp;$K17)</f>
        <v>93936.571428571435</v>
      </c>
      <c r="R17" s="12" cm="1">
        <f t="array" aca="1" ref="R17" ca="1">INDIRECT("i"&amp;$K17)</f>
        <v>75</v>
      </c>
    </row>
    <row r="18" spans="3:18" x14ac:dyDescent="0.25">
      <c r="C18">
        <f>C17+1</f>
        <v>15</v>
      </c>
      <c r="D18" s="9" t="str" cm="1">
        <f t="array" aca="1" ref="D18" ca="1">INDIRECT("'[dpc-covid19-ita-regioni.xlsx]"&amp;$A$4&amp;"'!a"&amp;C18+1)</f>
        <v>22/10/2020</v>
      </c>
      <c r="E18" s="3">
        <f ca="1">AVERAGE(INDIRECT("'[dpc-covid19-ita-regioni.xlsx]"&amp;$A$4&amp;"'!"&amp;E$1&amp;$C18+1):INDIRECT("'[dpc-covid19-ita-regioni.xlsx]"&amp;$A$4&amp;"'!"&amp;E$1&amp;$C18+$A$6))</f>
        <v>1207.4285714285713</v>
      </c>
      <c r="F18" s="3">
        <f ca="1">AVERAGE(INDIRECT("'[dpc-covid19-ita-regioni.xlsx]"&amp;$A$4&amp;"'!"&amp;F$1&amp;$C18+1):INDIRECT("'[dpc-covid19-ita-regioni.xlsx]"&amp;$A$4&amp;"'!"&amp;F$1&amp;$C18+$A$6))</f>
        <v>114.71428571428571</v>
      </c>
      <c r="G18" s="3">
        <f ca="1">AVERAGE(INDIRECT("'[dpc-covid19-ita-regioni.xlsx]"&amp;$A$4&amp;"'!"&amp;G$1&amp;$C18+1):INDIRECT("'[dpc-covid19-ita-regioni.xlsx]"&amp;$A$4&amp;"'!"&amp;G$1&amp;$C18+$A$6))</f>
        <v>24162.571428571428</v>
      </c>
      <c r="H18" s="3">
        <f ca="1">AVERAGE(INDIRECT("'[dpc-covid19-ita-regioni.xlsx]"&amp;$A$4&amp;"'!"&amp;H$1&amp;$C18+1):INDIRECT("'[dpc-covid19-ita-regioni.xlsx]"&amp;$A$4&amp;"'!"&amp;H$1&amp;$C18+$A$6))</f>
        <v>25484.714285714286</v>
      </c>
      <c r="I18" s="3" cm="1">
        <f t="array" aca="1" ref="I18" ca="1">(INDIRECT("'[dpc-covid19-ita-regioni.xlsx]"&amp;$A$4&amp;"'!"&amp;I$1&amp;$C18+1)-INDIRECT("'[dpc-covid19-ita-regioni.xlsx]"&amp;$A$4&amp;"'!"&amp;I$1&amp;$C18+$A$6))/$A$6</f>
        <v>15.428571428571429</v>
      </c>
    </row>
    <row r="19" spans="3:18" x14ac:dyDescent="0.25">
      <c r="C19">
        <f>C18+1</f>
        <v>16</v>
      </c>
      <c r="D19" s="9" t="str" cm="1">
        <f t="array" aca="1" ref="D19" ca="1">INDIRECT("'[dpc-covid19-ita-regioni.xlsx]"&amp;$A$4&amp;"'!a"&amp;C19+1)</f>
        <v>21/10/2020</v>
      </c>
      <c r="E19" s="3">
        <f ca="1">AVERAGE(INDIRECT("'[dpc-covid19-ita-regioni.xlsx]"&amp;$A$4&amp;"'!"&amp;E$1&amp;$C19+1):INDIRECT("'[dpc-covid19-ita-regioni.xlsx]"&amp;$A$4&amp;"'!"&amp;E$1&amp;$C19+$A$6))</f>
        <v>1070.4285714285713</v>
      </c>
      <c r="F19" s="3">
        <f ca="1">AVERAGE(INDIRECT("'[dpc-covid19-ita-regioni.xlsx]"&amp;$A$4&amp;"'!"&amp;F$1&amp;$C19+1):INDIRECT("'[dpc-covid19-ita-regioni.xlsx]"&amp;$A$4&amp;"'!"&amp;F$1&amp;$C19+$A$6))</f>
        <v>102.71428571428571</v>
      </c>
      <c r="G19" s="3">
        <f ca="1">AVERAGE(INDIRECT("'[dpc-covid19-ita-regioni.xlsx]"&amp;$A$4&amp;"'!"&amp;G$1&amp;$C19+1):INDIRECT("'[dpc-covid19-ita-regioni.xlsx]"&amp;$A$4&amp;"'!"&amp;G$1&amp;$C19+$A$6))</f>
        <v>21959</v>
      </c>
      <c r="H19" s="3">
        <f ca="1">AVERAGE(INDIRECT("'[dpc-covid19-ita-regioni.xlsx]"&amp;$A$4&amp;"'!"&amp;H$1&amp;$C19+1):INDIRECT("'[dpc-covid19-ita-regioni.xlsx]"&amp;$A$4&amp;"'!"&amp;H$1&amp;$C19+$A$6))</f>
        <v>23132.142857142859</v>
      </c>
      <c r="I19" s="3" cm="1">
        <f t="array" aca="1" ref="I19" ca="1">(INDIRECT("'[dpc-covid19-ita-regioni.xlsx]"&amp;$A$4&amp;"'!"&amp;I$1&amp;$C19+1)-INDIRECT("'[dpc-covid19-ita-regioni.xlsx]"&amp;$A$4&amp;"'!"&amp;I$1&amp;$C19+$A$6))/$A$6</f>
        <v>12.285714285714286</v>
      </c>
    </row>
    <row r="20" spans="3:18" x14ac:dyDescent="0.25">
      <c r="C20">
        <f>C19+1</f>
        <v>17</v>
      </c>
      <c r="D20" s="9" t="str" cm="1">
        <f t="array" aca="1" ref="D20" ca="1">INDIRECT("'[dpc-covid19-ita-regioni.xlsx]"&amp;$A$4&amp;"'!a"&amp;C20+1)</f>
        <v>20/10/2020</v>
      </c>
      <c r="E20" s="3">
        <f ca="1">AVERAGE(INDIRECT("'[dpc-covid19-ita-regioni.xlsx]"&amp;$A$4&amp;"'!"&amp;E$1&amp;$C20+1):INDIRECT("'[dpc-covid19-ita-regioni.xlsx]"&amp;$A$4&amp;"'!"&amp;E$1&amp;$C20+$A$6))</f>
        <v>945.28571428571433</v>
      </c>
      <c r="F20" s="3">
        <f ca="1">AVERAGE(INDIRECT("'[dpc-covid19-ita-regioni.xlsx]"&amp;$A$4&amp;"'!"&amp;F$1&amp;$C20+1):INDIRECT("'[dpc-covid19-ita-regioni.xlsx]"&amp;$A$4&amp;"'!"&amp;F$1&amp;$C20+$A$6))</f>
        <v>92.714285714285708</v>
      </c>
      <c r="G20" s="3">
        <f ca="1">AVERAGE(INDIRECT("'[dpc-covid19-ita-regioni.xlsx]"&amp;$A$4&amp;"'!"&amp;G$1&amp;$C20+1):INDIRECT("'[dpc-covid19-ita-regioni.xlsx]"&amp;$A$4&amp;"'!"&amp;G$1&amp;$C20+$A$6))</f>
        <v>19998.142857142859</v>
      </c>
      <c r="H20" s="3">
        <f ca="1">AVERAGE(INDIRECT("'[dpc-covid19-ita-regioni.xlsx]"&amp;$A$4&amp;"'!"&amp;H$1&amp;$C20+1):INDIRECT("'[dpc-covid19-ita-regioni.xlsx]"&amp;$A$4&amp;"'!"&amp;H$1&amp;$C20+$A$6))</f>
        <v>21036.142857142859</v>
      </c>
      <c r="I20" s="3" cm="1">
        <f t="array" aca="1" ref="I20" ca="1">(INDIRECT("'[dpc-covid19-ita-regioni.xlsx]"&amp;$A$4&amp;"'!"&amp;I$1&amp;$C20+1)-INDIRECT("'[dpc-covid19-ita-regioni.xlsx]"&amp;$A$4&amp;"'!"&amp;I$1&amp;$C20+$A$6))/$A$6</f>
        <v>13.142857142857142</v>
      </c>
    </row>
    <row r="21" spans="3:18" x14ac:dyDescent="0.25">
      <c r="C21">
        <f>C20+1</f>
        <v>18</v>
      </c>
      <c r="D21" s="9" t="str" cm="1">
        <f t="array" aca="1" ref="D21" ca="1">INDIRECT("'[dpc-covid19-ita-regioni.xlsx]"&amp;$A$4&amp;"'!a"&amp;C21+1)</f>
        <v>19/10/2020</v>
      </c>
      <c r="E21" s="3">
        <f ca="1">AVERAGE(INDIRECT("'[dpc-covid19-ita-regioni.xlsx]"&amp;$A$4&amp;"'!"&amp;E$1&amp;$C21+1):INDIRECT("'[dpc-covid19-ita-regioni.xlsx]"&amp;$A$4&amp;"'!"&amp;E$1&amp;$C21+$A$6))</f>
        <v>842.14285714285711</v>
      </c>
      <c r="F21" s="3">
        <f ca="1">AVERAGE(INDIRECT("'[dpc-covid19-ita-regioni.xlsx]"&amp;$A$4&amp;"'!"&amp;F$1&amp;$C21+1):INDIRECT("'[dpc-covid19-ita-regioni.xlsx]"&amp;$A$4&amp;"'!"&amp;F$1&amp;$C21+$A$6))</f>
        <v>84</v>
      </c>
      <c r="G21" s="3">
        <f ca="1">AVERAGE(INDIRECT("'[dpc-covid19-ita-regioni.xlsx]"&amp;$A$4&amp;"'!"&amp;G$1&amp;$C21+1):INDIRECT("'[dpc-covid19-ita-regioni.xlsx]"&amp;$A$4&amp;"'!"&amp;G$1&amp;$C21+$A$6))</f>
        <v>18388.857142857141</v>
      </c>
      <c r="H21" s="3">
        <f ca="1">AVERAGE(INDIRECT("'[dpc-covid19-ita-regioni.xlsx]"&amp;$A$4&amp;"'!"&amp;H$1&amp;$C21+1):INDIRECT("'[dpc-covid19-ita-regioni.xlsx]"&amp;$A$4&amp;"'!"&amp;H$1&amp;$C21+$A$6))</f>
        <v>19315</v>
      </c>
      <c r="I21" s="3" cm="1">
        <f t="array" aca="1" ref="I21" ca="1">(INDIRECT("'[dpc-covid19-ita-regioni.xlsx]"&amp;$A$4&amp;"'!"&amp;I$1&amp;$C21+1)-INDIRECT("'[dpc-covid19-ita-regioni.xlsx]"&amp;$A$4&amp;"'!"&amp;I$1&amp;$C21+$A$6))/$A$6</f>
        <v>12.857142857142858</v>
      </c>
    </row>
    <row r="22" spans="3:18" x14ac:dyDescent="0.25">
      <c r="C22">
        <f>C21+1</f>
        <v>19</v>
      </c>
      <c r="D22" s="9" t="str" cm="1">
        <f t="array" aca="1" ref="D22" ca="1">INDIRECT("'[dpc-covid19-ita-regioni.xlsx]"&amp;$A$4&amp;"'!a"&amp;C22+1)</f>
        <v>18/10/2020</v>
      </c>
      <c r="E22" s="3">
        <f ca="1">AVERAGE(INDIRECT("'[dpc-covid19-ita-regioni.xlsx]"&amp;$A$4&amp;"'!"&amp;E$1&amp;$C22+1):INDIRECT("'[dpc-covid19-ita-regioni.xlsx]"&amp;$A$4&amp;"'!"&amp;E$1&amp;$C22+$A$6))</f>
        <v>746</v>
      </c>
      <c r="F22" s="3">
        <f ca="1">AVERAGE(INDIRECT("'[dpc-covid19-ita-regioni.xlsx]"&amp;$A$4&amp;"'!"&amp;F$1&amp;$C22+1):INDIRECT("'[dpc-covid19-ita-regioni.xlsx]"&amp;$A$4&amp;"'!"&amp;F$1&amp;$C22+$A$6))</f>
        <v>75</v>
      </c>
      <c r="G22" s="3">
        <f ca="1">AVERAGE(INDIRECT("'[dpc-covid19-ita-regioni.xlsx]"&amp;$A$4&amp;"'!"&amp;G$1&amp;$C22+1):INDIRECT("'[dpc-covid19-ita-regioni.xlsx]"&amp;$A$4&amp;"'!"&amp;G$1&amp;$C22+$A$6))</f>
        <v>16886.142857142859</v>
      </c>
      <c r="H22" s="3">
        <f ca="1">AVERAGE(INDIRECT("'[dpc-covid19-ita-regioni.xlsx]"&amp;$A$4&amp;"'!"&amp;H$1&amp;$C22+1):INDIRECT("'[dpc-covid19-ita-regioni.xlsx]"&amp;$A$4&amp;"'!"&amp;H$1&amp;$C22+$A$6))</f>
        <v>17707.142857142859</v>
      </c>
      <c r="I22" s="3" cm="1">
        <f t="array" aca="1" ref="I22" ca="1">(INDIRECT("'[dpc-covid19-ita-regioni.xlsx]"&amp;$A$4&amp;"'!"&amp;I$1&amp;$C22+1)-INDIRECT("'[dpc-covid19-ita-regioni.xlsx]"&amp;$A$4&amp;"'!"&amp;I$1&amp;$C22+$A$6))/$A$6</f>
        <v>12.857142857142858</v>
      </c>
    </row>
    <row r="23" spans="3:18" x14ac:dyDescent="0.25">
      <c r="C23">
        <f>C22+1</f>
        <v>20</v>
      </c>
      <c r="D23" s="9" t="str" cm="1">
        <f t="array" aca="1" ref="D23" ca="1">INDIRECT("'[dpc-covid19-ita-regioni.xlsx]"&amp;$A$4&amp;"'!a"&amp;C23+1)</f>
        <v>17/10/2020</v>
      </c>
      <c r="E23" s="3">
        <f ca="1">AVERAGE(INDIRECT("'[dpc-covid19-ita-regioni.xlsx]"&amp;$A$4&amp;"'!"&amp;E$1&amp;$C23+1):INDIRECT("'[dpc-covid19-ita-regioni.xlsx]"&amp;$A$4&amp;"'!"&amp;E$1&amp;$C23+$A$6))</f>
        <v>655.71428571428567</v>
      </c>
      <c r="F23" s="3">
        <f ca="1">AVERAGE(INDIRECT("'[dpc-covid19-ita-regioni.xlsx]"&amp;$A$4&amp;"'!"&amp;F$1&amp;$C23+1):INDIRECT("'[dpc-covid19-ita-regioni.xlsx]"&amp;$A$4&amp;"'!"&amp;F$1&amp;$C23+$A$6))</f>
        <v>66.142857142857139</v>
      </c>
      <c r="G23" s="3">
        <f ca="1">AVERAGE(INDIRECT("'[dpc-covid19-ita-regioni.xlsx]"&amp;$A$4&amp;"'!"&amp;G$1&amp;$C23+1):INDIRECT("'[dpc-covid19-ita-regioni.xlsx]"&amp;$A$4&amp;"'!"&amp;G$1&amp;$C23+$A$6))</f>
        <v>15493.142857142857</v>
      </c>
      <c r="H23" s="3">
        <f ca="1">AVERAGE(INDIRECT("'[dpc-covid19-ita-regioni.xlsx]"&amp;$A$4&amp;"'!"&amp;H$1&amp;$C23+1):INDIRECT("'[dpc-covid19-ita-regioni.xlsx]"&amp;$A$4&amp;"'!"&amp;H$1&amp;$C23+$A$6))</f>
        <v>16215</v>
      </c>
      <c r="I23" s="3" cm="1">
        <f t="array" aca="1" ref="I23" ca="1">(INDIRECT("'[dpc-covid19-ita-regioni.xlsx]"&amp;$A$4&amp;"'!"&amp;I$1&amp;$C23+1)-INDIRECT("'[dpc-covid19-ita-regioni.xlsx]"&amp;$A$4&amp;"'!"&amp;I$1&amp;$C23+$A$6))/$A$6</f>
        <v>10.285714285714286</v>
      </c>
    </row>
    <row r="24" spans="3:18" x14ac:dyDescent="0.25">
      <c r="C24">
        <f>C23+1</f>
        <v>21</v>
      </c>
      <c r="D24" s="9" t="str" cm="1">
        <f t="array" aca="1" ref="D24" ca="1">INDIRECT("'[dpc-covid19-ita-regioni.xlsx]"&amp;$A$4&amp;"'!a"&amp;C24+1)</f>
        <v>16/10/2020</v>
      </c>
      <c r="E24" s="3">
        <f ca="1">AVERAGE(INDIRECT("'[dpc-covid19-ita-regioni.xlsx]"&amp;$A$4&amp;"'!"&amp;E$1&amp;$C24+1):INDIRECT("'[dpc-covid19-ita-regioni.xlsx]"&amp;$A$4&amp;"'!"&amp;E$1&amp;$C24+$A$6))</f>
        <v>579.28571428571433</v>
      </c>
      <c r="F24" s="3">
        <f ca="1">AVERAGE(INDIRECT("'[dpc-covid19-ita-regioni.xlsx]"&amp;$A$4&amp;"'!"&amp;F$1&amp;$C24+1):INDIRECT("'[dpc-covid19-ita-regioni.xlsx]"&amp;$A$4&amp;"'!"&amp;F$1&amp;$C24+$A$6))</f>
        <v>58.714285714285715</v>
      </c>
      <c r="G24" s="3">
        <f ca="1">AVERAGE(INDIRECT("'[dpc-covid19-ita-regioni.xlsx]"&amp;$A$4&amp;"'!"&amp;G$1&amp;$C24+1):INDIRECT("'[dpc-covid19-ita-regioni.xlsx]"&amp;$A$4&amp;"'!"&amp;G$1&amp;$C24+$A$6))</f>
        <v>14205.142857142857</v>
      </c>
      <c r="H24" s="3">
        <f ca="1">AVERAGE(INDIRECT("'[dpc-covid19-ita-regioni.xlsx]"&amp;$A$4&amp;"'!"&amp;H$1&amp;$C24+1):INDIRECT("'[dpc-covid19-ita-regioni.xlsx]"&amp;$A$4&amp;"'!"&amp;H$1&amp;$C24+$A$6))</f>
        <v>14843.142857142857</v>
      </c>
      <c r="I24" s="3" cm="1">
        <f t="array" aca="1" ref="I24" ca="1">(INDIRECT("'[dpc-covid19-ita-regioni.xlsx]"&amp;$A$4&amp;"'!"&amp;I$1&amp;$C24+1)-INDIRECT("'[dpc-covid19-ita-regioni.xlsx]"&amp;$A$4&amp;"'!"&amp;I$1&amp;$C24+$A$6))/$A$6</f>
        <v>8.8571428571428577</v>
      </c>
    </row>
    <row r="25" spans="3:18" x14ac:dyDescent="0.25">
      <c r="C25">
        <f>C24+1</f>
        <v>22</v>
      </c>
      <c r="D25" s="9" t="str" cm="1">
        <f t="array" aca="1" ref="D25" ca="1">INDIRECT("'[dpc-covid19-ita-regioni.xlsx]"&amp;$A$4&amp;"'!a"&amp;C25+1)</f>
        <v>15/10/2020</v>
      </c>
      <c r="E25" s="3">
        <f ca="1">AVERAGE(INDIRECT("'[dpc-covid19-ita-regioni.xlsx]"&amp;$A$4&amp;"'!"&amp;E$1&amp;$C25+1):INDIRECT("'[dpc-covid19-ita-regioni.xlsx]"&amp;$A$4&amp;"'!"&amp;E$1&amp;$C25+$A$6))</f>
        <v>513.14285714285711</v>
      </c>
      <c r="F25" s="3">
        <f ca="1">AVERAGE(INDIRECT("'[dpc-covid19-ita-regioni.xlsx]"&amp;$A$4&amp;"'!"&amp;F$1&amp;$C25+1):INDIRECT("'[dpc-covid19-ita-regioni.xlsx]"&amp;$A$4&amp;"'!"&amp;F$1&amp;$C25+$A$6))</f>
        <v>54.857142857142854</v>
      </c>
      <c r="G25" s="3">
        <f ca="1">AVERAGE(INDIRECT("'[dpc-covid19-ita-regioni.xlsx]"&amp;$A$4&amp;"'!"&amp;G$1&amp;$C25+1):INDIRECT("'[dpc-covid19-ita-regioni.xlsx]"&amp;$A$4&amp;"'!"&amp;G$1&amp;$C25+$A$6))</f>
        <v>13132.285714285714</v>
      </c>
      <c r="H25" s="3">
        <f ca="1">AVERAGE(INDIRECT("'[dpc-covid19-ita-regioni.xlsx]"&amp;$A$4&amp;"'!"&amp;H$1&amp;$C25+1):INDIRECT("'[dpc-covid19-ita-regioni.xlsx]"&amp;$A$4&amp;"'!"&amp;H$1&amp;$C25+$A$6))</f>
        <v>13700.285714285714</v>
      </c>
      <c r="I25" s="3" cm="1">
        <f t="array" aca="1" ref="I25" ca="1">(INDIRECT("'[dpc-covid19-ita-regioni.xlsx]"&amp;$A$4&amp;"'!"&amp;I$1&amp;$C25+1)-INDIRECT("'[dpc-covid19-ita-regioni.xlsx]"&amp;$A$4&amp;"'!"&amp;I$1&amp;$C25+$A$6))/$A$6</f>
        <v>8.1428571428571423</v>
      </c>
    </row>
    <row r="26" spans="3:18" x14ac:dyDescent="0.25">
      <c r="C26">
        <f>C25+1</f>
        <v>23</v>
      </c>
      <c r="D26" s="9" t="str" cm="1">
        <f t="array" aca="1" ref="D26" ca="1">INDIRECT("'[dpc-covid19-ita-regioni.xlsx]"&amp;$A$4&amp;"'!a"&amp;C26+1)</f>
        <v>14/10/2020</v>
      </c>
      <c r="E26" s="3">
        <f ca="1">AVERAGE(INDIRECT("'[dpc-covid19-ita-regioni.xlsx]"&amp;$A$4&amp;"'!"&amp;E$1&amp;$C26+1):INDIRECT("'[dpc-covid19-ita-regioni.xlsx]"&amp;$A$4&amp;"'!"&amp;E$1&amp;$C26+$A$6))</f>
        <v>461</v>
      </c>
      <c r="F26" s="3">
        <f ca="1">AVERAGE(INDIRECT("'[dpc-covid19-ita-regioni.xlsx]"&amp;$A$4&amp;"'!"&amp;F$1&amp;$C26+1):INDIRECT("'[dpc-covid19-ita-regioni.xlsx]"&amp;$A$4&amp;"'!"&amp;F$1&amp;$C26+$A$6))</f>
        <v>50.428571428571431</v>
      </c>
      <c r="G26" s="3">
        <f ca="1">AVERAGE(INDIRECT("'[dpc-covid19-ita-regioni.xlsx]"&amp;$A$4&amp;"'!"&amp;G$1&amp;$C26+1):INDIRECT("'[dpc-covid19-ita-regioni.xlsx]"&amp;$A$4&amp;"'!"&amp;G$1&amp;$C26+$A$6))</f>
        <v>12239.714285714286</v>
      </c>
      <c r="H26" s="3">
        <f ca="1">AVERAGE(INDIRECT("'[dpc-covid19-ita-regioni.xlsx]"&amp;$A$4&amp;"'!"&amp;H$1&amp;$C26+1):INDIRECT("'[dpc-covid19-ita-regioni.xlsx]"&amp;$A$4&amp;"'!"&amp;H$1&amp;$C26+$A$6))</f>
        <v>12751.142857142857</v>
      </c>
      <c r="I26" s="3" cm="1">
        <f t="array" aca="1" ref="I26" ca="1">(INDIRECT("'[dpc-covid19-ita-regioni.xlsx]"&amp;$A$4&amp;"'!"&amp;I$1&amp;$C26+1)-INDIRECT("'[dpc-covid19-ita-regioni.xlsx]"&amp;$A$4&amp;"'!"&amp;I$1&amp;$C26+$A$6))/$A$6</f>
        <v>4.5714285714285712</v>
      </c>
    </row>
    <row r="27" spans="3:18" x14ac:dyDescent="0.25">
      <c r="C27">
        <f>C26+1</f>
        <v>24</v>
      </c>
      <c r="D27" s="9" t="str" cm="1">
        <f t="array" aca="1" ref="D27" ca="1">INDIRECT("'[dpc-covid19-ita-regioni.xlsx]"&amp;$A$4&amp;"'!a"&amp;C27+1)</f>
        <v>13/10/2020</v>
      </c>
      <c r="E27" s="3">
        <f ca="1">AVERAGE(INDIRECT("'[dpc-covid19-ita-regioni.xlsx]"&amp;$A$4&amp;"'!"&amp;E$1&amp;$C27+1):INDIRECT("'[dpc-covid19-ita-regioni.xlsx]"&amp;$A$4&amp;"'!"&amp;E$1&amp;$C27+$A$6))</f>
        <v>417.28571428571428</v>
      </c>
      <c r="F27" s="3">
        <f ca="1">AVERAGE(INDIRECT("'[dpc-covid19-ita-regioni.xlsx]"&amp;$A$4&amp;"'!"&amp;F$1&amp;$C27+1):INDIRECT("'[dpc-covid19-ita-regioni.xlsx]"&amp;$A$4&amp;"'!"&amp;F$1&amp;$C27+$A$6))</f>
        <v>47</v>
      </c>
      <c r="G27" s="3">
        <f ca="1">AVERAGE(INDIRECT("'[dpc-covid19-ita-regioni.xlsx]"&amp;$A$4&amp;"'!"&amp;G$1&amp;$C27+1):INDIRECT("'[dpc-covid19-ita-regioni.xlsx]"&amp;$A$4&amp;"'!"&amp;G$1&amp;$C27+$A$6))</f>
        <v>11523.857142857143</v>
      </c>
      <c r="H27" s="3">
        <f ca="1">AVERAGE(INDIRECT("'[dpc-covid19-ita-regioni.xlsx]"&amp;$A$4&amp;"'!"&amp;H$1&amp;$C27+1):INDIRECT("'[dpc-covid19-ita-regioni.xlsx]"&amp;$A$4&amp;"'!"&amp;H$1&amp;$C27+$A$6))</f>
        <v>11988.142857142857</v>
      </c>
      <c r="I27" s="3" cm="1">
        <f t="array" aca="1" ref="I27" ca="1">(INDIRECT("'[dpc-covid19-ita-regioni.xlsx]"&amp;$A$4&amp;"'!"&amp;I$1&amp;$C27+1)-INDIRECT("'[dpc-covid19-ita-regioni.xlsx]"&amp;$A$4&amp;"'!"&amp;I$1&amp;$C27+$A$6))/$A$6</f>
        <v>2.2857142857142856</v>
      </c>
    </row>
    <row r="28" spans="3:18" x14ac:dyDescent="0.25">
      <c r="C28">
        <f>C27+1</f>
        <v>25</v>
      </c>
      <c r="D28" s="9" t="str" cm="1">
        <f t="array" aca="1" ref="D28" ca="1">INDIRECT("'[dpc-covid19-ita-regioni.xlsx]"&amp;$A$4&amp;"'!a"&amp;C28+1)</f>
        <v>12/10/2020</v>
      </c>
      <c r="E28" s="3">
        <f ca="1">AVERAGE(INDIRECT("'[dpc-covid19-ita-regioni.xlsx]"&amp;$A$4&amp;"'!"&amp;E$1&amp;$C28+1):INDIRECT("'[dpc-covid19-ita-regioni.xlsx]"&amp;$A$4&amp;"'!"&amp;E$1&amp;$C28+$A$6))</f>
        <v>385</v>
      </c>
      <c r="F28" s="3">
        <f ca="1">AVERAGE(INDIRECT("'[dpc-covid19-ita-regioni.xlsx]"&amp;$A$4&amp;"'!"&amp;F$1&amp;$C28+1):INDIRECT("'[dpc-covid19-ita-regioni.xlsx]"&amp;$A$4&amp;"'!"&amp;F$1&amp;$C28+$A$6))</f>
        <v>43.857142857142854</v>
      </c>
      <c r="G28" s="3">
        <f ca="1">AVERAGE(INDIRECT("'[dpc-covid19-ita-regioni.xlsx]"&amp;$A$4&amp;"'!"&amp;G$1&amp;$C28+1):INDIRECT("'[dpc-covid19-ita-regioni.xlsx]"&amp;$A$4&amp;"'!"&amp;G$1&amp;$C28+$A$6))</f>
        <v>10881.142857142857</v>
      </c>
      <c r="H28" s="3">
        <f ca="1">AVERAGE(INDIRECT("'[dpc-covid19-ita-regioni.xlsx]"&amp;$A$4&amp;"'!"&amp;H$1&amp;$C28+1):INDIRECT("'[dpc-covid19-ita-regioni.xlsx]"&amp;$A$4&amp;"'!"&amp;H$1&amp;$C28+$A$6))</f>
        <v>11310</v>
      </c>
      <c r="I28" s="3" cm="1">
        <f t="array" aca="1" ref="I28" ca="1">(INDIRECT("'[dpc-covid19-ita-regioni.xlsx]"&amp;$A$4&amp;"'!"&amp;I$1&amp;$C28+1)-INDIRECT("'[dpc-covid19-ita-regioni.xlsx]"&amp;$A$4&amp;"'!"&amp;I$1&amp;$C28+$A$6))/$A$6</f>
        <v>2.1428571428571428</v>
      </c>
    </row>
    <row r="29" spans="3:18" x14ac:dyDescent="0.25">
      <c r="C29">
        <f>C28+1</f>
        <v>26</v>
      </c>
      <c r="D29" s="9" t="str" cm="1">
        <f t="array" aca="1" ref="D29" ca="1">INDIRECT("'[dpc-covid19-ita-regioni.xlsx]"&amp;$A$4&amp;"'!a"&amp;C29+1)</f>
        <v>11/10/2020</v>
      </c>
      <c r="E29" s="3">
        <f ca="1">AVERAGE(INDIRECT("'[dpc-covid19-ita-regioni.xlsx]"&amp;$A$4&amp;"'!"&amp;E$1&amp;$C29+1):INDIRECT("'[dpc-covid19-ita-regioni.xlsx]"&amp;$A$4&amp;"'!"&amp;E$1&amp;$C29+$A$6))</f>
        <v>362.42857142857144</v>
      </c>
      <c r="F29" s="3">
        <f ca="1">AVERAGE(INDIRECT("'[dpc-covid19-ita-regioni.xlsx]"&amp;$A$4&amp;"'!"&amp;F$1&amp;$C29+1):INDIRECT("'[dpc-covid19-ita-regioni.xlsx]"&amp;$A$4&amp;"'!"&amp;F$1&amp;$C29+$A$6))</f>
        <v>42.571428571428569</v>
      </c>
      <c r="G29" s="3">
        <f ca="1">AVERAGE(INDIRECT("'[dpc-covid19-ita-regioni.xlsx]"&amp;$A$4&amp;"'!"&amp;G$1&amp;$C29+1):INDIRECT("'[dpc-covid19-ita-regioni.xlsx]"&amp;$A$4&amp;"'!"&amp;G$1&amp;$C29+$A$6))</f>
        <v>10355.428571428571</v>
      </c>
      <c r="H29" s="3">
        <f ca="1">AVERAGE(INDIRECT("'[dpc-covid19-ita-regioni.xlsx]"&amp;$A$4&amp;"'!"&amp;H$1&amp;$C29+1):INDIRECT("'[dpc-covid19-ita-regioni.xlsx]"&amp;$A$4&amp;"'!"&amp;H$1&amp;$C29+$A$6))</f>
        <v>10760.428571428571</v>
      </c>
      <c r="I29" s="3" cm="1">
        <f t="array" aca="1" ref="I29" ca="1">(INDIRECT("'[dpc-covid19-ita-regioni.xlsx]"&amp;$A$4&amp;"'!"&amp;I$1&amp;$C29+1)-INDIRECT("'[dpc-covid19-ita-regioni.xlsx]"&amp;$A$4&amp;"'!"&amp;I$1&amp;$C29+$A$6))/$A$6</f>
        <v>1.7142857142857142</v>
      </c>
    </row>
    <row r="30" spans="3:18" x14ac:dyDescent="0.25">
      <c r="C30">
        <f>C29+1</f>
        <v>27</v>
      </c>
      <c r="D30" s="9" t="str" cm="1">
        <f t="array" aca="1" ref="D30" ca="1">INDIRECT("'[dpc-covid19-ita-regioni.xlsx]"&amp;$A$4&amp;"'!a"&amp;C30+1)</f>
        <v>10/10/2020</v>
      </c>
      <c r="E30" s="3">
        <f ca="1">AVERAGE(INDIRECT("'[dpc-covid19-ita-regioni.xlsx]"&amp;$A$4&amp;"'!"&amp;E$1&amp;$C30+1):INDIRECT("'[dpc-covid19-ita-regioni.xlsx]"&amp;$A$4&amp;"'!"&amp;E$1&amp;$C30+$A$6))</f>
        <v>342.85714285714283</v>
      </c>
      <c r="F30" s="3">
        <f ca="1">AVERAGE(INDIRECT("'[dpc-covid19-ita-regioni.xlsx]"&amp;$A$4&amp;"'!"&amp;F$1&amp;$C30+1):INDIRECT("'[dpc-covid19-ita-regioni.xlsx]"&amp;$A$4&amp;"'!"&amp;F$1&amp;$C30+$A$6))</f>
        <v>41.285714285714285</v>
      </c>
      <c r="G30" s="3">
        <f ca="1">AVERAGE(INDIRECT("'[dpc-covid19-ita-regioni.xlsx]"&amp;$A$4&amp;"'!"&amp;G$1&amp;$C30+1):INDIRECT("'[dpc-covid19-ita-regioni.xlsx]"&amp;$A$4&amp;"'!"&amp;G$1&amp;$C30+$A$6))</f>
        <v>9878</v>
      </c>
      <c r="H30" s="3">
        <f ca="1">AVERAGE(INDIRECT("'[dpc-covid19-ita-regioni.xlsx]"&amp;$A$4&amp;"'!"&amp;H$1&amp;$C30+1):INDIRECT("'[dpc-covid19-ita-regioni.xlsx]"&amp;$A$4&amp;"'!"&amp;H$1&amp;$C30+$A$6))</f>
        <v>10262.142857142857</v>
      </c>
      <c r="I30" s="3" cm="1">
        <f t="array" aca="1" ref="I30" ca="1">(INDIRECT("'[dpc-covid19-ita-regioni.xlsx]"&amp;$A$4&amp;"'!"&amp;I$1&amp;$C30+1)-INDIRECT("'[dpc-covid19-ita-regioni.xlsx]"&amp;$A$4&amp;"'!"&amp;I$1&amp;$C30+$A$6))/$A$6</f>
        <v>1.5714285714285714</v>
      </c>
    </row>
    <row r="31" spans="3:18" x14ac:dyDescent="0.25">
      <c r="C31">
        <f>C30+1</f>
        <v>28</v>
      </c>
      <c r="D31" s="9" t="str" cm="1">
        <f t="array" aca="1" ref="D31" ca="1">INDIRECT("'[dpc-covid19-ita-regioni.xlsx]"&amp;$A$4&amp;"'!a"&amp;C31+1)</f>
        <v>09/10/2020</v>
      </c>
      <c r="E31" s="3">
        <f ca="1">AVERAGE(INDIRECT("'[dpc-covid19-ita-regioni.xlsx]"&amp;$A$4&amp;"'!"&amp;E$1&amp;$C31+1):INDIRECT("'[dpc-covid19-ita-regioni.xlsx]"&amp;$A$4&amp;"'!"&amp;E$1&amp;$C31+$A$6))</f>
        <v>326.42857142857144</v>
      </c>
      <c r="F31" s="3">
        <f ca="1">AVERAGE(INDIRECT("'[dpc-covid19-ita-regioni.xlsx]"&amp;$A$4&amp;"'!"&amp;F$1&amp;$C31+1):INDIRECT("'[dpc-covid19-ita-regioni.xlsx]"&amp;$A$4&amp;"'!"&amp;F$1&amp;$C31+$A$6))</f>
        <v>41</v>
      </c>
      <c r="G31" s="3">
        <f ca="1">AVERAGE(INDIRECT("'[dpc-covid19-ita-regioni.xlsx]"&amp;$A$4&amp;"'!"&amp;G$1&amp;$C31+1):INDIRECT("'[dpc-covid19-ita-regioni.xlsx]"&amp;$A$4&amp;"'!"&amp;G$1&amp;$C31+$A$6))</f>
        <v>9486.1428571428569</v>
      </c>
      <c r="H31" s="3">
        <f ca="1">AVERAGE(INDIRECT("'[dpc-covid19-ita-regioni.xlsx]"&amp;$A$4&amp;"'!"&amp;H$1&amp;$C31+1):INDIRECT("'[dpc-covid19-ita-regioni.xlsx]"&amp;$A$4&amp;"'!"&amp;H$1&amp;$C31+$A$6))</f>
        <v>9853.5714285714294</v>
      </c>
      <c r="I31" s="3" cm="1">
        <f t="array" aca="1" ref="I31" ca="1">(INDIRECT("'[dpc-covid19-ita-regioni.xlsx]"&amp;$A$4&amp;"'!"&amp;I$1&amp;$C31+1)-INDIRECT("'[dpc-covid19-ita-regioni.xlsx]"&amp;$A$4&amp;"'!"&amp;I$1&amp;$C31+$A$6))/$A$6</f>
        <v>1.5714285714285714</v>
      </c>
    </row>
    <row r="32" spans="3:18" x14ac:dyDescent="0.25">
      <c r="C32">
        <f>C31+1</f>
        <v>29</v>
      </c>
      <c r="D32" s="9" t="str" cm="1">
        <f t="array" aca="1" ref="D32" ca="1">INDIRECT("'[dpc-covid19-ita-regioni.xlsx]"&amp;$A$4&amp;"'!a"&amp;C32+1)</f>
        <v>08/10/2020</v>
      </c>
      <c r="E32" s="3">
        <f ca="1">AVERAGE(INDIRECT("'[dpc-covid19-ita-regioni.xlsx]"&amp;$A$4&amp;"'!"&amp;E$1&amp;$C32+1):INDIRECT("'[dpc-covid19-ita-regioni.xlsx]"&amp;$A$4&amp;"'!"&amp;E$1&amp;$C32+$A$6))</f>
        <v>316.57142857142856</v>
      </c>
      <c r="F32" s="3">
        <f ca="1">AVERAGE(INDIRECT("'[dpc-covid19-ita-regioni.xlsx]"&amp;$A$4&amp;"'!"&amp;F$1&amp;$C32+1):INDIRECT("'[dpc-covid19-ita-regioni.xlsx]"&amp;$A$4&amp;"'!"&amp;F$1&amp;$C32+$A$6))</f>
        <v>40.285714285714285</v>
      </c>
      <c r="G32" s="3">
        <f ca="1">AVERAGE(INDIRECT("'[dpc-covid19-ita-regioni.xlsx]"&amp;$A$4&amp;"'!"&amp;G$1&amp;$C32+1):INDIRECT("'[dpc-covid19-ita-regioni.xlsx]"&amp;$A$4&amp;"'!"&amp;G$1&amp;$C32+$A$6))</f>
        <v>9216.4285714285706</v>
      </c>
      <c r="H32" s="3">
        <f ca="1">AVERAGE(INDIRECT("'[dpc-covid19-ita-regioni.xlsx]"&amp;$A$4&amp;"'!"&amp;H$1&amp;$C32+1):INDIRECT("'[dpc-covid19-ita-regioni.xlsx]"&amp;$A$4&amp;"'!"&amp;H$1&amp;$C32+$A$6))</f>
        <v>9573.2857142857138</v>
      </c>
      <c r="I32" s="3" cm="1">
        <f t="array" aca="1" ref="I32" ca="1">(INDIRECT("'[dpc-covid19-ita-regioni.xlsx]"&amp;$A$4&amp;"'!"&amp;I$1&amp;$C32+1)-INDIRECT("'[dpc-covid19-ita-regioni.xlsx]"&amp;$A$4&amp;"'!"&amp;I$1&amp;$C32+$A$6))/$A$6</f>
        <v>2.1428571428571428</v>
      </c>
    </row>
    <row r="33" spans="3:9" x14ac:dyDescent="0.25">
      <c r="C33">
        <f>C32+1</f>
        <v>30</v>
      </c>
      <c r="D33" s="9" t="str" cm="1">
        <f t="array" aca="1" ref="D33" ca="1">INDIRECT("'[dpc-covid19-ita-regioni.xlsx]"&amp;$A$4&amp;"'!a"&amp;C33+1)</f>
        <v>07/10/2020</v>
      </c>
      <c r="E33" s="3">
        <f ca="1">AVERAGE(INDIRECT("'[dpc-covid19-ita-regioni.xlsx]"&amp;$A$4&amp;"'!"&amp;E$1&amp;$C33+1):INDIRECT("'[dpc-covid19-ita-regioni.xlsx]"&amp;$A$4&amp;"'!"&amp;E$1&amp;$C33+$A$6))</f>
        <v>307.57142857142856</v>
      </c>
      <c r="F33" s="3">
        <f ca="1">AVERAGE(INDIRECT("'[dpc-covid19-ita-regioni.xlsx]"&amp;$A$4&amp;"'!"&amp;F$1&amp;$C33+1):INDIRECT("'[dpc-covid19-ita-regioni.xlsx]"&amp;$A$4&amp;"'!"&amp;F$1&amp;$C33+$A$6))</f>
        <v>39.428571428571431</v>
      </c>
      <c r="G33" s="3">
        <f ca="1">AVERAGE(INDIRECT("'[dpc-covid19-ita-regioni.xlsx]"&amp;$A$4&amp;"'!"&amp;G$1&amp;$C33+1):INDIRECT("'[dpc-covid19-ita-regioni.xlsx]"&amp;$A$4&amp;"'!"&amp;G$1&amp;$C33+$A$6))</f>
        <v>9049.2857142857138</v>
      </c>
      <c r="H33" s="3">
        <f ca="1">AVERAGE(INDIRECT("'[dpc-covid19-ita-regioni.xlsx]"&amp;$A$4&amp;"'!"&amp;H$1&amp;$C33+1):INDIRECT("'[dpc-covid19-ita-regioni.xlsx]"&amp;$A$4&amp;"'!"&amp;H$1&amp;$C33+$A$6))</f>
        <v>9396.2857142857138</v>
      </c>
      <c r="I33" s="3" cm="1">
        <f t="array" aca="1" ref="I33" ca="1">(INDIRECT("'[dpc-covid19-ita-regioni.xlsx]"&amp;$A$4&amp;"'!"&amp;I$1&amp;$C33+1)-INDIRECT("'[dpc-covid19-ita-regioni.xlsx]"&amp;$A$4&amp;"'!"&amp;I$1&amp;$C33+$A$6))/$A$6</f>
        <v>2.5714285714285716</v>
      </c>
    </row>
    <row r="34" spans="3:9" x14ac:dyDescent="0.25">
      <c r="C34">
        <f>C33+1</f>
        <v>31</v>
      </c>
      <c r="D34" s="9" t="str" cm="1">
        <f t="array" aca="1" ref="D34" ca="1">INDIRECT("'[dpc-covid19-ita-regioni.xlsx]"&amp;$A$4&amp;"'!a"&amp;C34+1)</f>
        <v>06/10/2020</v>
      </c>
      <c r="E34" s="3">
        <f ca="1">AVERAGE(INDIRECT("'[dpc-covid19-ita-regioni.xlsx]"&amp;$A$4&amp;"'!"&amp;E$1&amp;$C34+1):INDIRECT("'[dpc-covid19-ita-regioni.xlsx]"&amp;$A$4&amp;"'!"&amp;E$1&amp;$C34+$A$6))</f>
        <v>302.85714285714283</v>
      </c>
      <c r="F34" s="3">
        <f ca="1">AVERAGE(INDIRECT("'[dpc-covid19-ita-regioni.xlsx]"&amp;$A$4&amp;"'!"&amp;F$1&amp;$C34+1):INDIRECT("'[dpc-covid19-ita-regioni.xlsx]"&amp;$A$4&amp;"'!"&amp;F$1&amp;$C34+$A$6))</f>
        <v>38.571428571428569</v>
      </c>
      <c r="G34" s="3">
        <f ca="1">AVERAGE(INDIRECT("'[dpc-covid19-ita-regioni.xlsx]"&amp;$A$4&amp;"'!"&amp;G$1&amp;$C34+1):INDIRECT("'[dpc-covid19-ita-regioni.xlsx]"&amp;$A$4&amp;"'!"&amp;G$1&amp;$C34+$A$6))</f>
        <v>8938.1428571428569</v>
      </c>
      <c r="H34" s="3">
        <f ca="1">AVERAGE(INDIRECT("'[dpc-covid19-ita-regioni.xlsx]"&amp;$A$4&amp;"'!"&amp;H$1&amp;$C34+1):INDIRECT("'[dpc-covid19-ita-regioni.xlsx]"&amp;$A$4&amp;"'!"&amp;H$1&amp;$C34+$A$6))</f>
        <v>9279.5714285714294</v>
      </c>
      <c r="I34" s="3" cm="1">
        <f t="array" aca="1" ref="I34" ca="1">(INDIRECT("'[dpc-covid19-ita-regioni.xlsx]"&amp;$A$4&amp;"'!"&amp;I$1&amp;$C34+1)-INDIRECT("'[dpc-covid19-ita-regioni.xlsx]"&amp;$A$4&amp;"'!"&amp;I$1&amp;$C34+$A$6))/$A$6</f>
        <v>2.5714285714285716</v>
      </c>
    </row>
    <row r="35" spans="3:9" x14ac:dyDescent="0.25">
      <c r="C35">
        <f>C34+1</f>
        <v>32</v>
      </c>
      <c r="D35" s="9" t="str" cm="1">
        <f t="array" aca="1" ref="D35" ca="1">INDIRECT("'[dpc-covid19-ita-regioni.xlsx]"&amp;$A$4&amp;"'!a"&amp;C35+1)</f>
        <v>05/10/2020</v>
      </c>
      <c r="E35" s="3">
        <f ca="1">AVERAGE(INDIRECT("'[dpc-covid19-ita-regioni.xlsx]"&amp;$A$4&amp;"'!"&amp;E$1&amp;$C35+1):INDIRECT("'[dpc-covid19-ita-regioni.xlsx]"&amp;$A$4&amp;"'!"&amp;E$1&amp;$C35+$A$6))</f>
        <v>302.14285714285717</v>
      </c>
      <c r="F35" s="3">
        <f ca="1">AVERAGE(INDIRECT("'[dpc-covid19-ita-regioni.xlsx]"&amp;$A$4&amp;"'!"&amp;F$1&amp;$C35+1):INDIRECT("'[dpc-covid19-ita-regioni.xlsx]"&amp;$A$4&amp;"'!"&amp;F$1&amp;$C35+$A$6))</f>
        <v>37.571428571428569</v>
      </c>
      <c r="G35" s="3">
        <f ca="1">AVERAGE(INDIRECT("'[dpc-covid19-ita-regioni.xlsx]"&amp;$A$4&amp;"'!"&amp;G$1&amp;$C35+1):INDIRECT("'[dpc-covid19-ita-regioni.xlsx]"&amp;$A$4&amp;"'!"&amp;G$1&amp;$C35+$A$6))</f>
        <v>8881.2857142857138</v>
      </c>
      <c r="H35" s="3">
        <f ca="1">AVERAGE(INDIRECT("'[dpc-covid19-ita-regioni.xlsx]"&amp;$A$4&amp;"'!"&amp;H$1&amp;$C35+1):INDIRECT("'[dpc-covid19-ita-regioni.xlsx]"&amp;$A$4&amp;"'!"&amp;H$1&amp;$C35+$A$6))</f>
        <v>9221</v>
      </c>
      <c r="I35" s="3" cm="1">
        <f t="array" aca="1" ref="I35" ca="1">(INDIRECT("'[dpc-covid19-ita-regioni.xlsx]"&amp;$A$4&amp;"'!"&amp;I$1&amp;$C35+1)-INDIRECT("'[dpc-covid19-ita-regioni.xlsx]"&amp;$A$4&amp;"'!"&amp;I$1&amp;$C35+$A$6))/$A$6</f>
        <v>3.1428571428571428</v>
      </c>
    </row>
    <row r="36" spans="3:9" x14ac:dyDescent="0.25">
      <c r="C36">
        <f>C35+1</f>
        <v>33</v>
      </c>
      <c r="D36" s="9" t="str" cm="1">
        <f t="array" aca="1" ref="D36" ca="1">INDIRECT("'[dpc-covid19-ita-regioni.xlsx]"&amp;$A$4&amp;"'!a"&amp;C36+1)</f>
        <v>04/10/2020</v>
      </c>
      <c r="E36" s="3">
        <f ca="1">AVERAGE(INDIRECT("'[dpc-covid19-ita-regioni.xlsx]"&amp;$A$4&amp;"'!"&amp;E$1&amp;$C36+1):INDIRECT("'[dpc-covid19-ita-regioni.xlsx]"&amp;$A$4&amp;"'!"&amp;E$1&amp;$C36+$A$6))</f>
        <v>302.28571428571428</v>
      </c>
      <c r="F36" s="3">
        <f ca="1">AVERAGE(INDIRECT("'[dpc-covid19-ita-regioni.xlsx]"&amp;$A$4&amp;"'!"&amp;F$1&amp;$C36+1):INDIRECT("'[dpc-covid19-ita-regioni.xlsx]"&amp;$A$4&amp;"'!"&amp;F$1&amp;$C36+$A$6))</f>
        <v>36.142857142857146</v>
      </c>
      <c r="G36" s="3">
        <f ca="1">AVERAGE(INDIRECT("'[dpc-covid19-ita-regioni.xlsx]"&amp;$A$4&amp;"'!"&amp;G$1&amp;$C36+1):INDIRECT("'[dpc-covid19-ita-regioni.xlsx]"&amp;$A$4&amp;"'!"&amp;G$1&amp;$C36+$A$6))</f>
        <v>8854.2857142857138</v>
      </c>
      <c r="H36" s="3">
        <f ca="1">AVERAGE(INDIRECT("'[dpc-covid19-ita-regioni.xlsx]"&amp;$A$4&amp;"'!"&amp;H$1&amp;$C36+1):INDIRECT("'[dpc-covid19-ita-regioni.xlsx]"&amp;$A$4&amp;"'!"&amp;H$1&amp;$C36+$A$6))</f>
        <v>9192.7142857142862</v>
      </c>
      <c r="I36" s="3" cm="1">
        <f t="array" aca="1" ref="I36" ca="1">(INDIRECT("'[dpc-covid19-ita-regioni.xlsx]"&amp;$A$4&amp;"'!"&amp;I$1&amp;$C36+1)-INDIRECT("'[dpc-covid19-ita-regioni.xlsx]"&amp;$A$4&amp;"'!"&amp;I$1&amp;$C36+$A$6))/$A$6</f>
        <v>3.2857142857142856</v>
      </c>
    </row>
    <row r="37" spans="3:9" x14ac:dyDescent="0.25">
      <c r="C37">
        <f>C36+1</f>
        <v>34</v>
      </c>
      <c r="D37" s="9" t="str" cm="1">
        <f t="array" aca="1" ref="D37" ca="1">INDIRECT("'[dpc-covid19-ita-regioni.xlsx]"&amp;$A$4&amp;"'!a"&amp;C37+1)</f>
        <v>03/10/2020</v>
      </c>
      <c r="E37" s="3">
        <f ca="1">AVERAGE(INDIRECT("'[dpc-covid19-ita-regioni.xlsx]"&amp;$A$4&amp;"'!"&amp;E$1&amp;$C37+1):INDIRECT("'[dpc-covid19-ita-regioni.xlsx]"&amp;$A$4&amp;"'!"&amp;E$1&amp;$C37+$A$6))</f>
        <v>303.14285714285717</v>
      </c>
      <c r="F37" s="3">
        <f ca="1">AVERAGE(INDIRECT("'[dpc-covid19-ita-regioni.xlsx]"&amp;$A$4&amp;"'!"&amp;F$1&amp;$C37+1):INDIRECT("'[dpc-covid19-ita-regioni.xlsx]"&amp;$A$4&amp;"'!"&amp;F$1&amp;$C37+$A$6))</f>
        <v>35</v>
      </c>
      <c r="G37" s="3">
        <f ca="1">AVERAGE(INDIRECT("'[dpc-covid19-ita-regioni.xlsx]"&amp;$A$4&amp;"'!"&amp;G$1&amp;$C37+1):INDIRECT("'[dpc-covid19-ita-regioni.xlsx]"&amp;$A$4&amp;"'!"&amp;G$1&amp;$C37+$A$6))</f>
        <v>8836.8571428571431</v>
      </c>
      <c r="H37" s="3">
        <f ca="1">AVERAGE(INDIRECT("'[dpc-covid19-ita-regioni.xlsx]"&amp;$A$4&amp;"'!"&amp;H$1&amp;$C37+1):INDIRECT("'[dpc-covid19-ita-regioni.xlsx]"&amp;$A$4&amp;"'!"&amp;H$1&amp;$C37+$A$6))</f>
        <v>9175</v>
      </c>
      <c r="I37" s="3" cm="1">
        <f t="array" aca="1" ref="I37" ca="1">(INDIRECT("'[dpc-covid19-ita-regioni.xlsx]"&amp;$A$4&amp;"'!"&amp;I$1&amp;$C37+1)-INDIRECT("'[dpc-covid19-ita-regioni.xlsx]"&amp;$A$4&amp;"'!"&amp;I$1&amp;$C37+$A$6))/$A$6</f>
        <v>3.2857142857142856</v>
      </c>
    </row>
    <row r="38" spans="3:9" x14ac:dyDescent="0.25">
      <c r="C38">
        <f>C37+1</f>
        <v>35</v>
      </c>
      <c r="D38" s="9" t="str" cm="1">
        <f t="array" aca="1" ref="D38" ca="1">INDIRECT("'[dpc-covid19-ita-regioni.xlsx]"&amp;$A$4&amp;"'!a"&amp;C38+1)</f>
        <v>02/10/2020</v>
      </c>
      <c r="E38" s="3">
        <f ca="1">AVERAGE(INDIRECT("'[dpc-covid19-ita-regioni.xlsx]"&amp;$A$4&amp;"'!"&amp;E$1&amp;$C38+1):INDIRECT("'[dpc-covid19-ita-regioni.xlsx]"&amp;$A$4&amp;"'!"&amp;E$1&amp;$C38+$A$6))</f>
        <v>305.85714285714283</v>
      </c>
      <c r="F38" s="3">
        <f ca="1">AVERAGE(INDIRECT("'[dpc-covid19-ita-regioni.xlsx]"&amp;$A$4&amp;"'!"&amp;F$1&amp;$C38+1):INDIRECT("'[dpc-covid19-ita-regioni.xlsx]"&amp;$A$4&amp;"'!"&amp;F$1&amp;$C38+$A$6))</f>
        <v>33.285714285714285</v>
      </c>
      <c r="G38" s="3">
        <f ca="1">AVERAGE(INDIRECT("'[dpc-covid19-ita-regioni.xlsx]"&amp;$A$4&amp;"'!"&amp;G$1&amp;$C38+1):INDIRECT("'[dpc-covid19-ita-regioni.xlsx]"&amp;$A$4&amp;"'!"&amp;G$1&amp;$C38+$A$6))</f>
        <v>8825.1428571428569</v>
      </c>
      <c r="H38" s="3">
        <f ca="1">AVERAGE(INDIRECT("'[dpc-covid19-ita-regioni.xlsx]"&amp;$A$4&amp;"'!"&amp;H$1&amp;$C38+1):INDIRECT("'[dpc-covid19-ita-regioni.xlsx]"&amp;$A$4&amp;"'!"&amp;H$1&amp;$C38+$A$6))</f>
        <v>9164.2857142857138</v>
      </c>
      <c r="I38" s="3" cm="1">
        <f t="array" aca="1" ref="I38" ca="1">(INDIRECT("'[dpc-covid19-ita-regioni.xlsx]"&amp;$A$4&amp;"'!"&amp;I$1&amp;$C38+1)-INDIRECT("'[dpc-covid19-ita-regioni.xlsx]"&amp;$A$4&amp;"'!"&amp;I$1&amp;$C38+$A$6))/$A$6</f>
        <v>3.2857142857142856</v>
      </c>
    </row>
    <row r="39" spans="3:9" x14ac:dyDescent="0.25">
      <c r="C39">
        <f>C38+1</f>
        <v>36</v>
      </c>
      <c r="D39" s="9" t="str" cm="1">
        <f t="array" aca="1" ref="D39" ca="1">INDIRECT("'[dpc-covid19-ita-regioni.xlsx]"&amp;$A$4&amp;"'!a"&amp;C39+1)</f>
        <v>01/10/2020</v>
      </c>
      <c r="E39" s="3">
        <f ca="1">AVERAGE(INDIRECT("'[dpc-covid19-ita-regioni.xlsx]"&amp;$A$4&amp;"'!"&amp;E$1&amp;$C39+1):INDIRECT("'[dpc-covid19-ita-regioni.xlsx]"&amp;$A$4&amp;"'!"&amp;E$1&amp;$C39+$A$6))</f>
        <v>305.57142857142856</v>
      </c>
      <c r="F39" s="3">
        <f ca="1">AVERAGE(INDIRECT("'[dpc-covid19-ita-regioni.xlsx]"&amp;$A$4&amp;"'!"&amp;F$1&amp;$C39+1):INDIRECT("'[dpc-covid19-ita-regioni.xlsx]"&amp;$A$4&amp;"'!"&amp;F$1&amp;$C39+$A$6))</f>
        <v>32</v>
      </c>
      <c r="G39" s="3">
        <f ca="1">AVERAGE(INDIRECT("'[dpc-covid19-ita-regioni.xlsx]"&amp;$A$4&amp;"'!"&amp;G$1&amp;$C39+1):INDIRECT("'[dpc-covid19-ita-regioni.xlsx]"&amp;$A$4&amp;"'!"&amp;G$1&amp;$C39+$A$6))</f>
        <v>8827.4285714285706</v>
      </c>
      <c r="H39" s="3">
        <f ca="1">AVERAGE(INDIRECT("'[dpc-covid19-ita-regioni.xlsx]"&amp;$A$4&amp;"'!"&amp;H$1&amp;$C39+1):INDIRECT("'[dpc-covid19-ita-regioni.xlsx]"&amp;$A$4&amp;"'!"&amp;H$1&amp;$C39+$A$6))</f>
        <v>9165</v>
      </c>
      <c r="I39" s="3" cm="1">
        <f t="array" aca="1" ref="I39" ca="1">(INDIRECT("'[dpc-covid19-ita-regioni.xlsx]"&amp;$A$4&amp;"'!"&amp;I$1&amp;$C39+1)-INDIRECT("'[dpc-covid19-ita-regioni.xlsx]"&amp;$A$4&amp;"'!"&amp;I$1&amp;$C39+$A$6))/$A$6</f>
        <v>3.2857142857142856</v>
      </c>
    </row>
    <row r="40" spans="3:9" x14ac:dyDescent="0.25">
      <c r="C40">
        <f>C39+1</f>
        <v>37</v>
      </c>
      <c r="D40" s="9" t="str" cm="1">
        <f t="array" aca="1" ref="D40" ca="1">INDIRECT("'[dpc-covid19-ita-regioni.xlsx]"&amp;$A$4&amp;"'!a"&amp;C40+1)</f>
        <v>30/09/2020</v>
      </c>
      <c r="E40" s="3">
        <f ca="1">AVERAGE(INDIRECT("'[dpc-covid19-ita-regioni.xlsx]"&amp;$A$4&amp;"'!"&amp;E$1&amp;$C40+1):INDIRECT("'[dpc-covid19-ita-regioni.xlsx]"&amp;$A$4&amp;"'!"&amp;E$1&amp;$C40+$A$6))</f>
        <v>306.28571428571428</v>
      </c>
      <c r="F40" s="3">
        <f ca="1">AVERAGE(INDIRECT("'[dpc-covid19-ita-regioni.xlsx]"&amp;$A$4&amp;"'!"&amp;F$1&amp;$C40+1):INDIRECT("'[dpc-covid19-ita-regioni.xlsx]"&amp;$A$4&amp;"'!"&amp;F$1&amp;$C40+$A$6))</f>
        <v>31.428571428571427</v>
      </c>
      <c r="G40" s="3">
        <f ca="1">AVERAGE(INDIRECT("'[dpc-covid19-ita-regioni.xlsx]"&amp;$A$4&amp;"'!"&amp;G$1&amp;$C40+1):INDIRECT("'[dpc-covid19-ita-regioni.xlsx]"&amp;$A$4&amp;"'!"&amp;G$1&amp;$C40+$A$6))</f>
        <v>8810.2857142857138</v>
      </c>
      <c r="H40" s="3">
        <f ca="1">AVERAGE(INDIRECT("'[dpc-covid19-ita-regioni.xlsx]"&amp;$A$4&amp;"'!"&amp;H$1&amp;$C40+1):INDIRECT("'[dpc-covid19-ita-regioni.xlsx]"&amp;$A$4&amp;"'!"&amp;H$1&amp;$C40+$A$6))</f>
        <v>9148</v>
      </c>
      <c r="I40" s="3" cm="1">
        <f t="array" aca="1" ref="I40" ca="1">(INDIRECT("'[dpc-covid19-ita-regioni.xlsx]"&amp;$A$4&amp;"'!"&amp;I$1&amp;$C40+1)-INDIRECT("'[dpc-covid19-ita-regioni.xlsx]"&amp;$A$4&amp;"'!"&amp;I$1&amp;$C40+$A$6))/$A$6</f>
        <v>2.8571428571428572</v>
      </c>
    </row>
    <row r="41" spans="3:9" x14ac:dyDescent="0.25">
      <c r="C41">
        <f>C40+1</f>
        <v>38</v>
      </c>
      <c r="D41" s="9" t="str" cm="1">
        <f t="array" aca="1" ref="D41" ca="1">INDIRECT("'[dpc-covid19-ita-regioni.xlsx]"&amp;$A$4&amp;"'!a"&amp;C41+1)</f>
        <v>29/09/2020</v>
      </c>
      <c r="E41" s="3">
        <f ca="1">AVERAGE(INDIRECT("'[dpc-covid19-ita-regioni.xlsx]"&amp;$A$4&amp;"'!"&amp;E$1&amp;$C41+1):INDIRECT("'[dpc-covid19-ita-regioni.xlsx]"&amp;$A$4&amp;"'!"&amp;E$1&amp;$C41+$A$6))</f>
        <v>306.57142857142856</v>
      </c>
      <c r="F41" s="3">
        <f ca="1">AVERAGE(INDIRECT("'[dpc-covid19-ita-regioni.xlsx]"&amp;$A$4&amp;"'!"&amp;F$1&amp;$C41+1):INDIRECT("'[dpc-covid19-ita-regioni.xlsx]"&amp;$A$4&amp;"'!"&amp;F$1&amp;$C41+$A$6))</f>
        <v>31.285714285714285</v>
      </c>
      <c r="G41" s="3">
        <f ca="1">AVERAGE(INDIRECT("'[dpc-covid19-ita-regioni.xlsx]"&amp;$A$4&amp;"'!"&amp;G$1&amp;$C41+1):INDIRECT("'[dpc-covid19-ita-regioni.xlsx]"&amp;$A$4&amp;"'!"&amp;G$1&amp;$C41+$A$6))</f>
        <v>8816.4285714285706</v>
      </c>
      <c r="H41" s="3">
        <f ca="1">AVERAGE(INDIRECT("'[dpc-covid19-ita-regioni.xlsx]"&amp;$A$4&amp;"'!"&amp;H$1&amp;$C41+1):INDIRECT("'[dpc-covid19-ita-regioni.xlsx]"&amp;$A$4&amp;"'!"&amp;H$1&amp;$C41+$A$6))</f>
        <v>9154.2857142857138</v>
      </c>
      <c r="I41" s="3" cm="1">
        <f t="array" aca="1" ref="I41" ca="1">(INDIRECT("'[dpc-covid19-ita-regioni.xlsx]"&amp;$A$4&amp;"'!"&amp;I$1&amp;$C41+1)-INDIRECT("'[dpc-covid19-ita-regioni.xlsx]"&amp;$A$4&amp;"'!"&amp;I$1&amp;$C41+$A$6))/$A$6</f>
        <v>3.7142857142857144</v>
      </c>
    </row>
    <row r="42" spans="3:9" x14ac:dyDescent="0.25">
      <c r="C42">
        <f>C41+1</f>
        <v>39</v>
      </c>
      <c r="D42" s="9" t="str" cm="1">
        <f t="array" aca="1" ref="D42" ca="1">INDIRECT("'[dpc-covid19-ita-regioni.xlsx]"&amp;$A$4&amp;"'!a"&amp;C42+1)</f>
        <v>28/09/2020</v>
      </c>
      <c r="E42" s="3">
        <f ca="1">AVERAGE(INDIRECT("'[dpc-covid19-ita-regioni.xlsx]"&amp;$A$4&amp;"'!"&amp;E$1&amp;$C42+1):INDIRECT("'[dpc-covid19-ita-regioni.xlsx]"&amp;$A$4&amp;"'!"&amp;E$1&amp;$C42+$A$6))</f>
        <v>303.57142857142856</v>
      </c>
      <c r="F42" s="3">
        <f ca="1">AVERAGE(INDIRECT("'[dpc-covid19-ita-regioni.xlsx]"&amp;$A$4&amp;"'!"&amp;F$1&amp;$C42+1):INDIRECT("'[dpc-covid19-ita-regioni.xlsx]"&amp;$A$4&amp;"'!"&amp;F$1&amp;$C42+$A$6))</f>
        <v>31.428571428571427</v>
      </c>
      <c r="G42" s="3">
        <f ca="1">AVERAGE(INDIRECT("'[dpc-covid19-ita-regioni.xlsx]"&amp;$A$4&amp;"'!"&amp;G$1&amp;$C42+1):INDIRECT("'[dpc-covid19-ita-regioni.xlsx]"&amp;$A$4&amp;"'!"&amp;G$1&amp;$C42+$A$6))</f>
        <v>8809</v>
      </c>
      <c r="H42" s="3">
        <f ca="1">AVERAGE(INDIRECT("'[dpc-covid19-ita-regioni.xlsx]"&amp;$A$4&amp;"'!"&amp;H$1&amp;$C42+1):INDIRECT("'[dpc-covid19-ita-regioni.xlsx]"&amp;$A$4&amp;"'!"&amp;H$1&amp;$C42+$A$6))</f>
        <v>9144</v>
      </c>
      <c r="I42" s="3" cm="1">
        <f t="array" aca="1" ref="I42" ca="1">(INDIRECT("'[dpc-covid19-ita-regioni.xlsx]"&amp;$A$4&amp;"'!"&amp;I$1&amp;$C42+1)-INDIRECT("'[dpc-covid19-ita-regioni.xlsx]"&amp;$A$4&amp;"'!"&amp;I$1&amp;$C42+$A$6))/$A$6</f>
        <v>3.2857142857142856</v>
      </c>
    </row>
    <row r="43" spans="3:9" x14ac:dyDescent="0.25">
      <c r="C43">
        <f>C42+1</f>
        <v>40</v>
      </c>
      <c r="D43" s="9" t="str" cm="1">
        <f t="array" aca="1" ref="D43" ca="1">INDIRECT("'[dpc-covid19-ita-regioni.xlsx]"&amp;$A$4&amp;"'!a"&amp;C43+1)</f>
        <v>27/09/2020</v>
      </c>
      <c r="E43" s="3">
        <f ca="1">AVERAGE(INDIRECT("'[dpc-covid19-ita-regioni.xlsx]"&amp;$A$4&amp;"'!"&amp;E$1&amp;$C43+1):INDIRECT("'[dpc-covid19-ita-regioni.xlsx]"&amp;$A$4&amp;"'!"&amp;E$1&amp;$C43+$A$6))</f>
        <v>300.28571428571428</v>
      </c>
      <c r="F43" s="3">
        <f ca="1">AVERAGE(INDIRECT("'[dpc-covid19-ita-regioni.xlsx]"&amp;$A$4&amp;"'!"&amp;F$1&amp;$C43+1):INDIRECT("'[dpc-covid19-ita-regioni.xlsx]"&amp;$A$4&amp;"'!"&amp;F$1&amp;$C43+$A$6))</f>
        <v>32.142857142857146</v>
      </c>
      <c r="G43" s="3">
        <f ca="1">AVERAGE(INDIRECT("'[dpc-covid19-ita-regioni.xlsx]"&amp;$A$4&amp;"'!"&amp;G$1&amp;$C43+1):INDIRECT("'[dpc-covid19-ita-regioni.xlsx]"&amp;$A$4&amp;"'!"&amp;G$1&amp;$C43+$A$6))</f>
        <v>8774.7142857142862</v>
      </c>
      <c r="H43" s="3">
        <f ca="1">AVERAGE(INDIRECT("'[dpc-covid19-ita-regioni.xlsx]"&amp;$A$4&amp;"'!"&amp;H$1&amp;$C43+1):INDIRECT("'[dpc-covid19-ita-regioni.xlsx]"&amp;$A$4&amp;"'!"&amp;H$1&amp;$C43+$A$6))</f>
        <v>9107.1428571428569</v>
      </c>
      <c r="I43" s="3" cm="1">
        <f t="array" aca="1" ref="I43" ca="1">(INDIRECT("'[dpc-covid19-ita-regioni.xlsx]"&amp;$A$4&amp;"'!"&amp;I$1&amp;$C43+1)-INDIRECT("'[dpc-covid19-ita-regioni.xlsx]"&amp;$A$4&amp;"'!"&amp;I$1&amp;$C43+$A$6))/$A$6</f>
        <v>3.2857142857142856</v>
      </c>
    </row>
    <row r="44" spans="3:9" x14ac:dyDescent="0.25">
      <c r="C44">
        <f>C43+1</f>
        <v>41</v>
      </c>
      <c r="D44" s="9" t="str" cm="1">
        <f t="array" aca="1" ref="D44" ca="1">INDIRECT("'[dpc-covid19-ita-regioni.xlsx]"&amp;$A$4&amp;"'!a"&amp;C44+1)</f>
        <v>26/09/2020</v>
      </c>
      <c r="E44" s="3">
        <f ca="1">AVERAGE(INDIRECT("'[dpc-covid19-ita-regioni.xlsx]"&amp;$A$4&amp;"'!"&amp;E$1&amp;$C44+1):INDIRECT("'[dpc-covid19-ita-regioni.xlsx]"&amp;$A$4&amp;"'!"&amp;E$1&amp;$C44+$A$6))</f>
        <v>294.85714285714283</v>
      </c>
      <c r="F44" s="3">
        <f ca="1">AVERAGE(INDIRECT("'[dpc-covid19-ita-regioni.xlsx]"&amp;$A$4&amp;"'!"&amp;F$1&amp;$C44+1):INDIRECT("'[dpc-covid19-ita-regioni.xlsx]"&amp;$A$4&amp;"'!"&amp;F$1&amp;$C44+$A$6))</f>
        <v>33.142857142857146</v>
      </c>
      <c r="G44" s="3">
        <f ca="1">AVERAGE(INDIRECT("'[dpc-covid19-ita-regioni.xlsx]"&amp;$A$4&amp;"'!"&amp;G$1&amp;$C44+1):INDIRECT("'[dpc-covid19-ita-regioni.xlsx]"&amp;$A$4&amp;"'!"&amp;G$1&amp;$C44+$A$6))</f>
        <v>8746.2857142857138</v>
      </c>
      <c r="H44" s="3">
        <f ca="1">AVERAGE(INDIRECT("'[dpc-covid19-ita-regioni.xlsx]"&amp;$A$4&amp;"'!"&amp;H$1&amp;$C44+1):INDIRECT("'[dpc-covid19-ita-regioni.xlsx]"&amp;$A$4&amp;"'!"&amp;H$1&amp;$C44+$A$6))</f>
        <v>9074.2857142857138</v>
      </c>
      <c r="I44" s="3" cm="1">
        <f t="array" aca="1" ref="I44" ca="1">(INDIRECT("'[dpc-covid19-ita-regioni.xlsx]"&amp;$A$4&amp;"'!"&amp;I$1&amp;$C44+1)-INDIRECT("'[dpc-covid19-ita-regioni.xlsx]"&amp;$A$4&amp;"'!"&amp;I$1&amp;$C44+$A$6))/$A$6</f>
        <v>2.7142857142857144</v>
      </c>
    </row>
    <row r="45" spans="3:9" x14ac:dyDescent="0.25">
      <c r="C45">
        <f>C44+1</f>
        <v>42</v>
      </c>
      <c r="D45" s="9" t="str" cm="1">
        <f t="array" aca="1" ref="D45" ca="1">INDIRECT("'[dpc-covid19-ita-regioni.xlsx]"&amp;$A$4&amp;"'!a"&amp;C45+1)</f>
        <v>25/09/2020</v>
      </c>
      <c r="E45" s="3">
        <f ca="1">AVERAGE(INDIRECT("'[dpc-covid19-ita-regioni.xlsx]"&amp;$A$4&amp;"'!"&amp;E$1&amp;$C45+1):INDIRECT("'[dpc-covid19-ita-regioni.xlsx]"&amp;$A$4&amp;"'!"&amp;E$1&amp;$C45+$A$6))</f>
        <v>289</v>
      </c>
      <c r="F45" s="3">
        <f ca="1">AVERAGE(INDIRECT("'[dpc-covid19-ita-regioni.xlsx]"&amp;$A$4&amp;"'!"&amp;F$1&amp;$C45+1):INDIRECT("'[dpc-covid19-ita-regioni.xlsx]"&amp;$A$4&amp;"'!"&amp;F$1&amp;$C45+$A$6))</f>
        <v>34</v>
      </c>
      <c r="G45" s="3">
        <f ca="1">AVERAGE(INDIRECT("'[dpc-covid19-ita-regioni.xlsx]"&amp;$A$4&amp;"'!"&amp;G$1&amp;$C45+1):INDIRECT("'[dpc-covid19-ita-regioni.xlsx]"&amp;$A$4&amp;"'!"&amp;G$1&amp;$C45+$A$6))</f>
        <v>8729.5714285714294</v>
      </c>
      <c r="H45" s="3">
        <f ca="1">AVERAGE(INDIRECT("'[dpc-covid19-ita-regioni.xlsx]"&amp;$A$4&amp;"'!"&amp;H$1&amp;$C45+1):INDIRECT("'[dpc-covid19-ita-regioni.xlsx]"&amp;$A$4&amp;"'!"&amp;H$1&amp;$C45+$A$6))</f>
        <v>9052.5714285714294</v>
      </c>
      <c r="I45" s="3" cm="1">
        <f t="array" aca="1" ref="I45" ca="1">(INDIRECT("'[dpc-covid19-ita-regioni.xlsx]"&amp;$A$4&amp;"'!"&amp;I$1&amp;$C45+1)-INDIRECT("'[dpc-covid19-ita-regioni.xlsx]"&amp;$A$4&amp;"'!"&amp;I$1&amp;$C45+$A$6))/$A$6</f>
        <v>2.8571428571428572</v>
      </c>
    </row>
    <row r="46" spans="3:9" x14ac:dyDescent="0.25">
      <c r="C46">
        <f>C45+1</f>
        <v>43</v>
      </c>
      <c r="D46" s="9" t="str" cm="1">
        <f t="array" aca="1" ref="D46" ca="1">INDIRECT("'[dpc-covid19-ita-regioni.xlsx]"&amp;$A$4&amp;"'!a"&amp;C46+1)</f>
        <v>24/09/2020</v>
      </c>
      <c r="E46" s="3">
        <f ca="1">AVERAGE(INDIRECT("'[dpc-covid19-ita-regioni.xlsx]"&amp;$A$4&amp;"'!"&amp;E$1&amp;$C46+1):INDIRECT("'[dpc-covid19-ita-regioni.xlsx]"&amp;$A$4&amp;"'!"&amp;E$1&amp;$C46+$A$6))</f>
        <v>286.71428571428572</v>
      </c>
      <c r="F46" s="3">
        <f ca="1">AVERAGE(INDIRECT("'[dpc-covid19-ita-regioni.xlsx]"&amp;$A$4&amp;"'!"&amp;F$1&amp;$C46+1):INDIRECT("'[dpc-covid19-ita-regioni.xlsx]"&amp;$A$4&amp;"'!"&amp;F$1&amp;$C46+$A$6))</f>
        <v>34.285714285714285</v>
      </c>
      <c r="G46" s="3">
        <f ca="1">AVERAGE(INDIRECT("'[dpc-covid19-ita-regioni.xlsx]"&amp;$A$4&amp;"'!"&amp;G$1&amp;$C46+1):INDIRECT("'[dpc-covid19-ita-regioni.xlsx]"&amp;$A$4&amp;"'!"&amp;G$1&amp;$C46+$A$6))</f>
        <v>8711</v>
      </c>
      <c r="H46" s="3">
        <f ca="1">AVERAGE(INDIRECT("'[dpc-covid19-ita-regioni.xlsx]"&amp;$A$4&amp;"'!"&amp;H$1&amp;$C46+1):INDIRECT("'[dpc-covid19-ita-regioni.xlsx]"&amp;$A$4&amp;"'!"&amp;H$1&amp;$C46+$A$6))</f>
        <v>9032</v>
      </c>
      <c r="I46" s="3" cm="1">
        <f t="array" aca="1" ref="I46" ca="1">(INDIRECT("'[dpc-covid19-ita-regioni.xlsx]"&amp;$A$4&amp;"'!"&amp;I$1&amp;$C46+1)-INDIRECT("'[dpc-covid19-ita-regioni.xlsx]"&amp;$A$4&amp;"'!"&amp;I$1&amp;$C46+$A$6))/$A$6</f>
        <v>3.8571428571428572</v>
      </c>
    </row>
    <row r="47" spans="3:9" x14ac:dyDescent="0.25">
      <c r="C47">
        <f>C46+1</f>
        <v>44</v>
      </c>
      <c r="D47" s="9" t="str" cm="1">
        <f t="array" aca="1" ref="D47" ca="1">INDIRECT("'[dpc-covid19-ita-regioni.xlsx]"&amp;$A$4&amp;"'!a"&amp;C47+1)</f>
        <v>23/09/2020</v>
      </c>
      <c r="E47" s="3">
        <f ca="1">AVERAGE(INDIRECT("'[dpc-covid19-ita-regioni.xlsx]"&amp;$A$4&amp;"'!"&amp;E$1&amp;$C47+1):INDIRECT("'[dpc-covid19-ita-regioni.xlsx]"&amp;$A$4&amp;"'!"&amp;E$1&amp;$C47+$A$6))</f>
        <v>282.28571428571428</v>
      </c>
      <c r="F47" s="3">
        <f ca="1">AVERAGE(INDIRECT("'[dpc-covid19-ita-regioni.xlsx]"&amp;$A$4&amp;"'!"&amp;F$1&amp;$C47+1):INDIRECT("'[dpc-covid19-ita-regioni.xlsx]"&amp;$A$4&amp;"'!"&amp;F$1&amp;$C47+$A$6))</f>
        <v>34.428571428571431</v>
      </c>
      <c r="G47" s="3">
        <f ca="1">AVERAGE(INDIRECT("'[dpc-covid19-ita-regioni.xlsx]"&amp;$A$4&amp;"'!"&amp;G$1&amp;$C47+1):INDIRECT("'[dpc-covid19-ita-regioni.xlsx]"&amp;$A$4&amp;"'!"&amp;G$1&amp;$C47+$A$6))</f>
        <v>8699</v>
      </c>
      <c r="H47" s="3">
        <f ca="1">AVERAGE(INDIRECT("'[dpc-covid19-ita-regioni.xlsx]"&amp;$A$4&amp;"'!"&amp;H$1&amp;$C47+1):INDIRECT("'[dpc-covid19-ita-regioni.xlsx]"&amp;$A$4&amp;"'!"&amp;H$1&amp;$C47+$A$6))</f>
        <v>9015.7142857142862</v>
      </c>
      <c r="I47" s="3" cm="1">
        <f t="array" aca="1" ref="I47" ca="1">(INDIRECT("'[dpc-covid19-ita-regioni.xlsx]"&amp;$A$4&amp;"'!"&amp;I$1&amp;$C47+1)-INDIRECT("'[dpc-covid19-ita-regioni.xlsx]"&amp;$A$4&amp;"'!"&amp;I$1&amp;$C47+$A$6))/$A$6</f>
        <v>2.7142857142857144</v>
      </c>
    </row>
    <row r="48" spans="3:9" x14ac:dyDescent="0.25">
      <c r="C48">
        <f>C47+1</f>
        <v>45</v>
      </c>
      <c r="D48" s="9" t="str" cm="1">
        <f t="array" aca="1" ref="D48" ca="1">INDIRECT("'[dpc-covid19-ita-regioni.xlsx]"&amp;$A$4&amp;"'!a"&amp;C48+1)</f>
        <v>22/09/2020</v>
      </c>
      <c r="E48" s="3">
        <f ca="1">AVERAGE(INDIRECT("'[dpc-covid19-ita-regioni.xlsx]"&amp;$A$4&amp;"'!"&amp;E$1&amp;$C48+1):INDIRECT("'[dpc-covid19-ita-regioni.xlsx]"&amp;$A$4&amp;"'!"&amp;E$1&amp;$C48+$A$6))</f>
        <v>276</v>
      </c>
      <c r="F48" s="3">
        <f ca="1">AVERAGE(INDIRECT("'[dpc-covid19-ita-regioni.xlsx]"&amp;$A$4&amp;"'!"&amp;F$1&amp;$C48+1):INDIRECT("'[dpc-covid19-ita-regioni.xlsx]"&amp;$A$4&amp;"'!"&amp;F$1&amp;$C48+$A$6))</f>
        <v>34</v>
      </c>
      <c r="G48" s="3">
        <f ca="1">AVERAGE(INDIRECT("'[dpc-covid19-ita-regioni.xlsx]"&amp;$A$4&amp;"'!"&amp;G$1&amp;$C48+1):INDIRECT("'[dpc-covid19-ita-regioni.xlsx]"&amp;$A$4&amp;"'!"&amp;G$1&amp;$C48+$A$6))</f>
        <v>8662.8571428571431</v>
      </c>
      <c r="H48" s="3">
        <f ca="1">AVERAGE(INDIRECT("'[dpc-covid19-ita-regioni.xlsx]"&amp;$A$4&amp;"'!"&amp;H$1&amp;$C48+1):INDIRECT("'[dpc-covid19-ita-regioni.xlsx]"&amp;$A$4&amp;"'!"&amp;H$1&amp;$C48+$A$6))</f>
        <v>8972.8571428571431</v>
      </c>
      <c r="I48" s="3" cm="1">
        <f t="array" aca="1" ref="I48" ca="1">(INDIRECT("'[dpc-covid19-ita-regioni.xlsx]"&amp;$A$4&amp;"'!"&amp;I$1&amp;$C48+1)-INDIRECT("'[dpc-covid19-ita-regioni.xlsx]"&amp;$A$4&amp;"'!"&amp;I$1&amp;$C48+$A$6))/$A$6</f>
        <v>2.8571428571428572</v>
      </c>
    </row>
    <row r="49" spans="3:9" x14ac:dyDescent="0.25">
      <c r="C49">
        <f>C48+1</f>
        <v>46</v>
      </c>
      <c r="D49" s="9" t="str" cm="1">
        <f t="array" aca="1" ref="D49" ca="1">INDIRECT("'[dpc-covid19-ita-regioni.xlsx]"&amp;$A$4&amp;"'!a"&amp;C49+1)</f>
        <v>21/09/2020</v>
      </c>
      <c r="E49" s="3">
        <f ca="1">AVERAGE(INDIRECT("'[dpc-covid19-ita-regioni.xlsx]"&amp;$A$4&amp;"'!"&amp;E$1&amp;$C49+1):INDIRECT("'[dpc-covid19-ita-regioni.xlsx]"&amp;$A$4&amp;"'!"&amp;E$1&amp;$C49+$A$6))</f>
        <v>271.57142857142856</v>
      </c>
      <c r="F49" s="3">
        <f ca="1">AVERAGE(INDIRECT("'[dpc-covid19-ita-regioni.xlsx]"&amp;$A$4&amp;"'!"&amp;F$1&amp;$C49+1):INDIRECT("'[dpc-covid19-ita-regioni.xlsx]"&amp;$A$4&amp;"'!"&amp;F$1&amp;$C49+$A$6))</f>
        <v>33.285714285714285</v>
      </c>
      <c r="G49" s="3">
        <f ca="1">AVERAGE(INDIRECT("'[dpc-covid19-ita-regioni.xlsx]"&amp;$A$4&amp;"'!"&amp;G$1&amp;$C49+1):INDIRECT("'[dpc-covid19-ita-regioni.xlsx]"&amp;$A$4&amp;"'!"&amp;G$1&amp;$C49+$A$6))</f>
        <v>8635.4285714285706</v>
      </c>
      <c r="H49" s="3">
        <f ca="1">AVERAGE(INDIRECT("'[dpc-covid19-ita-regioni.xlsx]"&amp;$A$4&amp;"'!"&amp;H$1&amp;$C49+1):INDIRECT("'[dpc-covid19-ita-regioni.xlsx]"&amp;$A$4&amp;"'!"&amp;H$1&amp;$C49+$A$6))</f>
        <v>8940.2857142857138</v>
      </c>
      <c r="I49" s="3" cm="1">
        <f t="array" aca="1" ref="I49" ca="1">(INDIRECT("'[dpc-covid19-ita-regioni.xlsx]"&amp;$A$4&amp;"'!"&amp;I$1&amp;$C49+1)-INDIRECT("'[dpc-covid19-ita-regioni.xlsx]"&amp;$A$4&amp;"'!"&amp;I$1&amp;$C49+$A$6))/$A$6</f>
        <v>2.8571428571428572</v>
      </c>
    </row>
    <row r="50" spans="3:9" x14ac:dyDescent="0.25">
      <c r="C50">
        <f>C49+1</f>
        <v>47</v>
      </c>
      <c r="D50" s="9" t="str" cm="1">
        <f t="array" aca="1" ref="D50" ca="1">INDIRECT("'[dpc-covid19-ita-regioni.xlsx]"&amp;$A$4&amp;"'!a"&amp;C50+1)</f>
        <v>20/09/2020</v>
      </c>
      <c r="E50" s="3">
        <f ca="1">AVERAGE(INDIRECT("'[dpc-covid19-ita-regioni.xlsx]"&amp;$A$4&amp;"'!"&amp;E$1&amp;$C50+1):INDIRECT("'[dpc-covid19-ita-regioni.xlsx]"&amp;$A$4&amp;"'!"&amp;E$1&amp;$C50+$A$6))</f>
        <v>268.57142857142856</v>
      </c>
      <c r="F50" s="3">
        <f ca="1">AVERAGE(INDIRECT("'[dpc-covid19-ita-regioni.xlsx]"&amp;$A$4&amp;"'!"&amp;F$1&amp;$C50+1):INDIRECT("'[dpc-covid19-ita-regioni.xlsx]"&amp;$A$4&amp;"'!"&amp;F$1&amp;$C50+$A$6))</f>
        <v>32.142857142857146</v>
      </c>
      <c r="G50" s="3">
        <f ca="1">AVERAGE(INDIRECT("'[dpc-covid19-ita-regioni.xlsx]"&amp;$A$4&amp;"'!"&amp;G$1&amp;$C50+1):INDIRECT("'[dpc-covid19-ita-regioni.xlsx]"&amp;$A$4&amp;"'!"&amp;G$1&amp;$C50+$A$6))</f>
        <v>8607</v>
      </c>
      <c r="H50" s="3">
        <f ca="1">AVERAGE(INDIRECT("'[dpc-covid19-ita-regioni.xlsx]"&amp;$A$4&amp;"'!"&amp;H$1&amp;$C50+1):INDIRECT("'[dpc-covid19-ita-regioni.xlsx]"&amp;$A$4&amp;"'!"&amp;H$1&amp;$C50+$A$6))</f>
        <v>8907.7142857142862</v>
      </c>
      <c r="I50" s="3" cm="1">
        <f t="array" aca="1" ref="I50" ca="1">(INDIRECT("'[dpc-covid19-ita-regioni.xlsx]"&amp;$A$4&amp;"'!"&amp;I$1&amp;$C50+1)-INDIRECT("'[dpc-covid19-ita-regioni.xlsx]"&amp;$A$4&amp;"'!"&amp;I$1&amp;$C50+$A$6))/$A$6</f>
        <v>3</v>
      </c>
    </row>
    <row r="51" spans="3:9" x14ac:dyDescent="0.25">
      <c r="C51">
        <f>C50+1</f>
        <v>48</v>
      </c>
      <c r="D51" s="9" t="str" cm="1">
        <f t="array" aca="1" ref="D51" ca="1">INDIRECT("'[dpc-covid19-ita-regioni.xlsx]"&amp;$A$4&amp;"'!a"&amp;C51+1)</f>
        <v>19/09/2020</v>
      </c>
      <c r="E51" s="3">
        <f ca="1">AVERAGE(INDIRECT("'[dpc-covid19-ita-regioni.xlsx]"&amp;$A$4&amp;"'!"&amp;E$1&amp;$C51+1):INDIRECT("'[dpc-covid19-ita-regioni.xlsx]"&amp;$A$4&amp;"'!"&amp;E$1&amp;$C51+$A$6))</f>
        <v>266.85714285714283</v>
      </c>
      <c r="F51" s="3">
        <f ca="1">AVERAGE(INDIRECT("'[dpc-covid19-ita-regioni.xlsx]"&amp;$A$4&amp;"'!"&amp;F$1&amp;$C51+1):INDIRECT("'[dpc-covid19-ita-regioni.xlsx]"&amp;$A$4&amp;"'!"&amp;F$1&amp;$C51+$A$6))</f>
        <v>30.714285714285715</v>
      </c>
      <c r="G51" s="3">
        <f ca="1">AVERAGE(INDIRECT("'[dpc-covid19-ita-regioni.xlsx]"&amp;$A$4&amp;"'!"&amp;G$1&amp;$C51+1):INDIRECT("'[dpc-covid19-ita-regioni.xlsx]"&amp;$A$4&amp;"'!"&amp;G$1&amp;$C51+$A$6))</f>
        <v>8579</v>
      </c>
      <c r="H51" s="3">
        <f ca="1">AVERAGE(INDIRECT("'[dpc-covid19-ita-regioni.xlsx]"&amp;$A$4&amp;"'!"&amp;H$1&amp;$C51+1):INDIRECT("'[dpc-covid19-ita-regioni.xlsx]"&amp;$A$4&amp;"'!"&amp;H$1&amp;$C51+$A$6))</f>
        <v>8876.5714285714294</v>
      </c>
      <c r="I51" s="3" cm="1">
        <f t="array" aca="1" ref="I51" ca="1">(INDIRECT("'[dpc-covid19-ita-regioni.xlsx]"&amp;$A$4&amp;"'!"&amp;I$1&amp;$C51+1)-INDIRECT("'[dpc-covid19-ita-regioni.xlsx]"&amp;$A$4&amp;"'!"&amp;I$1&amp;$C51+$A$6))/$A$6</f>
        <v>2.5714285714285716</v>
      </c>
    </row>
    <row r="52" spans="3:9" x14ac:dyDescent="0.25">
      <c r="C52">
        <f>C51+1</f>
        <v>49</v>
      </c>
      <c r="D52" s="9" t="str" cm="1">
        <f t="array" aca="1" ref="D52" ca="1">INDIRECT("'[dpc-covid19-ita-regioni.xlsx]"&amp;$A$4&amp;"'!a"&amp;C52+1)</f>
        <v>18/09/2020</v>
      </c>
      <c r="E52" s="3">
        <f ca="1">AVERAGE(INDIRECT("'[dpc-covid19-ita-regioni.xlsx]"&amp;$A$4&amp;"'!"&amp;E$1&amp;$C52+1):INDIRECT("'[dpc-covid19-ita-regioni.xlsx]"&amp;$A$4&amp;"'!"&amp;E$1&amp;$C52+$A$6))</f>
        <v>264</v>
      </c>
      <c r="F52" s="3">
        <f ca="1">AVERAGE(INDIRECT("'[dpc-covid19-ita-regioni.xlsx]"&amp;$A$4&amp;"'!"&amp;F$1&amp;$C52+1):INDIRECT("'[dpc-covid19-ita-regioni.xlsx]"&amp;$A$4&amp;"'!"&amp;F$1&amp;$C52+$A$6))</f>
        <v>29.428571428571427</v>
      </c>
      <c r="G52" s="3">
        <f ca="1">AVERAGE(INDIRECT("'[dpc-covid19-ita-regioni.xlsx]"&amp;$A$4&amp;"'!"&amp;G$1&amp;$C52+1):INDIRECT("'[dpc-covid19-ita-regioni.xlsx]"&amp;$A$4&amp;"'!"&amp;G$1&amp;$C52+$A$6))</f>
        <v>8530.5714285714294</v>
      </c>
      <c r="H52" s="3">
        <f ca="1">AVERAGE(INDIRECT("'[dpc-covid19-ita-regioni.xlsx]"&amp;$A$4&amp;"'!"&amp;H$1&amp;$C52+1):INDIRECT("'[dpc-covid19-ita-regioni.xlsx]"&amp;$A$4&amp;"'!"&amp;H$1&amp;$C52+$A$6))</f>
        <v>8824</v>
      </c>
      <c r="I52" s="3" cm="1">
        <f t="array" aca="1" ref="I52" ca="1">(INDIRECT("'[dpc-covid19-ita-regioni.xlsx]"&amp;$A$4&amp;"'!"&amp;I$1&amp;$C52+1)-INDIRECT("'[dpc-covid19-ita-regioni.xlsx]"&amp;$A$4&amp;"'!"&amp;I$1&amp;$C52+$A$6))/$A$6</f>
        <v>1.7142857142857142</v>
      </c>
    </row>
    <row r="53" spans="3:9" x14ac:dyDescent="0.25">
      <c r="C53">
        <f>C52+1</f>
        <v>50</v>
      </c>
      <c r="D53" s="9" t="str" cm="1">
        <f t="array" aca="1" ref="D53" ca="1">INDIRECT("'[dpc-covid19-ita-regioni.xlsx]"&amp;$A$4&amp;"'!a"&amp;C53+1)</f>
        <v>17/09/2020</v>
      </c>
      <c r="E53" s="3">
        <f ca="1">AVERAGE(INDIRECT("'[dpc-covid19-ita-regioni.xlsx]"&amp;$A$4&amp;"'!"&amp;E$1&amp;$C53+1):INDIRECT("'[dpc-covid19-ita-regioni.xlsx]"&amp;$A$4&amp;"'!"&amp;E$1&amp;$C53+$A$6))</f>
        <v>258.57142857142856</v>
      </c>
      <c r="F53" s="3">
        <f ca="1">AVERAGE(INDIRECT("'[dpc-covid19-ita-regioni.xlsx]"&amp;$A$4&amp;"'!"&amp;F$1&amp;$C53+1):INDIRECT("'[dpc-covid19-ita-regioni.xlsx]"&amp;$A$4&amp;"'!"&amp;F$1&amp;$C53+$A$6))</f>
        <v>28.714285714285715</v>
      </c>
      <c r="G53" s="3">
        <f ca="1">AVERAGE(INDIRECT("'[dpc-covid19-ita-regioni.xlsx]"&amp;$A$4&amp;"'!"&amp;G$1&amp;$C53+1):INDIRECT("'[dpc-covid19-ita-regioni.xlsx]"&amp;$A$4&amp;"'!"&amp;G$1&amp;$C53+$A$6))</f>
        <v>8474.4285714285706</v>
      </c>
      <c r="H53" s="3">
        <f ca="1">AVERAGE(INDIRECT("'[dpc-covid19-ita-regioni.xlsx]"&amp;$A$4&amp;"'!"&amp;H$1&amp;$C53+1):INDIRECT("'[dpc-covid19-ita-regioni.xlsx]"&amp;$A$4&amp;"'!"&amp;H$1&amp;$C53+$A$6))</f>
        <v>8761.7142857142862</v>
      </c>
      <c r="I53" s="3" cm="1">
        <f t="array" aca="1" ref="I53" ca="1">(INDIRECT("'[dpc-covid19-ita-regioni.xlsx]"&amp;$A$4&amp;"'!"&amp;I$1&amp;$C53+1)-INDIRECT("'[dpc-covid19-ita-regioni.xlsx]"&amp;$A$4&amp;"'!"&amp;I$1&amp;$C53+$A$6))/$A$6</f>
        <v>1.4285714285714286</v>
      </c>
    </row>
    <row r="54" spans="3:9" x14ac:dyDescent="0.25">
      <c r="C54">
        <f>C53+1</f>
        <v>51</v>
      </c>
      <c r="D54" s="9" t="str" cm="1">
        <f t="array" aca="1" ref="D54" ca="1">INDIRECT("'[dpc-covid19-ita-regioni.xlsx]"&amp;$A$4&amp;"'!a"&amp;C54+1)</f>
        <v>16/09/2020</v>
      </c>
      <c r="E54" s="3">
        <f ca="1">AVERAGE(INDIRECT("'[dpc-covid19-ita-regioni.xlsx]"&amp;$A$4&amp;"'!"&amp;E$1&amp;$C54+1):INDIRECT("'[dpc-covid19-ita-regioni.xlsx]"&amp;$A$4&amp;"'!"&amp;E$1&amp;$C54+$A$6))</f>
        <v>256.28571428571428</v>
      </c>
      <c r="F54" s="3">
        <f ca="1">AVERAGE(INDIRECT("'[dpc-covid19-ita-regioni.xlsx]"&amp;$A$4&amp;"'!"&amp;F$1&amp;$C54+1):INDIRECT("'[dpc-covid19-ita-regioni.xlsx]"&amp;$A$4&amp;"'!"&amp;F$1&amp;$C54+$A$6))</f>
        <v>28.428571428571427</v>
      </c>
      <c r="G54" s="3">
        <f ca="1">AVERAGE(INDIRECT("'[dpc-covid19-ita-regioni.xlsx]"&amp;$A$4&amp;"'!"&amp;G$1&amp;$C54+1):INDIRECT("'[dpc-covid19-ita-regioni.xlsx]"&amp;$A$4&amp;"'!"&amp;G$1&amp;$C54+$A$6))</f>
        <v>8408.1428571428569</v>
      </c>
      <c r="H54" s="3">
        <f ca="1">AVERAGE(INDIRECT("'[dpc-covid19-ita-regioni.xlsx]"&amp;$A$4&amp;"'!"&amp;H$1&amp;$C54+1):INDIRECT("'[dpc-covid19-ita-regioni.xlsx]"&amp;$A$4&amp;"'!"&amp;H$1&amp;$C54+$A$6))</f>
        <v>8692.8571428571431</v>
      </c>
      <c r="I54" s="3" cm="1">
        <f t="array" aca="1" ref="I54" ca="1">(INDIRECT("'[dpc-covid19-ita-regioni.xlsx]"&amp;$A$4&amp;"'!"&amp;I$1&amp;$C54+1)-INDIRECT("'[dpc-covid19-ita-regioni.xlsx]"&amp;$A$4&amp;"'!"&amp;I$1&amp;$C54+$A$6))/$A$6</f>
        <v>1.8571428571428572</v>
      </c>
    </row>
    <row r="55" spans="3:9" x14ac:dyDescent="0.25">
      <c r="C55">
        <f>C54+1</f>
        <v>52</v>
      </c>
      <c r="D55" s="9" t="str" cm="1">
        <f t="array" aca="1" ref="D55" ca="1">INDIRECT("'[dpc-covid19-ita-regioni.xlsx]"&amp;$A$4&amp;"'!a"&amp;C55+1)</f>
        <v>15/09/2020</v>
      </c>
      <c r="E55" s="3">
        <f ca="1">AVERAGE(INDIRECT("'[dpc-covid19-ita-regioni.xlsx]"&amp;$A$4&amp;"'!"&amp;E$1&amp;$C55+1):INDIRECT("'[dpc-covid19-ita-regioni.xlsx]"&amp;$A$4&amp;"'!"&amp;E$1&amp;$C55+$A$6))</f>
        <v>254.57142857142858</v>
      </c>
      <c r="F55" s="3">
        <f ca="1">AVERAGE(INDIRECT("'[dpc-covid19-ita-regioni.xlsx]"&amp;$A$4&amp;"'!"&amp;F$1&amp;$C55+1):INDIRECT("'[dpc-covid19-ita-regioni.xlsx]"&amp;$A$4&amp;"'!"&amp;F$1&amp;$C55+$A$6))</f>
        <v>28</v>
      </c>
      <c r="G55" s="3">
        <f ca="1">AVERAGE(INDIRECT("'[dpc-covid19-ita-regioni.xlsx]"&amp;$A$4&amp;"'!"&amp;G$1&amp;$C55+1):INDIRECT("'[dpc-covid19-ita-regioni.xlsx]"&amp;$A$4&amp;"'!"&amp;G$1&amp;$C55+$A$6))</f>
        <v>8341.7142857142862</v>
      </c>
      <c r="H55" s="3">
        <f ca="1">AVERAGE(INDIRECT("'[dpc-covid19-ita-regioni.xlsx]"&amp;$A$4&amp;"'!"&amp;H$1&amp;$C55+1):INDIRECT("'[dpc-covid19-ita-regioni.xlsx]"&amp;$A$4&amp;"'!"&amp;H$1&amp;$C55+$A$6))</f>
        <v>8624.2857142857138</v>
      </c>
      <c r="I55" s="3" cm="1">
        <f t="array" aca="1" ref="I55" ca="1">(INDIRECT("'[dpc-covid19-ita-regioni.xlsx]"&amp;$A$4&amp;"'!"&amp;I$1&amp;$C55+1)-INDIRECT("'[dpc-covid19-ita-regioni.xlsx]"&amp;$A$4&amp;"'!"&amp;I$1&amp;$C55+$A$6))/$A$6</f>
        <v>1.7142857142857142</v>
      </c>
    </row>
    <row r="56" spans="3:9" x14ac:dyDescent="0.25">
      <c r="C56">
        <f>C55+1</f>
        <v>53</v>
      </c>
      <c r="D56" s="9" t="str" cm="1">
        <f t="array" aca="1" ref="D56" ca="1">INDIRECT("'[dpc-covid19-ita-regioni.xlsx]"&amp;$A$4&amp;"'!a"&amp;C56+1)</f>
        <v>14/09/2020</v>
      </c>
      <c r="E56" s="3">
        <f ca="1">AVERAGE(INDIRECT("'[dpc-covid19-ita-regioni.xlsx]"&amp;$A$4&amp;"'!"&amp;E$1&amp;$C56+1):INDIRECT("'[dpc-covid19-ita-regioni.xlsx]"&amp;$A$4&amp;"'!"&amp;E$1&amp;$C56+$A$6))</f>
        <v>252.42857142857142</v>
      </c>
      <c r="F56" s="3">
        <f ca="1">AVERAGE(INDIRECT("'[dpc-covid19-ita-regioni.xlsx]"&amp;$A$4&amp;"'!"&amp;F$1&amp;$C56+1):INDIRECT("'[dpc-covid19-ita-regioni.xlsx]"&amp;$A$4&amp;"'!"&amp;F$1&amp;$C56+$A$6))</f>
        <v>27.714285714285715</v>
      </c>
      <c r="G56" s="3">
        <f ca="1">AVERAGE(INDIRECT("'[dpc-covid19-ita-regioni.xlsx]"&amp;$A$4&amp;"'!"&amp;G$1&amp;$C56+1):INDIRECT("'[dpc-covid19-ita-regioni.xlsx]"&amp;$A$4&amp;"'!"&amp;G$1&amp;$C56+$A$6))</f>
        <v>8261.5714285714294</v>
      </c>
      <c r="H56" s="3">
        <f ca="1">AVERAGE(INDIRECT("'[dpc-covid19-ita-regioni.xlsx]"&amp;$A$4&amp;"'!"&amp;H$1&amp;$C56+1):INDIRECT("'[dpc-covid19-ita-regioni.xlsx]"&amp;$A$4&amp;"'!"&amp;H$1&amp;$C56+$A$6))</f>
        <v>8541.7142857142862</v>
      </c>
      <c r="I56" s="3" cm="1">
        <f t="array" aca="1" ref="I56" ca="1">(INDIRECT("'[dpc-covid19-ita-regioni.xlsx]"&amp;$A$4&amp;"'!"&amp;I$1&amp;$C56+1)-INDIRECT("'[dpc-covid19-ita-regioni.xlsx]"&amp;$A$4&amp;"'!"&amp;I$1&amp;$C56+$A$6))/$A$6</f>
        <v>1.8571428571428572</v>
      </c>
    </row>
    <row r="57" spans="3:9" x14ac:dyDescent="0.25">
      <c r="C57">
        <f>C56+1</f>
        <v>54</v>
      </c>
      <c r="D57" s="9" t="str" cm="1">
        <f t="array" aca="1" ref="D57" ca="1">INDIRECT("'[dpc-covid19-ita-regioni.xlsx]"&amp;$A$4&amp;"'!a"&amp;C57+1)</f>
        <v>13/09/2020</v>
      </c>
      <c r="E57" s="3">
        <f ca="1">AVERAGE(INDIRECT("'[dpc-covid19-ita-regioni.xlsx]"&amp;$A$4&amp;"'!"&amp;E$1&amp;$C57+1):INDIRECT("'[dpc-covid19-ita-regioni.xlsx]"&amp;$A$4&amp;"'!"&amp;E$1&amp;$C57+$A$6))</f>
        <v>249.57142857142858</v>
      </c>
      <c r="F57" s="3">
        <f ca="1">AVERAGE(INDIRECT("'[dpc-covid19-ita-regioni.xlsx]"&amp;$A$4&amp;"'!"&amp;F$1&amp;$C57+1):INDIRECT("'[dpc-covid19-ita-regioni.xlsx]"&amp;$A$4&amp;"'!"&amp;F$1&amp;$C57+$A$6))</f>
        <v>27.428571428571427</v>
      </c>
      <c r="G57" s="3">
        <f ca="1">AVERAGE(INDIRECT("'[dpc-covid19-ita-regioni.xlsx]"&amp;$A$4&amp;"'!"&amp;G$1&amp;$C57+1):INDIRECT("'[dpc-covid19-ita-regioni.xlsx]"&amp;$A$4&amp;"'!"&amp;G$1&amp;$C57+$A$6))</f>
        <v>8159.2857142857147</v>
      </c>
      <c r="H57" s="3">
        <f ca="1">AVERAGE(INDIRECT("'[dpc-covid19-ita-regioni.xlsx]"&amp;$A$4&amp;"'!"&amp;H$1&amp;$C57+1):INDIRECT("'[dpc-covid19-ita-regioni.xlsx]"&amp;$A$4&amp;"'!"&amp;H$1&amp;$C57+$A$6))</f>
        <v>8436.2857142857138</v>
      </c>
      <c r="I57" s="3" cm="1">
        <f t="array" aca="1" ref="I57" ca="1">(INDIRECT("'[dpc-covid19-ita-regioni.xlsx]"&amp;$A$4&amp;"'!"&amp;I$1&amp;$C57+1)-INDIRECT("'[dpc-covid19-ita-regioni.xlsx]"&amp;$A$4&amp;"'!"&amp;I$1&amp;$C57+$A$6))/$A$6</f>
        <v>1.8571428571428572</v>
      </c>
    </row>
    <row r="58" spans="3:9" x14ac:dyDescent="0.25">
      <c r="C58">
        <f>C57+1</f>
        <v>55</v>
      </c>
      <c r="D58" s="9" t="str" cm="1">
        <f t="array" aca="1" ref="D58" ca="1">INDIRECT("'[dpc-covid19-ita-regioni.xlsx]"&amp;$A$4&amp;"'!a"&amp;C58+1)</f>
        <v>12/09/2020</v>
      </c>
      <c r="E58" s="3">
        <f ca="1">AVERAGE(INDIRECT("'[dpc-covid19-ita-regioni.xlsx]"&amp;$A$4&amp;"'!"&amp;E$1&amp;$C58+1):INDIRECT("'[dpc-covid19-ita-regioni.xlsx]"&amp;$A$4&amp;"'!"&amp;E$1&amp;$C58+$A$6))</f>
        <v>249</v>
      </c>
      <c r="F58" s="3">
        <f ca="1">AVERAGE(INDIRECT("'[dpc-covid19-ita-regioni.xlsx]"&amp;$A$4&amp;"'!"&amp;F$1&amp;$C58+1):INDIRECT("'[dpc-covid19-ita-regioni.xlsx]"&amp;$A$4&amp;"'!"&amp;F$1&amp;$C58+$A$6))</f>
        <v>27</v>
      </c>
      <c r="G58" s="3">
        <f ca="1">AVERAGE(INDIRECT("'[dpc-covid19-ita-regioni.xlsx]"&amp;$A$4&amp;"'!"&amp;G$1&amp;$C58+1):INDIRECT("'[dpc-covid19-ita-regioni.xlsx]"&amp;$A$4&amp;"'!"&amp;G$1&amp;$C58+$A$6))</f>
        <v>8052</v>
      </c>
      <c r="H58" s="3">
        <f ca="1">AVERAGE(INDIRECT("'[dpc-covid19-ita-regioni.xlsx]"&amp;$A$4&amp;"'!"&amp;H$1&amp;$C58+1):INDIRECT("'[dpc-covid19-ita-regioni.xlsx]"&amp;$A$4&amp;"'!"&amp;H$1&amp;$C58+$A$6))</f>
        <v>8328</v>
      </c>
      <c r="I58" s="3" cm="1">
        <f t="array" aca="1" ref="I58" ca="1">(INDIRECT("'[dpc-covid19-ita-regioni.xlsx]"&amp;$A$4&amp;"'!"&amp;I$1&amp;$C58+1)-INDIRECT("'[dpc-covid19-ita-regioni.xlsx]"&amp;$A$4&amp;"'!"&amp;I$1&amp;$C58+$A$6))/$A$6</f>
        <v>2.2857142857142856</v>
      </c>
    </row>
    <row r="59" spans="3:9" x14ac:dyDescent="0.25">
      <c r="C59">
        <f>C58+1</f>
        <v>56</v>
      </c>
      <c r="D59" s="9" t="str" cm="1">
        <f t="array" aca="1" ref="D59" ca="1">INDIRECT("'[dpc-covid19-ita-regioni.xlsx]"&amp;$A$4&amp;"'!a"&amp;C59+1)</f>
        <v>11/09/2020</v>
      </c>
      <c r="E59" s="3">
        <f ca="1">AVERAGE(INDIRECT("'[dpc-covid19-ita-regioni.xlsx]"&amp;$A$4&amp;"'!"&amp;E$1&amp;$C59+1):INDIRECT("'[dpc-covid19-ita-regioni.xlsx]"&amp;$A$4&amp;"'!"&amp;E$1&amp;$C59+$A$6))</f>
        <v>248.14285714285714</v>
      </c>
      <c r="F59" s="3">
        <f ca="1">AVERAGE(INDIRECT("'[dpc-covid19-ita-regioni.xlsx]"&amp;$A$4&amp;"'!"&amp;F$1&amp;$C59+1):INDIRECT("'[dpc-covid19-ita-regioni.xlsx]"&amp;$A$4&amp;"'!"&amp;F$1&amp;$C59+$A$6))</f>
        <v>26.428571428571427</v>
      </c>
      <c r="G59" s="3">
        <f ca="1">AVERAGE(INDIRECT("'[dpc-covid19-ita-regioni.xlsx]"&amp;$A$4&amp;"'!"&amp;G$1&amp;$C59+1):INDIRECT("'[dpc-covid19-ita-regioni.xlsx]"&amp;$A$4&amp;"'!"&amp;G$1&amp;$C59+$A$6))</f>
        <v>7961.2857142857147</v>
      </c>
      <c r="H59" s="3">
        <f ca="1">AVERAGE(INDIRECT("'[dpc-covid19-ita-regioni.xlsx]"&amp;$A$4&amp;"'!"&amp;H$1&amp;$C59+1):INDIRECT("'[dpc-covid19-ita-regioni.xlsx]"&amp;$A$4&amp;"'!"&amp;H$1&amp;$C59+$A$6))</f>
        <v>8235.8571428571431</v>
      </c>
      <c r="I59" s="3" cm="1">
        <f t="array" aca="1" ref="I59" ca="1">(INDIRECT("'[dpc-covid19-ita-regioni.xlsx]"&amp;$A$4&amp;"'!"&amp;I$1&amp;$C59+1)-INDIRECT("'[dpc-covid19-ita-regioni.xlsx]"&amp;$A$4&amp;"'!"&amp;I$1&amp;$C59+$A$6))/$A$6</f>
        <v>2.7142857142857144</v>
      </c>
    </row>
    <row r="60" spans="3:9" x14ac:dyDescent="0.25">
      <c r="C60">
        <f>C59+1</f>
        <v>57</v>
      </c>
      <c r="D60" s="9" t="str" cm="1">
        <f t="array" aca="1" ref="D60" ca="1">INDIRECT("'[dpc-covid19-ita-regioni.xlsx]"&amp;$A$4&amp;"'!a"&amp;C60+1)</f>
        <v>10/09/2020</v>
      </c>
      <c r="E60" s="3">
        <f ca="1">AVERAGE(INDIRECT("'[dpc-covid19-ita-regioni.xlsx]"&amp;$A$4&amp;"'!"&amp;E$1&amp;$C60+1):INDIRECT("'[dpc-covid19-ita-regioni.xlsx]"&amp;$A$4&amp;"'!"&amp;E$1&amp;$C60+$A$6))</f>
        <v>247.85714285714286</v>
      </c>
      <c r="F60" s="3">
        <f ca="1">AVERAGE(INDIRECT("'[dpc-covid19-ita-regioni.xlsx]"&amp;$A$4&amp;"'!"&amp;F$1&amp;$C60+1):INDIRECT("'[dpc-covid19-ita-regioni.xlsx]"&amp;$A$4&amp;"'!"&amp;F$1&amp;$C60+$A$6))</f>
        <v>26.285714285714285</v>
      </c>
      <c r="G60" s="3">
        <f ca="1">AVERAGE(INDIRECT("'[dpc-covid19-ita-regioni.xlsx]"&amp;$A$4&amp;"'!"&amp;G$1&amp;$C60+1):INDIRECT("'[dpc-covid19-ita-regioni.xlsx]"&amp;$A$4&amp;"'!"&amp;G$1&amp;$C60+$A$6))</f>
        <v>7830</v>
      </c>
      <c r="H60" s="3">
        <f ca="1">AVERAGE(INDIRECT("'[dpc-covid19-ita-regioni.xlsx]"&amp;$A$4&amp;"'!"&amp;H$1&amp;$C60+1):INDIRECT("'[dpc-covid19-ita-regioni.xlsx]"&amp;$A$4&amp;"'!"&amp;H$1&amp;$C60+$A$6))</f>
        <v>8104.1428571428569</v>
      </c>
      <c r="I60" s="3" cm="1">
        <f t="array" aca="1" ref="I60" ca="1">(INDIRECT("'[dpc-covid19-ita-regioni.xlsx]"&amp;$A$4&amp;"'!"&amp;I$1&amp;$C60+1)-INDIRECT("'[dpc-covid19-ita-regioni.xlsx]"&amp;$A$4&amp;"'!"&amp;I$1&amp;$C60+$A$6))/$A$6</f>
        <v>2.2857142857142856</v>
      </c>
    </row>
    <row r="61" spans="3:9" x14ac:dyDescent="0.25">
      <c r="C61">
        <f>C60+1</f>
        <v>58</v>
      </c>
      <c r="D61" s="9" t="str" cm="1">
        <f t="array" aca="1" ref="D61" ca="1">INDIRECT("'[dpc-covid19-ita-regioni.xlsx]"&amp;$A$4&amp;"'!a"&amp;C61+1)</f>
        <v>09/09/2020</v>
      </c>
      <c r="E61" s="3">
        <f ca="1">AVERAGE(INDIRECT("'[dpc-covid19-ita-regioni.xlsx]"&amp;$A$4&amp;"'!"&amp;E$1&amp;$C61+1):INDIRECT("'[dpc-covid19-ita-regioni.xlsx]"&amp;$A$4&amp;"'!"&amp;E$1&amp;$C61+$A$6))</f>
        <v>243.42857142857142</v>
      </c>
      <c r="F61" s="3">
        <f ca="1">AVERAGE(INDIRECT("'[dpc-covid19-ita-regioni.xlsx]"&amp;$A$4&amp;"'!"&amp;F$1&amp;$C61+1):INDIRECT("'[dpc-covid19-ita-regioni.xlsx]"&amp;$A$4&amp;"'!"&amp;F$1&amp;$C61+$A$6))</f>
        <v>25.857142857142858</v>
      </c>
      <c r="G61" s="3">
        <f ca="1">AVERAGE(INDIRECT("'[dpc-covid19-ita-regioni.xlsx]"&amp;$A$4&amp;"'!"&amp;G$1&amp;$C61+1):INDIRECT("'[dpc-covid19-ita-regioni.xlsx]"&amp;$A$4&amp;"'!"&amp;G$1&amp;$C61+$A$6))</f>
        <v>7691</v>
      </c>
      <c r="H61" s="3">
        <f ca="1">AVERAGE(INDIRECT("'[dpc-covid19-ita-regioni.xlsx]"&amp;$A$4&amp;"'!"&amp;H$1&amp;$C61+1):INDIRECT("'[dpc-covid19-ita-regioni.xlsx]"&amp;$A$4&amp;"'!"&amp;H$1&amp;$C61+$A$6))</f>
        <v>7960.2857142857147</v>
      </c>
      <c r="I61" s="3" cm="1">
        <f t="array" aca="1" ref="I61" ca="1">(INDIRECT("'[dpc-covid19-ita-regioni.xlsx]"&amp;$A$4&amp;"'!"&amp;I$1&amp;$C61+1)-INDIRECT("'[dpc-covid19-ita-regioni.xlsx]"&amp;$A$4&amp;"'!"&amp;I$1&amp;$C61+$A$6))/$A$6</f>
        <v>3</v>
      </c>
    </row>
    <row r="62" spans="3:9" x14ac:dyDescent="0.25">
      <c r="C62">
        <f>C61+1</f>
        <v>59</v>
      </c>
      <c r="D62" s="9" t="str" cm="1">
        <f t="array" aca="1" ref="D62" ca="1">INDIRECT("'[dpc-covid19-ita-regioni.xlsx]"&amp;$A$4&amp;"'!a"&amp;C62+1)</f>
        <v>08/09/2020</v>
      </c>
      <c r="E62" s="3">
        <f ca="1">AVERAGE(INDIRECT("'[dpc-covid19-ita-regioni.xlsx]"&amp;$A$4&amp;"'!"&amp;E$1&amp;$C62+1):INDIRECT("'[dpc-covid19-ita-regioni.xlsx]"&amp;$A$4&amp;"'!"&amp;E$1&amp;$C62+$A$6))</f>
        <v>238.85714285714286</v>
      </c>
      <c r="F62" s="3">
        <f ca="1">AVERAGE(INDIRECT("'[dpc-covid19-ita-regioni.xlsx]"&amp;$A$4&amp;"'!"&amp;F$1&amp;$C62+1):INDIRECT("'[dpc-covid19-ita-regioni.xlsx]"&amp;$A$4&amp;"'!"&amp;F$1&amp;$C62+$A$6))</f>
        <v>25.142857142857142</v>
      </c>
      <c r="G62" s="3">
        <f ca="1">AVERAGE(INDIRECT("'[dpc-covid19-ita-regioni.xlsx]"&amp;$A$4&amp;"'!"&amp;G$1&amp;$C62+1):INDIRECT("'[dpc-covid19-ita-regioni.xlsx]"&amp;$A$4&amp;"'!"&amp;G$1&amp;$C62+$A$6))</f>
        <v>7546.8571428571431</v>
      </c>
      <c r="H62" s="3">
        <f ca="1">AVERAGE(INDIRECT("'[dpc-covid19-ita-regioni.xlsx]"&amp;$A$4&amp;"'!"&amp;H$1&amp;$C62+1):INDIRECT("'[dpc-covid19-ita-regioni.xlsx]"&amp;$A$4&amp;"'!"&amp;H$1&amp;$C62+$A$6))</f>
        <v>7810.8571428571431</v>
      </c>
      <c r="I62" s="3" cm="1">
        <f t="array" aca="1" ref="I62" ca="1">(INDIRECT("'[dpc-covid19-ita-regioni.xlsx]"&amp;$A$4&amp;"'!"&amp;I$1&amp;$C62+1)-INDIRECT("'[dpc-covid19-ita-regioni.xlsx]"&amp;$A$4&amp;"'!"&amp;I$1&amp;$C62+$A$6))/$A$6</f>
        <v>2.7142857142857144</v>
      </c>
    </row>
    <row r="63" spans="3:9" x14ac:dyDescent="0.25">
      <c r="C63">
        <f>C62+1</f>
        <v>60</v>
      </c>
      <c r="D63" s="9" t="str" cm="1">
        <f t="array" aca="1" ref="D63" ca="1">INDIRECT("'[dpc-covid19-ita-regioni.xlsx]"&amp;$A$4&amp;"'!a"&amp;C63+1)</f>
        <v>07/09/2020</v>
      </c>
      <c r="E63" s="3">
        <f ca="1">AVERAGE(INDIRECT("'[dpc-covid19-ita-regioni.xlsx]"&amp;$A$4&amp;"'!"&amp;E$1&amp;$C63+1):INDIRECT("'[dpc-covid19-ita-regioni.xlsx]"&amp;$A$4&amp;"'!"&amp;E$1&amp;$C63+$A$6))</f>
        <v>233.71428571428572</v>
      </c>
      <c r="F63" s="3">
        <f ca="1">AVERAGE(INDIRECT("'[dpc-covid19-ita-regioni.xlsx]"&amp;$A$4&amp;"'!"&amp;F$1&amp;$C63+1):INDIRECT("'[dpc-covid19-ita-regioni.xlsx]"&amp;$A$4&amp;"'!"&amp;F$1&amp;$C63+$A$6))</f>
        <v>24.285714285714285</v>
      </c>
      <c r="G63" s="3">
        <f ca="1">AVERAGE(INDIRECT("'[dpc-covid19-ita-regioni.xlsx]"&amp;$A$4&amp;"'!"&amp;G$1&amp;$C63+1):INDIRECT("'[dpc-covid19-ita-regioni.xlsx]"&amp;$A$4&amp;"'!"&amp;G$1&amp;$C63+$A$6))</f>
        <v>7390.1428571428569</v>
      </c>
      <c r="H63" s="3">
        <f ca="1">AVERAGE(INDIRECT("'[dpc-covid19-ita-regioni.xlsx]"&amp;$A$4&amp;"'!"&amp;H$1&amp;$C63+1):INDIRECT("'[dpc-covid19-ita-regioni.xlsx]"&amp;$A$4&amp;"'!"&amp;H$1&amp;$C63+$A$6))</f>
        <v>7648.1428571428569</v>
      </c>
      <c r="I63" s="3" cm="1">
        <f t="array" aca="1" ref="I63" ca="1">(INDIRECT("'[dpc-covid19-ita-regioni.xlsx]"&amp;$A$4&amp;"'!"&amp;I$1&amp;$C63+1)-INDIRECT("'[dpc-covid19-ita-regioni.xlsx]"&amp;$A$4&amp;"'!"&amp;I$1&amp;$C63+$A$6))/$A$6</f>
        <v>2.7142857142857144</v>
      </c>
    </row>
    <row r="64" spans="3:9" x14ac:dyDescent="0.25">
      <c r="C64">
        <f>C63+1</f>
        <v>61</v>
      </c>
      <c r="D64" s="9" t="str" cm="1">
        <f t="array" aca="1" ref="D64" ca="1">INDIRECT("'[dpc-covid19-ita-regioni.xlsx]"&amp;$A$4&amp;"'!a"&amp;C64+1)</f>
        <v>06/09/2020</v>
      </c>
      <c r="E64" s="3">
        <f ca="1">AVERAGE(INDIRECT("'[dpc-covid19-ita-regioni.xlsx]"&amp;$A$4&amp;"'!"&amp;E$1&amp;$C64+1):INDIRECT("'[dpc-covid19-ita-regioni.xlsx]"&amp;$A$4&amp;"'!"&amp;E$1&amp;$C64+$A$6))</f>
        <v>227</v>
      </c>
      <c r="F64" s="3">
        <f ca="1">AVERAGE(INDIRECT("'[dpc-covid19-ita-regioni.xlsx]"&amp;$A$4&amp;"'!"&amp;F$1&amp;$C64+1):INDIRECT("'[dpc-covid19-ita-regioni.xlsx]"&amp;$A$4&amp;"'!"&amp;F$1&amp;$C64+$A$6))</f>
        <v>23.714285714285715</v>
      </c>
      <c r="G64" s="3">
        <f ca="1">AVERAGE(INDIRECT("'[dpc-covid19-ita-regioni.xlsx]"&amp;$A$4&amp;"'!"&amp;G$1&amp;$C64+1):INDIRECT("'[dpc-covid19-ita-regioni.xlsx]"&amp;$A$4&amp;"'!"&amp;G$1&amp;$C64+$A$6))</f>
        <v>7232</v>
      </c>
      <c r="H64" s="3">
        <f ca="1">AVERAGE(INDIRECT("'[dpc-covid19-ita-regioni.xlsx]"&amp;$A$4&amp;"'!"&amp;H$1&amp;$C64+1):INDIRECT("'[dpc-covid19-ita-regioni.xlsx]"&amp;$A$4&amp;"'!"&amp;H$1&amp;$C64+$A$6))</f>
        <v>7482.7142857142853</v>
      </c>
      <c r="I64" s="3" cm="1">
        <f t="array" aca="1" ref="I64" ca="1">(INDIRECT("'[dpc-covid19-ita-regioni.xlsx]"&amp;$A$4&amp;"'!"&amp;I$1&amp;$C64+1)-INDIRECT("'[dpc-covid19-ita-regioni.xlsx]"&amp;$A$4&amp;"'!"&amp;I$1&amp;$C64+$A$6))/$A$6</f>
        <v>2.1428571428571428</v>
      </c>
    </row>
    <row r="65" spans="3:9" x14ac:dyDescent="0.25">
      <c r="C65">
        <f>C64+1</f>
        <v>62</v>
      </c>
      <c r="D65" s="9" t="str" cm="1">
        <f t="array" aca="1" ref="D65" ca="1">INDIRECT("'[dpc-covid19-ita-regioni.xlsx]"&amp;$A$4&amp;"'!a"&amp;C65+1)</f>
        <v>05/09/2020</v>
      </c>
      <c r="E65" s="3">
        <f ca="1">AVERAGE(INDIRECT("'[dpc-covid19-ita-regioni.xlsx]"&amp;$A$4&amp;"'!"&amp;E$1&amp;$C65+1):INDIRECT("'[dpc-covid19-ita-regioni.xlsx]"&amp;$A$4&amp;"'!"&amp;E$1&amp;$C65+$A$6))</f>
        <v>219.28571428571428</v>
      </c>
      <c r="F65" s="3">
        <f ca="1">AVERAGE(INDIRECT("'[dpc-covid19-ita-regioni.xlsx]"&amp;$A$4&amp;"'!"&amp;F$1&amp;$C65+1):INDIRECT("'[dpc-covid19-ita-regioni.xlsx]"&amp;$A$4&amp;"'!"&amp;F$1&amp;$C65+$A$6))</f>
        <v>23</v>
      </c>
      <c r="G65" s="3">
        <f ca="1">AVERAGE(INDIRECT("'[dpc-covid19-ita-regioni.xlsx]"&amp;$A$4&amp;"'!"&amp;G$1&amp;$C65+1):INDIRECT("'[dpc-covid19-ita-regioni.xlsx]"&amp;$A$4&amp;"'!"&amp;G$1&amp;$C65+$A$6))</f>
        <v>7068.7142857142853</v>
      </c>
      <c r="H65" s="3">
        <f ca="1">AVERAGE(INDIRECT("'[dpc-covid19-ita-regioni.xlsx]"&amp;$A$4&amp;"'!"&amp;H$1&amp;$C65+1):INDIRECT("'[dpc-covid19-ita-regioni.xlsx]"&amp;$A$4&amp;"'!"&amp;H$1&amp;$C65+$A$6))</f>
        <v>7311</v>
      </c>
      <c r="I65" s="3" cm="1">
        <f t="array" aca="1" ref="I65" ca="1">(INDIRECT("'[dpc-covid19-ita-regioni.xlsx]"&amp;$A$4&amp;"'!"&amp;I$1&amp;$C65+1)-INDIRECT("'[dpc-covid19-ita-regioni.xlsx]"&amp;$A$4&amp;"'!"&amp;I$1&amp;$C65+$A$6))/$A$6</f>
        <v>2</v>
      </c>
    </row>
    <row r="66" spans="3:9" x14ac:dyDescent="0.25">
      <c r="C66">
        <f>C65+1</f>
        <v>63</v>
      </c>
      <c r="D66" s="9" t="str" cm="1">
        <f t="array" aca="1" ref="D66" ca="1">INDIRECT("'[dpc-covid19-ita-regioni.xlsx]"&amp;$A$4&amp;"'!a"&amp;C66+1)</f>
        <v>04/09/2020</v>
      </c>
      <c r="E66" s="3">
        <f ca="1">AVERAGE(INDIRECT("'[dpc-covid19-ita-regioni.xlsx]"&amp;$A$4&amp;"'!"&amp;E$1&amp;$C66+1):INDIRECT("'[dpc-covid19-ita-regioni.xlsx]"&amp;$A$4&amp;"'!"&amp;E$1&amp;$C66+$A$6))</f>
        <v>210.71428571428572</v>
      </c>
      <c r="F66" s="3">
        <f ca="1">AVERAGE(INDIRECT("'[dpc-covid19-ita-regioni.xlsx]"&amp;$A$4&amp;"'!"&amp;F$1&amp;$C66+1):INDIRECT("'[dpc-covid19-ita-regioni.xlsx]"&amp;$A$4&amp;"'!"&amp;F$1&amp;$C66+$A$6))</f>
        <v>22.285714285714285</v>
      </c>
      <c r="G66" s="3">
        <f ca="1">AVERAGE(INDIRECT("'[dpc-covid19-ita-regioni.xlsx]"&amp;$A$4&amp;"'!"&amp;G$1&amp;$C66+1):INDIRECT("'[dpc-covid19-ita-regioni.xlsx]"&amp;$A$4&amp;"'!"&amp;G$1&amp;$C66+$A$6))</f>
        <v>6895.5714285714284</v>
      </c>
      <c r="H66" s="3">
        <f ca="1">AVERAGE(INDIRECT("'[dpc-covid19-ita-regioni.xlsx]"&amp;$A$4&amp;"'!"&amp;H$1&amp;$C66+1):INDIRECT("'[dpc-covid19-ita-regioni.xlsx]"&amp;$A$4&amp;"'!"&amp;H$1&amp;$C66+$A$6))</f>
        <v>7128.5714285714284</v>
      </c>
      <c r="I66" s="3" cm="1">
        <f t="array" aca="1" ref="I66" ca="1">(INDIRECT("'[dpc-covid19-ita-regioni.xlsx]"&amp;$A$4&amp;"'!"&amp;I$1&amp;$C66+1)-INDIRECT("'[dpc-covid19-ita-regioni.xlsx]"&amp;$A$4&amp;"'!"&amp;I$1&amp;$C66+$A$6))/$A$6</f>
        <v>2.2857142857142856</v>
      </c>
    </row>
    <row r="67" spans="3:9" x14ac:dyDescent="0.25">
      <c r="C67">
        <f>C66+1</f>
        <v>64</v>
      </c>
      <c r="D67" s="9" t="str" cm="1">
        <f t="array" aca="1" ref="D67" ca="1">INDIRECT("'[dpc-covid19-ita-regioni.xlsx]"&amp;$A$4&amp;"'!a"&amp;C67+1)</f>
        <v>03/09/2020</v>
      </c>
      <c r="E67" s="3">
        <f ca="1">AVERAGE(INDIRECT("'[dpc-covid19-ita-regioni.xlsx]"&amp;$A$4&amp;"'!"&amp;E$1&amp;$C67+1):INDIRECT("'[dpc-covid19-ita-regioni.xlsx]"&amp;$A$4&amp;"'!"&amp;E$1&amp;$C67+$A$6))</f>
        <v>200.42857142857142</v>
      </c>
      <c r="F67" s="3">
        <f ca="1">AVERAGE(INDIRECT("'[dpc-covid19-ita-regioni.xlsx]"&amp;$A$4&amp;"'!"&amp;F$1&amp;$C67+1):INDIRECT("'[dpc-covid19-ita-regioni.xlsx]"&amp;$A$4&amp;"'!"&amp;F$1&amp;$C67+$A$6))</f>
        <v>21</v>
      </c>
      <c r="G67" s="3">
        <f ca="1">AVERAGE(INDIRECT("'[dpc-covid19-ita-regioni.xlsx]"&amp;$A$4&amp;"'!"&amp;G$1&amp;$C67+1):INDIRECT("'[dpc-covid19-ita-regioni.xlsx]"&amp;$A$4&amp;"'!"&amp;G$1&amp;$C67+$A$6))</f>
        <v>6733.5714285714284</v>
      </c>
      <c r="H67" s="3">
        <f ca="1">AVERAGE(INDIRECT("'[dpc-covid19-ita-regioni.xlsx]"&amp;$A$4&amp;"'!"&amp;H$1&amp;$C67+1):INDIRECT("'[dpc-covid19-ita-regioni.xlsx]"&amp;$A$4&amp;"'!"&amp;H$1&amp;$C67+$A$6))</f>
        <v>6955</v>
      </c>
      <c r="I67" s="3" cm="1">
        <f t="array" aca="1" ref="I67" ca="1">(INDIRECT("'[dpc-covid19-ita-regioni.xlsx]"&amp;$A$4&amp;"'!"&amp;I$1&amp;$C67+1)-INDIRECT("'[dpc-covid19-ita-regioni.xlsx]"&amp;$A$4&amp;"'!"&amp;I$1&amp;$C67+$A$6))/$A$6</f>
        <v>1.4285714285714286</v>
      </c>
    </row>
    <row r="68" spans="3:9" x14ac:dyDescent="0.25">
      <c r="C68">
        <f>C67+1</f>
        <v>65</v>
      </c>
      <c r="D68" s="9" t="str" cm="1">
        <f t="array" aca="1" ref="D68" ca="1">INDIRECT("'[dpc-covid19-ita-regioni.xlsx]"&amp;$A$4&amp;"'!a"&amp;C68+1)</f>
        <v>02/09/2020</v>
      </c>
      <c r="E68" s="3">
        <f ca="1">AVERAGE(INDIRECT("'[dpc-covid19-ita-regioni.xlsx]"&amp;$A$4&amp;"'!"&amp;E$1&amp;$C68+1):INDIRECT("'[dpc-covid19-ita-regioni.xlsx]"&amp;$A$4&amp;"'!"&amp;E$1&amp;$C68+$A$6))</f>
        <v>193</v>
      </c>
      <c r="F68" s="3">
        <f ca="1">AVERAGE(INDIRECT("'[dpc-covid19-ita-regioni.xlsx]"&amp;$A$4&amp;"'!"&amp;F$1&amp;$C68+1):INDIRECT("'[dpc-covid19-ita-regioni.xlsx]"&amp;$A$4&amp;"'!"&amp;F$1&amp;$C68+$A$6))</f>
        <v>19.142857142857142</v>
      </c>
      <c r="G68" s="3">
        <f ca="1">AVERAGE(INDIRECT("'[dpc-covid19-ita-regioni.xlsx]"&amp;$A$4&amp;"'!"&amp;G$1&amp;$C68+1):INDIRECT("'[dpc-covid19-ita-regioni.xlsx]"&amp;$A$4&amp;"'!"&amp;G$1&amp;$C68+$A$6))</f>
        <v>6568.5714285714284</v>
      </c>
      <c r="H68" s="3">
        <f ca="1">AVERAGE(INDIRECT("'[dpc-covid19-ita-regioni.xlsx]"&amp;$A$4&amp;"'!"&amp;H$1&amp;$C68+1):INDIRECT("'[dpc-covid19-ita-regioni.xlsx]"&amp;$A$4&amp;"'!"&amp;H$1&amp;$C68+$A$6))</f>
        <v>6780.7142857142853</v>
      </c>
      <c r="I68" s="3" cm="1">
        <f t="array" aca="1" ref="I68" ca="1">(INDIRECT("'[dpc-covid19-ita-regioni.xlsx]"&amp;$A$4&amp;"'!"&amp;I$1&amp;$C68+1)-INDIRECT("'[dpc-covid19-ita-regioni.xlsx]"&amp;$A$4&amp;"'!"&amp;I$1&amp;$C68+$A$6))/$A$6</f>
        <v>1.7142857142857142</v>
      </c>
    </row>
    <row r="69" spans="3:9" x14ac:dyDescent="0.25">
      <c r="C69">
        <f>C68+1</f>
        <v>66</v>
      </c>
      <c r="D69" s="9" t="str" cm="1">
        <f t="array" aca="1" ref="D69" ca="1">INDIRECT("'[dpc-covid19-ita-regioni.xlsx]"&amp;$A$4&amp;"'!a"&amp;C69+1)</f>
        <v>01/09/2020</v>
      </c>
      <c r="E69" s="3">
        <f ca="1">AVERAGE(INDIRECT("'[dpc-covid19-ita-regioni.xlsx]"&amp;$A$4&amp;"'!"&amp;E$1&amp;$C69+1):INDIRECT("'[dpc-covid19-ita-regioni.xlsx]"&amp;$A$4&amp;"'!"&amp;E$1&amp;$C69+$A$6))</f>
        <v>184.14285714285714</v>
      </c>
      <c r="F69" s="3">
        <f ca="1">AVERAGE(INDIRECT("'[dpc-covid19-ita-regioni.xlsx]"&amp;$A$4&amp;"'!"&amp;F$1&amp;$C69+1):INDIRECT("'[dpc-covid19-ita-regioni.xlsx]"&amp;$A$4&amp;"'!"&amp;F$1&amp;$C69+$A$6))</f>
        <v>18.428571428571427</v>
      </c>
      <c r="G69" s="3">
        <f ca="1">AVERAGE(INDIRECT("'[dpc-covid19-ita-regioni.xlsx]"&amp;$A$4&amp;"'!"&amp;G$1&amp;$C69+1):INDIRECT("'[dpc-covid19-ita-regioni.xlsx]"&amp;$A$4&amp;"'!"&amp;G$1&amp;$C69+$A$6))</f>
        <v>6391.1428571428569</v>
      </c>
      <c r="H69" s="3">
        <f ca="1">AVERAGE(INDIRECT("'[dpc-covid19-ita-regioni.xlsx]"&amp;$A$4&amp;"'!"&amp;H$1&amp;$C69+1):INDIRECT("'[dpc-covid19-ita-regioni.xlsx]"&amp;$A$4&amp;"'!"&amp;H$1&amp;$C69+$A$6))</f>
        <v>6593.7142857142853</v>
      </c>
      <c r="I69" s="3" cm="1">
        <f t="array" aca="1" ref="I69" ca="1">(INDIRECT("'[dpc-covid19-ita-regioni.xlsx]"&amp;$A$4&amp;"'!"&amp;I$1&amp;$C69+1)-INDIRECT("'[dpc-covid19-ita-regioni.xlsx]"&amp;$A$4&amp;"'!"&amp;I$1&amp;$C69+$A$6))/$A$6</f>
        <v>1.4285714285714286</v>
      </c>
    </row>
    <row r="70" spans="3:9" x14ac:dyDescent="0.25">
      <c r="C70">
        <f>C69+1</f>
        <v>67</v>
      </c>
      <c r="D70" s="9" t="str" cm="1">
        <f t="array" aca="1" ref="D70" ca="1">INDIRECT("'[dpc-covid19-ita-regioni.xlsx]"&amp;$A$4&amp;"'!a"&amp;C70+1)</f>
        <v>31/08/2020</v>
      </c>
      <c r="E70" s="3">
        <f ca="1">AVERAGE(INDIRECT("'[dpc-covid19-ita-regioni.xlsx]"&amp;$A$4&amp;"'!"&amp;E$1&amp;$C70+1):INDIRECT("'[dpc-covid19-ita-regioni.xlsx]"&amp;$A$4&amp;"'!"&amp;E$1&amp;$C70+$A$6))</f>
        <v>176.42857142857142</v>
      </c>
      <c r="F70" s="3">
        <f ca="1">AVERAGE(INDIRECT("'[dpc-covid19-ita-regioni.xlsx]"&amp;$A$4&amp;"'!"&amp;F$1&amp;$C70+1):INDIRECT("'[dpc-covid19-ita-regioni.xlsx]"&amp;$A$4&amp;"'!"&amp;F$1&amp;$C70+$A$6))</f>
        <v>17.571428571428573</v>
      </c>
      <c r="G70" s="3">
        <f ca="1">AVERAGE(INDIRECT("'[dpc-covid19-ita-regioni.xlsx]"&amp;$A$4&amp;"'!"&amp;G$1&amp;$C70+1):INDIRECT("'[dpc-covid19-ita-regioni.xlsx]"&amp;$A$4&amp;"'!"&amp;G$1&amp;$C70+$A$6))</f>
        <v>6214.7142857142853</v>
      </c>
      <c r="H70" s="3">
        <f ca="1">AVERAGE(INDIRECT("'[dpc-covid19-ita-regioni.xlsx]"&amp;$A$4&amp;"'!"&amp;H$1&amp;$C70+1):INDIRECT("'[dpc-covid19-ita-regioni.xlsx]"&amp;$A$4&amp;"'!"&amp;H$1&amp;$C70+$A$6))</f>
        <v>6408.7142857142853</v>
      </c>
      <c r="I70" s="3" cm="1">
        <f t="array" aca="1" ref="I70" ca="1">(INDIRECT("'[dpc-covid19-ita-regioni.xlsx]"&amp;$A$4&amp;"'!"&amp;I$1&amp;$C70+1)-INDIRECT("'[dpc-covid19-ita-regioni.xlsx]"&amp;$A$4&amp;"'!"&amp;I$1&amp;$C70+$A$6))/$A$6</f>
        <v>1.1428571428571428</v>
      </c>
    </row>
    <row r="71" spans="3:9" x14ac:dyDescent="0.25">
      <c r="C71">
        <f>C70+1</f>
        <v>68</v>
      </c>
      <c r="D71" s="9" t="str" cm="1">
        <f t="array" aca="1" ref="D71" ca="1">INDIRECT("'[dpc-covid19-ita-regioni.xlsx]"&amp;$A$4&amp;"'!a"&amp;C71+1)</f>
        <v>30/08/2020</v>
      </c>
      <c r="E71" s="3">
        <f ca="1">AVERAGE(INDIRECT("'[dpc-covid19-ita-regioni.xlsx]"&amp;$A$4&amp;"'!"&amp;E$1&amp;$C71+1):INDIRECT("'[dpc-covid19-ita-regioni.xlsx]"&amp;$A$4&amp;"'!"&amp;E$1&amp;$C71+$A$6))</f>
        <v>170.42857142857142</v>
      </c>
      <c r="F71" s="3">
        <f ca="1">AVERAGE(INDIRECT("'[dpc-covid19-ita-regioni.xlsx]"&amp;$A$4&amp;"'!"&amp;F$1&amp;$C71+1):INDIRECT("'[dpc-covid19-ita-regioni.xlsx]"&amp;$A$4&amp;"'!"&amp;F$1&amp;$C71+$A$6))</f>
        <v>16.571428571428573</v>
      </c>
      <c r="G71" s="3">
        <f ca="1">AVERAGE(INDIRECT("'[dpc-covid19-ita-regioni.xlsx]"&amp;$A$4&amp;"'!"&amp;G$1&amp;$C71+1):INDIRECT("'[dpc-covid19-ita-regioni.xlsx]"&amp;$A$4&amp;"'!"&amp;G$1&amp;$C71+$A$6))</f>
        <v>6066.2857142857147</v>
      </c>
      <c r="H71" s="3">
        <f ca="1">AVERAGE(INDIRECT("'[dpc-covid19-ita-regioni.xlsx]"&amp;$A$4&amp;"'!"&amp;H$1&amp;$C71+1):INDIRECT("'[dpc-covid19-ita-regioni.xlsx]"&amp;$A$4&amp;"'!"&amp;H$1&amp;$C71+$A$6))</f>
        <v>6253.2857142857147</v>
      </c>
      <c r="I71" s="3" cm="1">
        <f t="array" aca="1" ref="I71" ca="1">(INDIRECT("'[dpc-covid19-ita-regioni.xlsx]"&amp;$A$4&amp;"'!"&amp;I$1&amp;$C71+1)-INDIRECT("'[dpc-covid19-ita-regioni.xlsx]"&amp;$A$4&amp;"'!"&amp;I$1&amp;$C71+$A$6))/$A$6</f>
        <v>0.8571428571428571</v>
      </c>
    </row>
    <row r="72" spans="3:9" x14ac:dyDescent="0.25">
      <c r="C72">
        <f>C71+1</f>
        <v>69</v>
      </c>
      <c r="D72" s="9" t="str" cm="1">
        <f t="array" aca="1" ref="D72" ca="1">INDIRECT("'[dpc-covid19-ita-regioni.xlsx]"&amp;$A$4&amp;"'!a"&amp;C72+1)</f>
        <v>29/08/2020</v>
      </c>
      <c r="E72" s="3">
        <f ca="1">AVERAGE(INDIRECT("'[dpc-covid19-ita-regioni.xlsx]"&amp;$A$4&amp;"'!"&amp;E$1&amp;$C72+1):INDIRECT("'[dpc-covid19-ita-regioni.xlsx]"&amp;$A$4&amp;"'!"&amp;E$1&amp;$C72+$A$6))</f>
        <v>163.85714285714286</v>
      </c>
      <c r="F72" s="3">
        <f ca="1">AVERAGE(INDIRECT("'[dpc-covid19-ita-regioni.xlsx]"&amp;$A$4&amp;"'!"&amp;F$1&amp;$C72+1):INDIRECT("'[dpc-covid19-ita-regioni.xlsx]"&amp;$A$4&amp;"'!"&amp;F$1&amp;$C72+$A$6))</f>
        <v>15.714285714285714</v>
      </c>
      <c r="G72" s="3">
        <f ca="1">AVERAGE(INDIRECT("'[dpc-covid19-ita-regioni.xlsx]"&amp;$A$4&amp;"'!"&amp;G$1&amp;$C72+1):INDIRECT("'[dpc-covid19-ita-regioni.xlsx]"&amp;$A$4&amp;"'!"&amp;G$1&amp;$C72+$A$6))</f>
        <v>5924.1428571428569</v>
      </c>
      <c r="H72" s="3">
        <f ca="1">AVERAGE(INDIRECT("'[dpc-covid19-ita-regioni.xlsx]"&amp;$A$4&amp;"'!"&amp;H$1&amp;$C72+1):INDIRECT("'[dpc-covid19-ita-regioni.xlsx]"&amp;$A$4&amp;"'!"&amp;H$1&amp;$C72+$A$6))</f>
        <v>6103.7142857142853</v>
      </c>
      <c r="I72" s="3" cm="1">
        <f t="array" aca="1" ref="I72" ca="1">(INDIRECT("'[dpc-covid19-ita-regioni.xlsx]"&amp;$A$4&amp;"'!"&amp;I$1&amp;$C72+1)-INDIRECT("'[dpc-covid19-ita-regioni.xlsx]"&amp;$A$4&amp;"'!"&amp;I$1&amp;$C72+$A$6))/$A$6</f>
        <v>0.5714285714285714</v>
      </c>
    </row>
    <row r="73" spans="3:9" x14ac:dyDescent="0.25">
      <c r="C73">
        <f>C72+1</f>
        <v>70</v>
      </c>
      <c r="D73" s="9" t="str" cm="1">
        <f t="array" aca="1" ref="D73" ca="1">INDIRECT("'[dpc-covid19-ita-regioni.xlsx]"&amp;$A$4&amp;"'!a"&amp;C73+1)</f>
        <v>28/08/2020</v>
      </c>
      <c r="E73" s="3">
        <f ca="1">AVERAGE(INDIRECT("'[dpc-covid19-ita-regioni.xlsx]"&amp;$A$4&amp;"'!"&amp;E$1&amp;$C73+1):INDIRECT("'[dpc-covid19-ita-regioni.xlsx]"&amp;$A$4&amp;"'!"&amp;E$1&amp;$C73+$A$6))</f>
        <v>158.57142857142858</v>
      </c>
      <c r="F73" s="3">
        <f ca="1">AVERAGE(INDIRECT("'[dpc-covid19-ita-regioni.xlsx]"&amp;$A$4&amp;"'!"&amp;F$1&amp;$C73+1):INDIRECT("'[dpc-covid19-ita-regioni.xlsx]"&amp;$A$4&amp;"'!"&amp;F$1&amp;$C73+$A$6))</f>
        <v>15.142857142857142</v>
      </c>
      <c r="G73" s="3">
        <f ca="1">AVERAGE(INDIRECT("'[dpc-covid19-ita-regioni.xlsx]"&amp;$A$4&amp;"'!"&amp;G$1&amp;$C73+1):INDIRECT("'[dpc-covid19-ita-regioni.xlsx]"&amp;$A$4&amp;"'!"&amp;G$1&amp;$C73+$A$6))</f>
        <v>5777.2857142857147</v>
      </c>
      <c r="H73" s="3">
        <f ca="1">AVERAGE(INDIRECT("'[dpc-covid19-ita-regioni.xlsx]"&amp;$A$4&amp;"'!"&amp;H$1&amp;$C73+1):INDIRECT("'[dpc-covid19-ita-regioni.xlsx]"&amp;$A$4&amp;"'!"&amp;H$1&amp;$C73+$A$6))</f>
        <v>5951</v>
      </c>
      <c r="I73" s="3" cm="1">
        <f t="array" aca="1" ref="I73" ca="1">(INDIRECT("'[dpc-covid19-ita-regioni.xlsx]"&amp;$A$4&amp;"'!"&amp;I$1&amp;$C73+1)-INDIRECT("'[dpc-covid19-ita-regioni.xlsx]"&amp;$A$4&amp;"'!"&amp;I$1&amp;$C73+$A$6))/$A$6</f>
        <v>1.1428571428571428</v>
      </c>
    </row>
    <row r="74" spans="3:9" x14ac:dyDescent="0.25">
      <c r="C74">
        <f>C73+1</f>
        <v>71</v>
      </c>
      <c r="D74" s="9" t="str" cm="1">
        <f t="array" aca="1" ref="D74" ca="1">INDIRECT("'[dpc-covid19-ita-regioni.xlsx]"&amp;$A$4&amp;"'!a"&amp;C74+1)</f>
        <v>27/08/2020</v>
      </c>
      <c r="E74" s="3">
        <f ca="1">AVERAGE(INDIRECT("'[dpc-covid19-ita-regioni.xlsx]"&amp;$A$4&amp;"'!"&amp;E$1&amp;$C74+1):INDIRECT("'[dpc-covid19-ita-regioni.xlsx]"&amp;$A$4&amp;"'!"&amp;E$1&amp;$C74+$A$6))</f>
        <v>155.28571428571428</v>
      </c>
      <c r="F74" s="3">
        <f ca="1">AVERAGE(INDIRECT("'[dpc-covid19-ita-regioni.xlsx]"&amp;$A$4&amp;"'!"&amp;F$1&amp;$C74+1):INDIRECT("'[dpc-covid19-ita-regioni.xlsx]"&amp;$A$4&amp;"'!"&amp;F$1&amp;$C74+$A$6))</f>
        <v>15.142857142857142</v>
      </c>
      <c r="G74" s="3">
        <f ca="1">AVERAGE(INDIRECT("'[dpc-covid19-ita-regioni.xlsx]"&amp;$A$4&amp;"'!"&amp;G$1&amp;$C74+1):INDIRECT("'[dpc-covid19-ita-regioni.xlsx]"&amp;$A$4&amp;"'!"&amp;G$1&amp;$C74+$A$6))</f>
        <v>5643.4285714285716</v>
      </c>
      <c r="H74" s="3">
        <f ca="1">AVERAGE(INDIRECT("'[dpc-covid19-ita-regioni.xlsx]"&amp;$A$4&amp;"'!"&amp;H$1&amp;$C74+1):INDIRECT("'[dpc-covid19-ita-regioni.xlsx]"&amp;$A$4&amp;"'!"&amp;H$1&amp;$C74+$A$6))</f>
        <v>5813.8571428571431</v>
      </c>
      <c r="I74" s="3" cm="1">
        <f t="array" aca="1" ref="I74" ca="1">(INDIRECT("'[dpc-covid19-ita-regioni.xlsx]"&amp;$A$4&amp;"'!"&amp;I$1&amp;$C74+1)-INDIRECT("'[dpc-covid19-ita-regioni.xlsx]"&amp;$A$4&amp;"'!"&amp;I$1&amp;$C74+$A$6))/$A$6</f>
        <v>0.7142857142857143</v>
      </c>
    </row>
    <row r="75" spans="3:9" x14ac:dyDescent="0.25">
      <c r="C75">
        <f>C74+1</f>
        <v>72</v>
      </c>
      <c r="D75" s="9" t="str" cm="1">
        <f t="array" aca="1" ref="D75" ca="1">INDIRECT("'[dpc-covid19-ita-regioni.xlsx]"&amp;$A$4&amp;"'!a"&amp;C75+1)</f>
        <v>26/08/2020</v>
      </c>
      <c r="E75" s="3">
        <f ca="1">AVERAGE(INDIRECT("'[dpc-covid19-ita-regioni.xlsx]"&amp;$A$4&amp;"'!"&amp;E$1&amp;$C75+1):INDIRECT("'[dpc-covid19-ita-regioni.xlsx]"&amp;$A$4&amp;"'!"&amp;E$1&amp;$C75+$A$6))</f>
        <v>152.71428571428572</v>
      </c>
      <c r="F75" s="3">
        <f ca="1">AVERAGE(INDIRECT("'[dpc-covid19-ita-regioni.xlsx]"&amp;$A$4&amp;"'!"&amp;F$1&amp;$C75+1):INDIRECT("'[dpc-covid19-ita-regioni.xlsx]"&amp;$A$4&amp;"'!"&amp;F$1&amp;$C75+$A$6))</f>
        <v>15.428571428571429</v>
      </c>
      <c r="G75" s="3">
        <f ca="1">AVERAGE(INDIRECT("'[dpc-covid19-ita-regioni.xlsx]"&amp;$A$4&amp;"'!"&amp;G$1&amp;$C75+1):INDIRECT("'[dpc-covid19-ita-regioni.xlsx]"&amp;$A$4&amp;"'!"&amp;G$1&amp;$C75+$A$6))</f>
        <v>5531.1428571428569</v>
      </c>
      <c r="H75" s="3">
        <f ca="1">AVERAGE(INDIRECT("'[dpc-covid19-ita-regioni.xlsx]"&amp;$A$4&amp;"'!"&amp;H$1&amp;$C75+1):INDIRECT("'[dpc-covid19-ita-regioni.xlsx]"&amp;$A$4&amp;"'!"&amp;H$1&amp;$C75+$A$6))</f>
        <v>5699.2857142857147</v>
      </c>
      <c r="I75" s="3" cm="1">
        <f t="array" aca="1" ref="I75" ca="1">(INDIRECT("'[dpc-covid19-ita-regioni.xlsx]"&amp;$A$4&amp;"'!"&amp;I$1&amp;$C75+1)-INDIRECT("'[dpc-covid19-ita-regioni.xlsx]"&amp;$A$4&amp;"'!"&amp;I$1&amp;$C75+$A$6))/$A$6</f>
        <v>1.5714285714285714</v>
      </c>
    </row>
    <row r="76" spans="3:9" x14ac:dyDescent="0.25">
      <c r="C76">
        <f>C75+1</f>
        <v>73</v>
      </c>
      <c r="D76" s="9" t="str" cm="1">
        <f t="array" aca="1" ref="D76" ca="1">INDIRECT("'[dpc-covid19-ita-regioni.xlsx]"&amp;$A$4&amp;"'!a"&amp;C76+1)</f>
        <v>25/08/2020</v>
      </c>
      <c r="E76" s="3">
        <f ca="1">AVERAGE(INDIRECT("'[dpc-covid19-ita-regioni.xlsx]"&amp;$A$4&amp;"'!"&amp;E$1&amp;$C76+1):INDIRECT("'[dpc-covid19-ita-regioni.xlsx]"&amp;$A$4&amp;"'!"&amp;E$1&amp;$C76+$A$6))</f>
        <v>151.71428571428572</v>
      </c>
      <c r="F76" s="3">
        <f ca="1">AVERAGE(INDIRECT("'[dpc-covid19-ita-regioni.xlsx]"&amp;$A$4&amp;"'!"&amp;F$1&amp;$C76+1):INDIRECT("'[dpc-covid19-ita-regioni.xlsx]"&amp;$A$4&amp;"'!"&amp;F$1&amp;$C76+$A$6))</f>
        <v>15</v>
      </c>
      <c r="G76" s="3">
        <f ca="1">AVERAGE(INDIRECT("'[dpc-covid19-ita-regioni.xlsx]"&amp;$A$4&amp;"'!"&amp;G$1&amp;$C76+1):INDIRECT("'[dpc-covid19-ita-regioni.xlsx]"&amp;$A$4&amp;"'!"&amp;G$1&amp;$C76+$A$6))</f>
        <v>5440.1428571428569</v>
      </c>
      <c r="H76" s="3">
        <f ca="1">AVERAGE(INDIRECT("'[dpc-covid19-ita-regioni.xlsx]"&amp;$A$4&amp;"'!"&amp;H$1&amp;$C76+1):INDIRECT("'[dpc-covid19-ita-regioni.xlsx]"&amp;$A$4&amp;"'!"&amp;H$1&amp;$C76+$A$6))</f>
        <v>5606.8571428571431</v>
      </c>
      <c r="I76" s="3" cm="1">
        <f t="array" aca="1" ref="I76" ca="1">(INDIRECT("'[dpc-covid19-ita-regioni.xlsx]"&amp;$A$4&amp;"'!"&amp;I$1&amp;$C76+1)-INDIRECT("'[dpc-covid19-ita-regioni.xlsx]"&amp;$A$4&amp;"'!"&amp;I$1&amp;$C76+$A$6))/$A$6</f>
        <v>1.8571428571428572</v>
      </c>
    </row>
    <row r="77" spans="3:9" x14ac:dyDescent="0.25">
      <c r="C77">
        <f>C76+1</f>
        <v>74</v>
      </c>
      <c r="D77" s="9" t="str" cm="1">
        <f t="array" aca="1" ref="D77" ca="1">INDIRECT("'[dpc-covid19-ita-regioni.xlsx]"&amp;$A$4&amp;"'!a"&amp;C77+1)</f>
        <v>24/08/2020</v>
      </c>
      <c r="E77" s="3">
        <f ca="1">AVERAGE(INDIRECT("'[dpc-covid19-ita-regioni.xlsx]"&amp;$A$4&amp;"'!"&amp;E$1&amp;$C77+1):INDIRECT("'[dpc-covid19-ita-regioni.xlsx]"&amp;$A$4&amp;"'!"&amp;E$1&amp;$C77+$A$6))</f>
        <v>150.57142857142858</v>
      </c>
      <c r="F77" s="3">
        <f ca="1">AVERAGE(INDIRECT("'[dpc-covid19-ita-regioni.xlsx]"&amp;$A$4&amp;"'!"&amp;F$1&amp;$C77+1):INDIRECT("'[dpc-covid19-ita-regioni.xlsx]"&amp;$A$4&amp;"'!"&amp;F$1&amp;$C77+$A$6))</f>
        <v>14.857142857142858</v>
      </c>
      <c r="G77" s="3">
        <f ca="1">AVERAGE(INDIRECT("'[dpc-covid19-ita-regioni.xlsx]"&amp;$A$4&amp;"'!"&amp;G$1&amp;$C77+1):INDIRECT("'[dpc-covid19-ita-regioni.xlsx]"&amp;$A$4&amp;"'!"&amp;G$1&amp;$C77+$A$6))</f>
        <v>5373.8571428571431</v>
      </c>
      <c r="H77" s="3">
        <f ca="1">AVERAGE(INDIRECT("'[dpc-covid19-ita-regioni.xlsx]"&amp;$A$4&amp;"'!"&amp;H$1&amp;$C77+1):INDIRECT("'[dpc-covid19-ita-regioni.xlsx]"&amp;$A$4&amp;"'!"&amp;H$1&amp;$C77+$A$6))</f>
        <v>5539.2857142857147</v>
      </c>
      <c r="I77" s="3" cm="1">
        <f t="array" aca="1" ref="I77" ca="1">(INDIRECT("'[dpc-covid19-ita-regioni.xlsx]"&amp;$A$4&amp;"'!"&amp;I$1&amp;$C77+1)-INDIRECT("'[dpc-covid19-ita-regioni.xlsx]"&amp;$A$4&amp;"'!"&amp;I$1&amp;$C77+$A$6))/$A$6</f>
        <v>2.4285714285714284</v>
      </c>
    </row>
    <row r="78" spans="3:9" x14ac:dyDescent="0.25">
      <c r="C78">
        <f>C77+1</f>
        <v>75</v>
      </c>
      <c r="D78" s="9" t="str" cm="1">
        <f t="array" aca="1" ref="D78" ca="1">INDIRECT("'[dpc-covid19-ita-regioni.xlsx]"&amp;$A$4&amp;"'!a"&amp;C78+1)</f>
        <v>23/08/2020</v>
      </c>
      <c r="E78" s="3">
        <f ca="1">AVERAGE(INDIRECT("'[dpc-covid19-ita-regioni.xlsx]"&amp;$A$4&amp;"'!"&amp;E$1&amp;$C78+1):INDIRECT("'[dpc-covid19-ita-regioni.xlsx]"&amp;$A$4&amp;"'!"&amp;E$1&amp;$C78+$A$6))</f>
        <v>149.71428571428572</v>
      </c>
      <c r="F78" s="3">
        <f ca="1">AVERAGE(INDIRECT("'[dpc-covid19-ita-regioni.xlsx]"&amp;$A$4&amp;"'!"&amp;F$1&amp;$C78+1):INDIRECT("'[dpc-covid19-ita-regioni.xlsx]"&amp;$A$4&amp;"'!"&amp;F$1&amp;$C78+$A$6))</f>
        <v>14.714285714285714</v>
      </c>
      <c r="G78" s="3">
        <f ca="1">AVERAGE(INDIRECT("'[dpc-covid19-ita-regioni.xlsx]"&amp;$A$4&amp;"'!"&amp;G$1&amp;$C78+1):INDIRECT("'[dpc-covid19-ita-regioni.xlsx]"&amp;$A$4&amp;"'!"&amp;G$1&amp;$C78+$A$6))</f>
        <v>5299.2857142857147</v>
      </c>
      <c r="H78" s="3">
        <f ca="1">AVERAGE(INDIRECT("'[dpc-covid19-ita-regioni.xlsx]"&amp;$A$4&amp;"'!"&amp;H$1&amp;$C78+1):INDIRECT("'[dpc-covid19-ita-regioni.xlsx]"&amp;$A$4&amp;"'!"&amp;H$1&amp;$C78+$A$6))</f>
        <v>5463.7142857142853</v>
      </c>
      <c r="I78" s="3" cm="1">
        <f t="array" aca="1" ref="I78" ca="1">(INDIRECT("'[dpc-covid19-ita-regioni.xlsx]"&amp;$A$4&amp;"'!"&amp;I$1&amp;$C78+1)-INDIRECT("'[dpc-covid19-ita-regioni.xlsx]"&amp;$A$4&amp;"'!"&amp;I$1&amp;$C78+$A$6))/$A$6</f>
        <v>2.2857142857142856</v>
      </c>
    </row>
    <row r="79" spans="3:9" x14ac:dyDescent="0.25">
      <c r="C79">
        <f>C78+1</f>
        <v>76</v>
      </c>
      <c r="D79" s="9" t="str" cm="1">
        <f t="array" aca="1" ref="D79" ca="1">INDIRECT("'[dpc-covid19-ita-regioni.xlsx]"&amp;$A$4&amp;"'!a"&amp;C79+1)</f>
        <v>22/08/2020</v>
      </c>
      <c r="E79" s="3">
        <f ca="1">AVERAGE(INDIRECT("'[dpc-covid19-ita-regioni.xlsx]"&amp;$A$4&amp;"'!"&amp;E$1&amp;$C79+1):INDIRECT("'[dpc-covid19-ita-regioni.xlsx]"&amp;$A$4&amp;"'!"&amp;E$1&amp;$C79+$A$6))</f>
        <v>149.57142857142858</v>
      </c>
      <c r="F79" s="3">
        <f ca="1">AVERAGE(INDIRECT("'[dpc-covid19-ita-regioni.xlsx]"&amp;$A$4&amp;"'!"&amp;F$1&amp;$C79+1):INDIRECT("'[dpc-covid19-ita-regioni.xlsx]"&amp;$A$4&amp;"'!"&amp;F$1&amp;$C79+$A$6))</f>
        <v>14.571428571428571</v>
      </c>
      <c r="G79" s="3">
        <f ca="1">AVERAGE(INDIRECT("'[dpc-covid19-ita-regioni.xlsx]"&amp;$A$4&amp;"'!"&amp;G$1&amp;$C79+1):INDIRECT("'[dpc-covid19-ita-regioni.xlsx]"&amp;$A$4&amp;"'!"&amp;G$1&amp;$C79+$A$6))</f>
        <v>5241.7142857142853</v>
      </c>
      <c r="H79" s="3">
        <f ca="1">AVERAGE(INDIRECT("'[dpc-covid19-ita-regioni.xlsx]"&amp;$A$4&amp;"'!"&amp;H$1&amp;$C79+1):INDIRECT("'[dpc-covid19-ita-regioni.xlsx]"&amp;$A$4&amp;"'!"&amp;H$1&amp;$C79+$A$6))</f>
        <v>5405.8571428571431</v>
      </c>
      <c r="I79" s="3" cm="1">
        <f t="array" aca="1" ref="I79" ca="1">(INDIRECT("'[dpc-covid19-ita-regioni.xlsx]"&amp;$A$4&amp;"'!"&amp;I$1&amp;$C79+1)-INDIRECT("'[dpc-covid19-ita-regioni.xlsx]"&amp;$A$4&amp;"'!"&amp;I$1&amp;$C79+$A$6))/$A$6</f>
        <v>1.7142857142857142</v>
      </c>
    </row>
    <row r="80" spans="3:9" x14ac:dyDescent="0.25">
      <c r="C80">
        <f>C79+1</f>
        <v>77</v>
      </c>
      <c r="D80" s="9" t="str" cm="1">
        <f t="array" aca="1" ref="D80" ca="1">INDIRECT("'[dpc-covid19-ita-regioni.xlsx]"&amp;$A$4&amp;"'!a"&amp;C80+1)</f>
        <v>21/08/2020</v>
      </c>
      <c r="E80" s="3">
        <f ca="1">AVERAGE(INDIRECT("'[dpc-covid19-ita-regioni.xlsx]"&amp;$A$4&amp;"'!"&amp;E$1&amp;$C80+1):INDIRECT("'[dpc-covid19-ita-regioni.xlsx]"&amp;$A$4&amp;"'!"&amp;E$1&amp;$C80+$A$6))</f>
        <v>149.71428571428572</v>
      </c>
      <c r="F80" s="3">
        <f ca="1">AVERAGE(INDIRECT("'[dpc-covid19-ita-regioni.xlsx]"&amp;$A$4&amp;"'!"&amp;F$1&amp;$C80+1):INDIRECT("'[dpc-covid19-ita-regioni.xlsx]"&amp;$A$4&amp;"'!"&amp;F$1&amp;$C80+$A$6))</f>
        <v>14.285714285714286</v>
      </c>
      <c r="G80" s="3">
        <f ca="1">AVERAGE(INDIRECT("'[dpc-covid19-ita-regioni.xlsx]"&amp;$A$4&amp;"'!"&amp;G$1&amp;$C80+1):INDIRECT("'[dpc-covid19-ita-regioni.xlsx]"&amp;$A$4&amp;"'!"&amp;G$1&amp;$C80+$A$6))</f>
        <v>5210.5714285714284</v>
      </c>
      <c r="H80" s="3">
        <f ca="1">AVERAGE(INDIRECT("'[dpc-covid19-ita-regioni.xlsx]"&amp;$A$4&amp;"'!"&amp;H$1&amp;$C80+1):INDIRECT("'[dpc-covid19-ita-regioni.xlsx]"&amp;$A$4&amp;"'!"&amp;H$1&amp;$C80+$A$6))</f>
        <v>5374.5714285714284</v>
      </c>
      <c r="I80" s="3" cm="1">
        <f t="array" aca="1" ref="I80" ca="1">(INDIRECT("'[dpc-covid19-ita-regioni.xlsx]"&amp;$A$4&amp;"'!"&amp;I$1&amp;$C80+1)-INDIRECT("'[dpc-covid19-ita-regioni.xlsx]"&amp;$A$4&amp;"'!"&amp;I$1&amp;$C80+$A$6))/$A$6</f>
        <v>2.1428571428571428</v>
      </c>
    </row>
    <row r="81" spans="3:9" x14ac:dyDescent="0.25">
      <c r="C81">
        <f>C80+1</f>
        <v>78</v>
      </c>
      <c r="D81" s="9" t="str" cm="1">
        <f t="array" aca="1" ref="D81" ca="1">INDIRECT("'[dpc-covid19-ita-regioni.xlsx]"&amp;$A$4&amp;"'!a"&amp;C81+1)</f>
        <v>20/08/2020</v>
      </c>
      <c r="E81" s="3">
        <f ca="1">AVERAGE(INDIRECT("'[dpc-covid19-ita-regioni.xlsx]"&amp;$A$4&amp;"'!"&amp;E$1&amp;$C81+1):INDIRECT("'[dpc-covid19-ita-regioni.xlsx]"&amp;$A$4&amp;"'!"&amp;E$1&amp;$C81+$A$6))</f>
        <v>150.28571428571428</v>
      </c>
      <c r="F81" s="3">
        <f ca="1">AVERAGE(INDIRECT("'[dpc-covid19-ita-regioni.xlsx]"&amp;$A$4&amp;"'!"&amp;F$1&amp;$C81+1):INDIRECT("'[dpc-covid19-ita-regioni.xlsx]"&amp;$A$4&amp;"'!"&amp;F$1&amp;$C81+$A$6))</f>
        <v>13.571428571428571</v>
      </c>
      <c r="G81" s="3">
        <f ca="1">AVERAGE(INDIRECT("'[dpc-covid19-ita-regioni.xlsx]"&amp;$A$4&amp;"'!"&amp;G$1&amp;$C81+1):INDIRECT("'[dpc-covid19-ita-regioni.xlsx]"&amp;$A$4&amp;"'!"&amp;G$1&amp;$C81+$A$6))</f>
        <v>5194</v>
      </c>
      <c r="H81" s="3">
        <f ca="1">AVERAGE(INDIRECT("'[dpc-covid19-ita-regioni.xlsx]"&amp;$A$4&amp;"'!"&amp;H$1&amp;$C81+1):INDIRECT("'[dpc-covid19-ita-regioni.xlsx]"&amp;$A$4&amp;"'!"&amp;H$1&amp;$C81+$A$6))</f>
        <v>5357.8571428571431</v>
      </c>
      <c r="I81" s="3" cm="1">
        <f t="array" aca="1" ref="I81" ca="1">(INDIRECT("'[dpc-covid19-ita-regioni.xlsx]"&amp;$A$4&amp;"'!"&amp;I$1&amp;$C81+1)-INDIRECT("'[dpc-covid19-ita-regioni.xlsx]"&amp;$A$4&amp;"'!"&amp;I$1&amp;$C81+$A$6))/$A$6</f>
        <v>1.4285714285714286</v>
      </c>
    </row>
    <row r="82" spans="3:9" x14ac:dyDescent="0.25">
      <c r="C82">
        <f>C81+1</f>
        <v>79</v>
      </c>
      <c r="D82" s="9" t="str" cm="1">
        <f t="array" aca="1" ref="D82" ca="1">INDIRECT("'[dpc-covid19-ita-regioni.xlsx]"&amp;$A$4&amp;"'!a"&amp;C82+1)</f>
        <v>19/08/2020</v>
      </c>
      <c r="E82" s="3">
        <f ca="1">AVERAGE(INDIRECT("'[dpc-covid19-ita-regioni.xlsx]"&amp;$A$4&amp;"'!"&amp;E$1&amp;$C82+1):INDIRECT("'[dpc-covid19-ita-regioni.xlsx]"&amp;$A$4&amp;"'!"&amp;E$1&amp;$C82+$A$6))</f>
        <v>152.42857142857142</v>
      </c>
      <c r="F82" s="3">
        <f ca="1">AVERAGE(INDIRECT("'[dpc-covid19-ita-regioni.xlsx]"&amp;$A$4&amp;"'!"&amp;F$1&amp;$C82+1):INDIRECT("'[dpc-covid19-ita-regioni.xlsx]"&amp;$A$4&amp;"'!"&amp;F$1&amp;$C82+$A$6))</f>
        <v>12.857142857142858</v>
      </c>
      <c r="G82" s="3">
        <f ca="1">AVERAGE(INDIRECT("'[dpc-covid19-ita-regioni.xlsx]"&amp;$A$4&amp;"'!"&amp;G$1&amp;$C82+1):INDIRECT("'[dpc-covid19-ita-regioni.xlsx]"&amp;$A$4&amp;"'!"&amp;G$1&amp;$C82+$A$6))</f>
        <v>5209.1428571428569</v>
      </c>
      <c r="H82" s="3">
        <f ca="1">AVERAGE(INDIRECT("'[dpc-covid19-ita-regioni.xlsx]"&amp;$A$4&amp;"'!"&amp;H$1&amp;$C82+1):INDIRECT("'[dpc-covid19-ita-regioni.xlsx]"&amp;$A$4&amp;"'!"&amp;H$1&amp;$C82+$A$6))</f>
        <v>5374.4285714285716</v>
      </c>
      <c r="I82" s="3" cm="1">
        <f t="array" aca="1" ref="I82" ca="1">(INDIRECT("'[dpc-covid19-ita-regioni.xlsx]"&amp;$A$4&amp;"'!"&amp;I$1&amp;$C82+1)-INDIRECT("'[dpc-covid19-ita-regioni.xlsx]"&amp;$A$4&amp;"'!"&amp;I$1&amp;$C82+$A$6))/$A$6</f>
        <v>1.2857142857142858</v>
      </c>
    </row>
    <row r="83" spans="3:9" x14ac:dyDescent="0.25">
      <c r="C83">
        <f>C82+1</f>
        <v>80</v>
      </c>
      <c r="D83" s="9" t="str" cm="1">
        <f t="array" aca="1" ref="D83" ca="1">INDIRECT("'[dpc-covid19-ita-regioni.xlsx]"&amp;$A$4&amp;"'!a"&amp;C83+1)</f>
        <v>18/08/2020</v>
      </c>
      <c r="E83" s="3">
        <f ca="1">AVERAGE(INDIRECT("'[dpc-covid19-ita-regioni.xlsx]"&amp;$A$4&amp;"'!"&amp;E$1&amp;$C83+1):INDIRECT("'[dpc-covid19-ita-regioni.xlsx]"&amp;$A$4&amp;"'!"&amp;E$1&amp;$C83+$A$6))</f>
        <v>154.42857142857142</v>
      </c>
      <c r="F83" s="3">
        <f ca="1">AVERAGE(INDIRECT("'[dpc-covid19-ita-regioni.xlsx]"&amp;$A$4&amp;"'!"&amp;F$1&amp;$C83+1):INDIRECT("'[dpc-covid19-ita-regioni.xlsx]"&amp;$A$4&amp;"'!"&amp;F$1&amp;$C83+$A$6))</f>
        <v>12.285714285714286</v>
      </c>
      <c r="G83" s="3">
        <f ca="1">AVERAGE(INDIRECT("'[dpc-covid19-ita-regioni.xlsx]"&amp;$A$4&amp;"'!"&amp;G$1&amp;$C83+1):INDIRECT("'[dpc-covid19-ita-regioni.xlsx]"&amp;$A$4&amp;"'!"&amp;G$1&amp;$C83+$A$6))</f>
        <v>5236.1428571428569</v>
      </c>
      <c r="H83" s="3">
        <f ca="1">AVERAGE(INDIRECT("'[dpc-covid19-ita-regioni.xlsx]"&amp;$A$4&amp;"'!"&amp;H$1&amp;$C83+1):INDIRECT("'[dpc-covid19-ita-regioni.xlsx]"&amp;$A$4&amp;"'!"&amp;H$1&amp;$C83+$A$6))</f>
        <v>5402.8571428571431</v>
      </c>
      <c r="I83" s="3" cm="1">
        <f t="array" aca="1" ref="I83" ca="1">(INDIRECT("'[dpc-covid19-ita-regioni.xlsx]"&amp;$A$4&amp;"'!"&amp;I$1&amp;$C83+1)-INDIRECT("'[dpc-covid19-ita-regioni.xlsx]"&amp;$A$4&amp;"'!"&amp;I$1&amp;$C83+$A$6))/$A$6</f>
        <v>1</v>
      </c>
    </row>
    <row r="84" spans="3:9" x14ac:dyDescent="0.25">
      <c r="C84">
        <f>C83+1</f>
        <v>81</v>
      </c>
      <c r="D84" s="9" t="str" cm="1">
        <f t="array" aca="1" ref="D84" ca="1">INDIRECT("'[dpc-covid19-ita-regioni.xlsx]"&amp;$A$4&amp;"'!a"&amp;C84+1)</f>
        <v>17/08/2020</v>
      </c>
      <c r="E84" s="3">
        <f ca="1">AVERAGE(INDIRECT("'[dpc-covid19-ita-regioni.xlsx]"&amp;$A$4&amp;"'!"&amp;E$1&amp;$C84+1):INDIRECT("'[dpc-covid19-ita-regioni.xlsx]"&amp;$A$4&amp;"'!"&amp;E$1&amp;$C84+$A$6))</f>
        <v>155.85714285714286</v>
      </c>
      <c r="F84" s="3">
        <f ca="1">AVERAGE(INDIRECT("'[dpc-covid19-ita-regioni.xlsx]"&amp;$A$4&amp;"'!"&amp;F$1&amp;$C84+1):INDIRECT("'[dpc-covid19-ita-regioni.xlsx]"&amp;$A$4&amp;"'!"&amp;F$1&amp;$C84+$A$6))</f>
        <v>11.714285714285714</v>
      </c>
      <c r="G84" s="3">
        <f ca="1">AVERAGE(INDIRECT("'[dpc-covid19-ita-regioni.xlsx]"&amp;$A$4&amp;"'!"&amp;G$1&amp;$C84+1):INDIRECT("'[dpc-covid19-ita-regioni.xlsx]"&amp;$A$4&amp;"'!"&amp;G$1&amp;$C84+$A$6))</f>
        <v>5263.8571428571431</v>
      </c>
      <c r="H84" s="3">
        <f ca="1">AVERAGE(INDIRECT("'[dpc-covid19-ita-regioni.xlsx]"&amp;$A$4&amp;"'!"&amp;H$1&amp;$C84+1):INDIRECT("'[dpc-covid19-ita-regioni.xlsx]"&amp;$A$4&amp;"'!"&amp;H$1&amp;$C84+$A$6))</f>
        <v>5431.4285714285716</v>
      </c>
      <c r="I84" s="3" cm="1">
        <f t="array" aca="1" ref="I84" ca="1">(INDIRECT("'[dpc-covid19-ita-regioni.xlsx]"&amp;$A$4&amp;"'!"&amp;I$1&amp;$C84+1)-INDIRECT("'[dpc-covid19-ita-regioni.xlsx]"&amp;$A$4&amp;"'!"&amp;I$1&amp;$C84+$A$6))/$A$6</f>
        <v>1</v>
      </c>
    </row>
    <row r="85" spans="3:9" x14ac:dyDescent="0.25">
      <c r="C85">
        <f>C84+1</f>
        <v>82</v>
      </c>
      <c r="D85" s="9" t="str" cm="1">
        <f t="array" aca="1" ref="D85" ca="1">INDIRECT("'[dpc-covid19-ita-regioni.xlsx]"&amp;$A$4&amp;"'!a"&amp;C85+1)</f>
        <v>16/08/2020</v>
      </c>
      <c r="E85" s="3">
        <f ca="1">AVERAGE(INDIRECT("'[dpc-covid19-ita-regioni.xlsx]"&amp;$A$4&amp;"'!"&amp;E$1&amp;$C85+1):INDIRECT("'[dpc-covid19-ita-regioni.xlsx]"&amp;$A$4&amp;"'!"&amp;E$1&amp;$C85+$A$6))</f>
        <v>156.28571428571428</v>
      </c>
      <c r="F85" s="3">
        <f ca="1">AVERAGE(INDIRECT("'[dpc-covid19-ita-regioni.xlsx]"&amp;$A$4&amp;"'!"&amp;F$1&amp;$C85+1):INDIRECT("'[dpc-covid19-ita-regioni.xlsx]"&amp;$A$4&amp;"'!"&amp;F$1&amp;$C85+$A$6))</f>
        <v>11</v>
      </c>
      <c r="G85" s="3">
        <f ca="1">AVERAGE(INDIRECT("'[dpc-covid19-ita-regioni.xlsx]"&amp;$A$4&amp;"'!"&amp;G$1&amp;$C85+1):INDIRECT("'[dpc-covid19-ita-regioni.xlsx]"&amp;$A$4&amp;"'!"&amp;G$1&amp;$C85+$A$6))</f>
        <v>5294.4285714285716</v>
      </c>
      <c r="H85" s="3">
        <f ca="1">AVERAGE(INDIRECT("'[dpc-covid19-ita-regioni.xlsx]"&amp;$A$4&amp;"'!"&amp;H$1&amp;$C85+1):INDIRECT("'[dpc-covid19-ita-regioni.xlsx]"&amp;$A$4&amp;"'!"&amp;H$1&amp;$C85+$A$6))</f>
        <v>5461.7142857142853</v>
      </c>
      <c r="I85" s="3" cm="1">
        <f t="array" aca="1" ref="I85" ca="1">(INDIRECT("'[dpc-covid19-ita-regioni.xlsx]"&amp;$A$4&amp;"'!"&amp;I$1&amp;$C85+1)-INDIRECT("'[dpc-covid19-ita-regioni.xlsx]"&amp;$A$4&amp;"'!"&amp;I$1&amp;$C85+$A$6))/$A$6</f>
        <v>1</v>
      </c>
    </row>
    <row r="86" spans="3:9" x14ac:dyDescent="0.25">
      <c r="C86">
        <f>C85+1</f>
        <v>83</v>
      </c>
      <c r="D86" s="9" t="str" cm="1">
        <f t="array" aca="1" ref="D86" ca="1">INDIRECT("'[dpc-covid19-ita-regioni.xlsx]"&amp;$A$4&amp;"'!a"&amp;C86+1)</f>
        <v>15/08/2020</v>
      </c>
      <c r="E86" s="3">
        <f ca="1">AVERAGE(INDIRECT("'[dpc-covid19-ita-regioni.xlsx]"&amp;$A$4&amp;"'!"&amp;E$1&amp;$C86+1):INDIRECT("'[dpc-covid19-ita-regioni.xlsx]"&amp;$A$4&amp;"'!"&amp;E$1&amp;$C86+$A$6))</f>
        <v>157.42857142857142</v>
      </c>
      <c r="F86" s="3">
        <f ca="1">AVERAGE(INDIRECT("'[dpc-covid19-ita-regioni.xlsx]"&amp;$A$4&amp;"'!"&amp;F$1&amp;$C86+1):INDIRECT("'[dpc-covid19-ita-regioni.xlsx]"&amp;$A$4&amp;"'!"&amp;F$1&amp;$C86+$A$6))</f>
        <v>10.428571428571429</v>
      </c>
      <c r="G86" s="3">
        <f ca="1">AVERAGE(INDIRECT("'[dpc-covid19-ita-regioni.xlsx]"&amp;$A$4&amp;"'!"&amp;G$1&amp;$C86+1):INDIRECT("'[dpc-covid19-ita-regioni.xlsx]"&amp;$A$4&amp;"'!"&amp;G$1&amp;$C86+$A$6))</f>
        <v>5324</v>
      </c>
      <c r="H86" s="3">
        <f ca="1">AVERAGE(INDIRECT("'[dpc-covid19-ita-regioni.xlsx]"&amp;$A$4&amp;"'!"&amp;H$1&amp;$C86+1):INDIRECT("'[dpc-covid19-ita-regioni.xlsx]"&amp;$A$4&amp;"'!"&amp;H$1&amp;$C86+$A$6))</f>
        <v>5491.8571428571431</v>
      </c>
      <c r="I86" s="3" cm="1">
        <f t="array" aca="1" ref="I86" ca="1">(INDIRECT("'[dpc-covid19-ita-regioni.xlsx]"&amp;$A$4&amp;"'!"&amp;I$1&amp;$C86+1)-INDIRECT("'[dpc-covid19-ita-regioni.xlsx]"&amp;$A$4&amp;"'!"&amp;I$1&amp;$C86+$A$6))/$A$6</f>
        <v>0.5714285714285714</v>
      </c>
    </row>
    <row r="87" spans="3:9" x14ac:dyDescent="0.25">
      <c r="C87">
        <f>C86+1</f>
        <v>84</v>
      </c>
      <c r="D87" s="9" t="str" cm="1">
        <f t="array" aca="1" ref="D87" ca="1">INDIRECT("'[dpc-covid19-ita-regioni.xlsx]"&amp;$A$4&amp;"'!a"&amp;C87+1)</f>
        <v>14/08/2020</v>
      </c>
      <c r="E87" s="3">
        <f ca="1">AVERAGE(INDIRECT("'[dpc-covid19-ita-regioni.xlsx]"&amp;$A$4&amp;"'!"&amp;E$1&amp;$C87+1):INDIRECT("'[dpc-covid19-ita-regioni.xlsx]"&amp;$A$4&amp;"'!"&amp;E$1&amp;$C87+$A$6))</f>
        <v>159.28571428571428</v>
      </c>
      <c r="F87" s="3">
        <f ca="1">AVERAGE(INDIRECT("'[dpc-covid19-ita-regioni.xlsx]"&amp;$A$4&amp;"'!"&amp;F$1&amp;$C87+1):INDIRECT("'[dpc-covid19-ita-regioni.xlsx]"&amp;$A$4&amp;"'!"&amp;F$1&amp;$C87+$A$6))</f>
        <v>10</v>
      </c>
      <c r="G87" s="3">
        <f ca="1">AVERAGE(INDIRECT("'[dpc-covid19-ita-regioni.xlsx]"&amp;$A$4&amp;"'!"&amp;G$1&amp;$C87+1):INDIRECT("'[dpc-covid19-ita-regioni.xlsx]"&amp;$A$4&amp;"'!"&amp;G$1&amp;$C87+$A$6))</f>
        <v>5349.7142857142853</v>
      </c>
      <c r="H87" s="3">
        <f ca="1">AVERAGE(INDIRECT("'[dpc-covid19-ita-regioni.xlsx]"&amp;$A$4&amp;"'!"&amp;H$1&amp;$C87+1):INDIRECT("'[dpc-covid19-ita-regioni.xlsx]"&amp;$A$4&amp;"'!"&amp;H$1&amp;$C87+$A$6))</f>
        <v>5519</v>
      </c>
      <c r="I87" s="3" cm="1">
        <f t="array" aca="1" ref="I87" ca="1">(INDIRECT("'[dpc-covid19-ita-regioni.xlsx]"&amp;$A$4&amp;"'!"&amp;I$1&amp;$C87+1)-INDIRECT("'[dpc-covid19-ita-regioni.xlsx]"&amp;$A$4&amp;"'!"&amp;I$1&amp;$C87+$A$6))/$A$6</f>
        <v>0.5714285714285714</v>
      </c>
    </row>
    <row r="88" spans="3:9" x14ac:dyDescent="0.25">
      <c r="C88">
        <f>C87+1</f>
        <v>85</v>
      </c>
      <c r="D88" s="9" t="str" cm="1">
        <f t="array" aca="1" ref="D88" ca="1">INDIRECT("'[dpc-covid19-ita-regioni.xlsx]"&amp;$A$4&amp;"'!a"&amp;C88+1)</f>
        <v>13/08/2020</v>
      </c>
      <c r="E88" s="3">
        <f ca="1">AVERAGE(INDIRECT("'[dpc-covid19-ita-regioni.xlsx]"&amp;$A$4&amp;"'!"&amp;E$1&amp;$C88+1):INDIRECT("'[dpc-covid19-ita-regioni.xlsx]"&amp;$A$4&amp;"'!"&amp;E$1&amp;$C88+$A$6))</f>
        <v>161.71428571428572</v>
      </c>
      <c r="F88" s="3">
        <f ca="1">AVERAGE(INDIRECT("'[dpc-covid19-ita-regioni.xlsx]"&amp;$A$4&amp;"'!"&amp;F$1&amp;$C88+1):INDIRECT("'[dpc-covid19-ita-regioni.xlsx]"&amp;$A$4&amp;"'!"&amp;F$1&amp;$C88+$A$6))</f>
        <v>9.5714285714285712</v>
      </c>
      <c r="G88" s="3">
        <f ca="1">AVERAGE(INDIRECT("'[dpc-covid19-ita-regioni.xlsx]"&amp;$A$4&amp;"'!"&amp;G$1&amp;$C88+1):INDIRECT("'[dpc-covid19-ita-regioni.xlsx]"&amp;$A$4&amp;"'!"&amp;G$1&amp;$C88+$A$6))</f>
        <v>5386</v>
      </c>
      <c r="H88" s="3">
        <f ca="1">AVERAGE(INDIRECT("'[dpc-covid19-ita-regioni.xlsx]"&amp;$A$4&amp;"'!"&amp;H$1&amp;$C88+1):INDIRECT("'[dpc-covid19-ita-regioni.xlsx]"&amp;$A$4&amp;"'!"&amp;H$1&amp;$C88+$A$6))</f>
        <v>5557.2857142857147</v>
      </c>
      <c r="I88" s="3" cm="1">
        <f t="array" aca="1" ref="I88" ca="1">(INDIRECT("'[dpc-covid19-ita-regioni.xlsx]"&amp;$A$4&amp;"'!"&amp;I$1&amp;$C88+1)-INDIRECT("'[dpc-covid19-ita-regioni.xlsx]"&amp;$A$4&amp;"'!"&amp;I$1&amp;$C88+$A$6))/$A$6</f>
        <v>0.8571428571428571</v>
      </c>
    </row>
    <row r="89" spans="3:9" x14ac:dyDescent="0.25">
      <c r="C89">
        <f>C88+1</f>
        <v>86</v>
      </c>
      <c r="D89" s="9" t="str" cm="1">
        <f t="array" aca="1" ref="D89" ca="1">INDIRECT("'[dpc-covid19-ita-regioni.xlsx]"&amp;$A$4&amp;"'!a"&amp;C89+1)</f>
        <v>12/08/2020</v>
      </c>
      <c r="E89" s="3">
        <f ca="1">AVERAGE(INDIRECT("'[dpc-covid19-ita-regioni.xlsx]"&amp;$A$4&amp;"'!"&amp;E$1&amp;$C89+1):INDIRECT("'[dpc-covid19-ita-regioni.xlsx]"&amp;$A$4&amp;"'!"&amp;E$1&amp;$C89+$A$6))</f>
        <v>161.42857142857142</v>
      </c>
      <c r="F89" s="3">
        <f ca="1">AVERAGE(INDIRECT("'[dpc-covid19-ita-regioni.xlsx]"&amp;$A$4&amp;"'!"&amp;F$1&amp;$C89+1):INDIRECT("'[dpc-covid19-ita-regioni.xlsx]"&amp;$A$4&amp;"'!"&amp;F$1&amp;$C89+$A$6))</f>
        <v>9.5714285714285712</v>
      </c>
      <c r="G89" s="3">
        <f ca="1">AVERAGE(INDIRECT("'[dpc-covid19-ita-regioni.xlsx]"&amp;$A$4&amp;"'!"&amp;G$1&amp;$C89+1):INDIRECT("'[dpc-covid19-ita-regioni.xlsx]"&amp;$A$4&amp;"'!"&amp;G$1&amp;$C89+$A$6))</f>
        <v>5413.2857142857147</v>
      </c>
      <c r="H89" s="3">
        <f ca="1">AVERAGE(INDIRECT("'[dpc-covid19-ita-regioni.xlsx]"&amp;$A$4&amp;"'!"&amp;H$1&amp;$C89+1):INDIRECT("'[dpc-covid19-ita-regioni.xlsx]"&amp;$A$4&amp;"'!"&amp;H$1&amp;$C89+$A$6))</f>
        <v>5584.2857142857147</v>
      </c>
      <c r="I89" s="3" cm="1">
        <f t="array" aca="1" ref="I89" ca="1">(INDIRECT("'[dpc-covid19-ita-regioni.xlsx]"&amp;$A$4&amp;"'!"&amp;I$1&amp;$C89+1)-INDIRECT("'[dpc-covid19-ita-regioni.xlsx]"&amp;$A$4&amp;"'!"&amp;I$1&amp;$C89+$A$6))/$A$6</f>
        <v>0.5714285714285714</v>
      </c>
    </row>
    <row r="90" spans="3:9" x14ac:dyDescent="0.25">
      <c r="C90">
        <f>C89+1</f>
        <v>87</v>
      </c>
      <c r="D90" s="9" t="str" cm="1">
        <f t="array" aca="1" ref="D90" ca="1">INDIRECT("'[dpc-covid19-ita-regioni.xlsx]"&amp;$A$4&amp;"'!a"&amp;C90+1)</f>
        <v>11/08/2020</v>
      </c>
      <c r="E90" s="3">
        <f ca="1">AVERAGE(INDIRECT("'[dpc-covid19-ita-regioni.xlsx]"&amp;$A$4&amp;"'!"&amp;E$1&amp;$C90+1):INDIRECT("'[dpc-covid19-ita-regioni.xlsx]"&amp;$A$4&amp;"'!"&amp;E$1&amp;$C90+$A$6))</f>
        <v>161.28571428571428</v>
      </c>
      <c r="F90" s="3">
        <f ca="1">AVERAGE(INDIRECT("'[dpc-covid19-ita-regioni.xlsx]"&amp;$A$4&amp;"'!"&amp;F$1&amp;$C90+1):INDIRECT("'[dpc-covid19-ita-regioni.xlsx]"&amp;$A$4&amp;"'!"&amp;F$1&amp;$C90+$A$6))</f>
        <v>9.7142857142857135</v>
      </c>
      <c r="G90" s="3">
        <f ca="1">AVERAGE(INDIRECT("'[dpc-covid19-ita-regioni.xlsx]"&amp;$A$4&amp;"'!"&amp;G$1&amp;$C90+1):INDIRECT("'[dpc-covid19-ita-regioni.xlsx]"&amp;$A$4&amp;"'!"&amp;G$1&amp;$C90+$A$6))</f>
        <v>5456.4285714285716</v>
      </c>
      <c r="H90" s="3">
        <f ca="1">AVERAGE(INDIRECT("'[dpc-covid19-ita-regioni.xlsx]"&amp;$A$4&amp;"'!"&amp;H$1&amp;$C90+1):INDIRECT("'[dpc-covid19-ita-regioni.xlsx]"&amp;$A$4&amp;"'!"&amp;H$1&amp;$C90+$A$6))</f>
        <v>5627.4285714285716</v>
      </c>
      <c r="I90" s="3" cm="1">
        <f t="array" aca="1" ref="I90" ca="1">(INDIRECT("'[dpc-covid19-ita-regioni.xlsx]"&amp;$A$4&amp;"'!"&amp;I$1&amp;$C90+1)-INDIRECT("'[dpc-covid19-ita-regioni.xlsx]"&amp;$A$4&amp;"'!"&amp;I$1&amp;$C90+$A$6))/$A$6</f>
        <v>1.2857142857142858</v>
      </c>
    </row>
    <row r="91" spans="3:9" x14ac:dyDescent="0.25">
      <c r="C91">
        <f>C90+1</f>
        <v>88</v>
      </c>
      <c r="D91" s="9" t="str" cm="1">
        <f t="array" aca="1" ref="D91" ca="1">INDIRECT("'[dpc-covid19-ita-regioni.xlsx]"&amp;$A$4&amp;"'!a"&amp;C91+1)</f>
        <v>10/08/2020</v>
      </c>
      <c r="E91" s="3">
        <f ca="1">AVERAGE(INDIRECT("'[dpc-covid19-ita-regioni.xlsx]"&amp;$A$4&amp;"'!"&amp;E$1&amp;$C91+1):INDIRECT("'[dpc-covid19-ita-regioni.xlsx]"&amp;$A$4&amp;"'!"&amp;E$1&amp;$C91+$A$6))</f>
        <v>161.28571428571428</v>
      </c>
      <c r="F91" s="3">
        <f ca="1">AVERAGE(INDIRECT("'[dpc-covid19-ita-regioni.xlsx]"&amp;$A$4&amp;"'!"&amp;F$1&amp;$C91+1):INDIRECT("'[dpc-covid19-ita-regioni.xlsx]"&amp;$A$4&amp;"'!"&amp;F$1&amp;$C91+$A$6))</f>
        <v>9.5714285714285712</v>
      </c>
      <c r="G91" s="3">
        <f ca="1">AVERAGE(INDIRECT("'[dpc-covid19-ita-regioni.xlsx]"&amp;$A$4&amp;"'!"&amp;G$1&amp;$C91+1):INDIRECT("'[dpc-covid19-ita-regioni.xlsx]"&amp;$A$4&amp;"'!"&amp;G$1&amp;$C91+$A$6))</f>
        <v>5490.5714285714284</v>
      </c>
      <c r="H91" s="3">
        <f ca="1">AVERAGE(INDIRECT("'[dpc-covid19-ita-regioni.xlsx]"&amp;$A$4&amp;"'!"&amp;H$1&amp;$C91+1):INDIRECT("'[dpc-covid19-ita-regioni.xlsx]"&amp;$A$4&amp;"'!"&amp;H$1&amp;$C91+$A$6))</f>
        <v>5661.4285714285716</v>
      </c>
      <c r="I91" s="3" cm="1">
        <f t="array" aca="1" ref="I91" ca="1">(INDIRECT("'[dpc-covid19-ita-regioni.xlsx]"&amp;$A$4&amp;"'!"&amp;I$1&amp;$C91+1)-INDIRECT("'[dpc-covid19-ita-regioni.xlsx]"&amp;$A$4&amp;"'!"&amp;I$1&amp;$C91+$A$6))/$A$6</f>
        <v>2</v>
      </c>
    </row>
    <row r="92" spans="3:9" x14ac:dyDescent="0.25">
      <c r="C92">
        <f>C91+1</f>
        <v>89</v>
      </c>
      <c r="D92" s="9" t="str" cm="1">
        <f t="array" aca="1" ref="D92" ca="1">INDIRECT("'[dpc-covid19-ita-regioni.xlsx]"&amp;$A$4&amp;"'!a"&amp;C92+1)</f>
        <v>09/08/2020</v>
      </c>
      <c r="E92" s="3">
        <f ca="1">AVERAGE(INDIRECT("'[dpc-covid19-ita-regioni.xlsx]"&amp;$A$4&amp;"'!"&amp;E$1&amp;$C92+1):INDIRECT("'[dpc-covid19-ita-regioni.xlsx]"&amp;$A$4&amp;"'!"&amp;E$1&amp;$C92+$A$6))</f>
        <v>163</v>
      </c>
      <c r="F92" s="3">
        <f ca="1">AVERAGE(INDIRECT("'[dpc-covid19-ita-regioni.xlsx]"&amp;$A$4&amp;"'!"&amp;F$1&amp;$C92+1):INDIRECT("'[dpc-covid19-ita-regioni.xlsx]"&amp;$A$4&amp;"'!"&amp;F$1&amp;$C92+$A$6))</f>
        <v>9.5714285714285712</v>
      </c>
      <c r="G92" s="3">
        <f ca="1">AVERAGE(INDIRECT("'[dpc-covid19-ita-regioni.xlsx]"&amp;$A$4&amp;"'!"&amp;G$1&amp;$C92+1):INDIRECT("'[dpc-covid19-ita-regioni.xlsx]"&amp;$A$4&amp;"'!"&amp;G$1&amp;$C92+$A$6))</f>
        <v>5524.2857142857147</v>
      </c>
      <c r="H92" s="3">
        <f ca="1">AVERAGE(INDIRECT("'[dpc-covid19-ita-regioni.xlsx]"&amp;$A$4&amp;"'!"&amp;H$1&amp;$C92+1):INDIRECT("'[dpc-covid19-ita-regioni.xlsx]"&amp;$A$4&amp;"'!"&amp;H$1&amp;$C92+$A$6))</f>
        <v>5696.8571428571431</v>
      </c>
      <c r="I92" s="3" cm="1">
        <f t="array" aca="1" ref="I92" ca="1">(INDIRECT("'[dpc-covid19-ita-regioni.xlsx]"&amp;$A$4&amp;"'!"&amp;I$1&amp;$C92+1)-INDIRECT("'[dpc-covid19-ita-regioni.xlsx]"&amp;$A$4&amp;"'!"&amp;I$1&amp;$C92+$A$6))/$A$6</f>
        <v>2.1428571428571428</v>
      </c>
    </row>
    <row r="93" spans="3:9" x14ac:dyDescent="0.25">
      <c r="C93">
        <f>C92+1</f>
        <v>90</v>
      </c>
      <c r="D93" s="9" t="str" cm="1">
        <f t="array" aca="1" ref="D93" ca="1">INDIRECT("'[dpc-covid19-ita-regioni.xlsx]"&amp;$A$4&amp;"'!a"&amp;C93+1)</f>
        <v>08/08/2020</v>
      </c>
      <c r="E93" s="3">
        <f ca="1">AVERAGE(INDIRECT("'[dpc-covid19-ita-regioni.xlsx]"&amp;$A$4&amp;"'!"&amp;E$1&amp;$C93+1):INDIRECT("'[dpc-covid19-ita-regioni.xlsx]"&amp;$A$4&amp;"'!"&amp;E$1&amp;$C93+$A$6))</f>
        <v>162.71428571428572</v>
      </c>
      <c r="F93" s="3">
        <f ca="1">AVERAGE(INDIRECT("'[dpc-covid19-ita-regioni.xlsx]"&amp;$A$4&amp;"'!"&amp;F$1&amp;$C93+1):INDIRECT("'[dpc-covid19-ita-regioni.xlsx]"&amp;$A$4&amp;"'!"&amp;F$1&amp;$C93+$A$6))</f>
        <v>9.5714285714285712</v>
      </c>
      <c r="G93" s="3">
        <f ca="1">AVERAGE(INDIRECT("'[dpc-covid19-ita-regioni.xlsx]"&amp;$A$4&amp;"'!"&amp;G$1&amp;$C93+1):INDIRECT("'[dpc-covid19-ita-regioni.xlsx]"&amp;$A$4&amp;"'!"&amp;G$1&amp;$C93+$A$6))</f>
        <v>5557.8571428571431</v>
      </c>
      <c r="H93" s="3">
        <f ca="1">AVERAGE(INDIRECT("'[dpc-covid19-ita-regioni.xlsx]"&amp;$A$4&amp;"'!"&amp;H$1&amp;$C93+1):INDIRECT("'[dpc-covid19-ita-regioni.xlsx]"&amp;$A$4&amp;"'!"&amp;H$1&amp;$C93+$A$6))</f>
        <v>5730.1428571428569</v>
      </c>
      <c r="I93" s="3" cm="1">
        <f t="array" aca="1" ref="I93" ca="1">(INDIRECT("'[dpc-covid19-ita-regioni.xlsx]"&amp;$A$4&amp;"'!"&amp;I$1&amp;$C93+1)-INDIRECT("'[dpc-covid19-ita-regioni.xlsx]"&amp;$A$4&amp;"'!"&amp;I$1&amp;$C93+$A$6))/$A$6</f>
        <v>2.4285714285714284</v>
      </c>
    </row>
    <row r="94" spans="3:9" x14ac:dyDescent="0.25">
      <c r="C94">
        <f>C93+1</f>
        <v>91</v>
      </c>
      <c r="D94" s="9" t="str" cm="1">
        <f t="array" aca="1" ref="D94" ca="1">INDIRECT("'[dpc-covid19-ita-regioni.xlsx]"&amp;$A$4&amp;"'!a"&amp;C94+1)</f>
        <v>07/08/2020</v>
      </c>
      <c r="E94" s="3">
        <f ca="1">AVERAGE(INDIRECT("'[dpc-covid19-ita-regioni.xlsx]"&amp;$A$4&amp;"'!"&amp;E$1&amp;$C94+1):INDIRECT("'[dpc-covid19-ita-regioni.xlsx]"&amp;$A$4&amp;"'!"&amp;E$1&amp;$C94+$A$6))</f>
        <v>162.14285714285714</v>
      </c>
      <c r="F94" s="3">
        <f ca="1">AVERAGE(INDIRECT("'[dpc-covid19-ita-regioni.xlsx]"&amp;$A$4&amp;"'!"&amp;F$1&amp;$C94+1):INDIRECT("'[dpc-covid19-ita-regioni.xlsx]"&amp;$A$4&amp;"'!"&amp;F$1&amp;$C94+$A$6))</f>
        <v>9.5714285714285712</v>
      </c>
      <c r="G94" s="3">
        <f ca="1">AVERAGE(INDIRECT("'[dpc-covid19-ita-regioni.xlsx]"&amp;$A$4&amp;"'!"&amp;G$1&amp;$C94+1):INDIRECT("'[dpc-covid19-ita-regioni.xlsx]"&amp;$A$4&amp;"'!"&amp;G$1&amp;$C94+$A$6))</f>
        <v>5616.7142857142853</v>
      </c>
      <c r="H94" s="3">
        <f ca="1">AVERAGE(INDIRECT("'[dpc-covid19-ita-regioni.xlsx]"&amp;$A$4&amp;"'!"&amp;H$1&amp;$C94+1):INDIRECT("'[dpc-covid19-ita-regioni.xlsx]"&amp;$A$4&amp;"'!"&amp;H$1&amp;$C94+$A$6))</f>
        <v>5788.4285714285716</v>
      </c>
      <c r="I94" s="3" cm="1">
        <f t="array" aca="1" ref="I94" ca="1">(INDIRECT("'[dpc-covid19-ita-regioni.xlsx]"&amp;$A$4&amp;"'!"&amp;I$1&amp;$C94+1)-INDIRECT("'[dpc-covid19-ita-regioni.xlsx]"&amp;$A$4&amp;"'!"&amp;I$1&amp;$C94+$A$6))/$A$6</f>
        <v>3.1428571428571428</v>
      </c>
    </row>
    <row r="95" spans="3:9" x14ac:dyDescent="0.25">
      <c r="C95">
        <f>C94+1</f>
        <v>92</v>
      </c>
      <c r="D95" s="9" t="str" cm="1">
        <f t="array" aca="1" ref="D95" ca="1">INDIRECT("'[dpc-covid19-ita-regioni.xlsx]"&amp;$A$4&amp;"'!a"&amp;C95+1)</f>
        <v>06/08/2020</v>
      </c>
      <c r="E95" s="3">
        <f ca="1">AVERAGE(INDIRECT("'[dpc-covid19-ita-regioni.xlsx]"&amp;$A$4&amp;"'!"&amp;E$1&amp;$C95+1):INDIRECT("'[dpc-covid19-ita-regioni.xlsx]"&amp;$A$4&amp;"'!"&amp;E$1&amp;$C95+$A$6))</f>
        <v>159</v>
      </c>
      <c r="F95" s="3">
        <f ca="1">AVERAGE(INDIRECT("'[dpc-covid19-ita-regioni.xlsx]"&amp;$A$4&amp;"'!"&amp;F$1&amp;$C95+1):INDIRECT("'[dpc-covid19-ita-regioni.xlsx]"&amp;$A$4&amp;"'!"&amp;F$1&amp;$C95+$A$6))</f>
        <v>9.2857142857142865</v>
      </c>
      <c r="G95" s="3">
        <f ca="1">AVERAGE(INDIRECT("'[dpc-covid19-ita-regioni.xlsx]"&amp;$A$4&amp;"'!"&amp;G$1&amp;$C95+1):INDIRECT("'[dpc-covid19-ita-regioni.xlsx]"&amp;$A$4&amp;"'!"&amp;G$1&amp;$C95+$A$6))</f>
        <v>5672.4285714285716</v>
      </c>
      <c r="H95" s="3">
        <f ca="1">AVERAGE(INDIRECT("'[dpc-covid19-ita-regioni.xlsx]"&amp;$A$4&amp;"'!"&amp;H$1&amp;$C95+1):INDIRECT("'[dpc-covid19-ita-regioni.xlsx]"&amp;$A$4&amp;"'!"&amp;H$1&amp;$C95+$A$6))</f>
        <v>5840.7142857142853</v>
      </c>
      <c r="I95" s="3" cm="1">
        <f t="array" aca="1" ref="I95" ca="1">(INDIRECT("'[dpc-covid19-ita-regioni.xlsx]"&amp;$A$4&amp;"'!"&amp;I$1&amp;$C95+1)-INDIRECT("'[dpc-covid19-ita-regioni.xlsx]"&amp;$A$4&amp;"'!"&amp;I$1&amp;$C95+$A$6))/$A$6</f>
        <v>3.2857142857142856</v>
      </c>
    </row>
    <row r="96" spans="3:9" x14ac:dyDescent="0.25">
      <c r="C96">
        <f>C95+1</f>
        <v>93</v>
      </c>
      <c r="D96" s="9" t="str" cm="1">
        <f t="array" aca="1" ref="D96" ca="1">INDIRECT("'[dpc-covid19-ita-regioni.xlsx]"&amp;$A$4&amp;"'!a"&amp;C96+1)</f>
        <v>05/08/2020</v>
      </c>
      <c r="E96" s="3">
        <f ca="1">AVERAGE(INDIRECT("'[dpc-covid19-ita-regioni.xlsx]"&amp;$A$4&amp;"'!"&amp;E$1&amp;$C96+1):INDIRECT("'[dpc-covid19-ita-regioni.xlsx]"&amp;$A$4&amp;"'!"&amp;E$1&amp;$C96+$A$6))</f>
        <v>156.57142857142858</v>
      </c>
      <c r="F96" s="3">
        <f ca="1">AVERAGE(INDIRECT("'[dpc-covid19-ita-regioni.xlsx]"&amp;$A$4&amp;"'!"&amp;F$1&amp;$C96+1):INDIRECT("'[dpc-covid19-ita-regioni.xlsx]"&amp;$A$4&amp;"'!"&amp;F$1&amp;$C96+$A$6))</f>
        <v>9.5714285714285712</v>
      </c>
      <c r="G96" s="3">
        <f ca="1">AVERAGE(INDIRECT("'[dpc-covid19-ita-regioni.xlsx]"&amp;$A$4&amp;"'!"&amp;G$1&amp;$C96+1):INDIRECT("'[dpc-covid19-ita-regioni.xlsx]"&amp;$A$4&amp;"'!"&amp;G$1&amp;$C96+$A$6))</f>
        <v>5718.4285714285716</v>
      </c>
      <c r="H96" s="3">
        <f ca="1">AVERAGE(INDIRECT("'[dpc-covid19-ita-regioni.xlsx]"&amp;$A$4&amp;"'!"&amp;H$1&amp;$C96+1):INDIRECT("'[dpc-covid19-ita-regioni.xlsx]"&amp;$A$4&amp;"'!"&amp;H$1&amp;$C96+$A$6))</f>
        <v>5884.5714285714284</v>
      </c>
      <c r="I96" s="3" cm="1">
        <f t="array" aca="1" ref="I96" ca="1">(INDIRECT("'[dpc-covid19-ita-regioni.xlsx]"&amp;$A$4&amp;"'!"&amp;I$1&amp;$C96+1)-INDIRECT("'[dpc-covid19-ita-regioni.xlsx]"&amp;$A$4&amp;"'!"&amp;I$1&amp;$C96+$A$6))/$A$6</f>
        <v>3.1428571428571428</v>
      </c>
    </row>
    <row r="97" spans="3:9" x14ac:dyDescent="0.25">
      <c r="C97">
        <f>C96+1</f>
        <v>94</v>
      </c>
      <c r="D97" s="9" t="str" cm="1">
        <f t="array" aca="1" ref="D97" ca="1">INDIRECT("'[dpc-covid19-ita-regioni.xlsx]"&amp;$A$4&amp;"'!a"&amp;C97+1)</f>
        <v>04/08/2020</v>
      </c>
      <c r="E97" s="3">
        <f ca="1">AVERAGE(INDIRECT("'[dpc-covid19-ita-regioni.xlsx]"&amp;$A$4&amp;"'!"&amp;E$1&amp;$C97+1):INDIRECT("'[dpc-covid19-ita-regioni.xlsx]"&amp;$A$4&amp;"'!"&amp;E$1&amp;$C97+$A$6))</f>
        <v>155.14285714285714</v>
      </c>
      <c r="F97" s="3">
        <f ca="1">AVERAGE(INDIRECT("'[dpc-covid19-ita-regioni.xlsx]"&amp;$A$4&amp;"'!"&amp;F$1&amp;$C97+1):INDIRECT("'[dpc-covid19-ita-regioni.xlsx]"&amp;$A$4&amp;"'!"&amp;F$1&amp;$C97+$A$6))</f>
        <v>9.8571428571428577</v>
      </c>
      <c r="G97" s="3">
        <f ca="1">AVERAGE(INDIRECT("'[dpc-covid19-ita-regioni.xlsx]"&amp;$A$4&amp;"'!"&amp;G$1&amp;$C97+1):INDIRECT("'[dpc-covid19-ita-regioni.xlsx]"&amp;$A$4&amp;"'!"&amp;G$1&amp;$C97+$A$6))</f>
        <v>5825.2857142857147</v>
      </c>
      <c r="H97" s="3">
        <f ca="1">AVERAGE(INDIRECT("'[dpc-covid19-ita-regioni.xlsx]"&amp;$A$4&amp;"'!"&amp;H$1&amp;$C97+1):INDIRECT("'[dpc-covid19-ita-regioni.xlsx]"&amp;$A$4&amp;"'!"&amp;H$1&amp;$C97+$A$6))</f>
        <v>5990.2857142857147</v>
      </c>
      <c r="I97" s="3" cm="1">
        <f t="array" aca="1" ref="I97" ca="1">(INDIRECT("'[dpc-covid19-ita-regioni.xlsx]"&amp;$A$4&amp;"'!"&amp;I$1&amp;$C97+1)-INDIRECT("'[dpc-covid19-ita-regioni.xlsx]"&amp;$A$4&amp;"'!"&amp;I$1&amp;$C97+$A$6))/$A$6</f>
        <v>2.4285714285714284</v>
      </c>
    </row>
    <row r="98" spans="3:9" x14ac:dyDescent="0.25">
      <c r="C98">
        <f>C97+1</f>
        <v>95</v>
      </c>
      <c r="D98" s="9" t="str" cm="1">
        <f t="array" aca="1" ref="D98" ca="1">INDIRECT("'[dpc-covid19-ita-regioni.xlsx]"&amp;$A$4&amp;"'!a"&amp;C98+1)</f>
        <v>03/08/2020</v>
      </c>
      <c r="E98" s="3">
        <f ca="1">AVERAGE(INDIRECT("'[dpc-covid19-ita-regioni.xlsx]"&amp;$A$4&amp;"'!"&amp;E$1&amp;$C98+1):INDIRECT("'[dpc-covid19-ita-regioni.xlsx]"&amp;$A$4&amp;"'!"&amp;E$1&amp;$C98+$A$6))</f>
        <v>153.85714285714286</v>
      </c>
      <c r="F98" s="3">
        <f ca="1">AVERAGE(INDIRECT("'[dpc-covid19-ita-regioni.xlsx]"&amp;$A$4&amp;"'!"&amp;F$1&amp;$C98+1):INDIRECT("'[dpc-covid19-ita-regioni.xlsx]"&amp;$A$4&amp;"'!"&amp;F$1&amp;$C98+$A$6))</f>
        <v>10.428571428571429</v>
      </c>
      <c r="G98" s="3">
        <f ca="1">AVERAGE(INDIRECT("'[dpc-covid19-ita-regioni.xlsx]"&amp;$A$4&amp;"'!"&amp;G$1&amp;$C98+1):INDIRECT("'[dpc-covid19-ita-regioni.xlsx]"&amp;$A$4&amp;"'!"&amp;G$1&amp;$C98+$A$6))</f>
        <v>5958.2857142857147</v>
      </c>
      <c r="H98" s="3">
        <f ca="1">AVERAGE(INDIRECT("'[dpc-covid19-ita-regioni.xlsx]"&amp;$A$4&amp;"'!"&amp;H$1&amp;$C98+1):INDIRECT("'[dpc-covid19-ita-regioni.xlsx]"&amp;$A$4&amp;"'!"&amp;H$1&amp;$C98+$A$6))</f>
        <v>6122.5714285714284</v>
      </c>
      <c r="I98" s="3" cm="1">
        <f t="array" aca="1" ref="I98" ca="1">(INDIRECT("'[dpc-covid19-ita-regioni.xlsx]"&amp;$A$4&amp;"'!"&amp;I$1&amp;$C98+1)-INDIRECT("'[dpc-covid19-ita-regioni.xlsx]"&amp;$A$4&amp;"'!"&amp;I$1&amp;$C98+$A$6))/$A$6</f>
        <v>2.2857142857142856</v>
      </c>
    </row>
    <row r="99" spans="3:9" x14ac:dyDescent="0.25">
      <c r="C99">
        <f>C98+1</f>
        <v>96</v>
      </c>
      <c r="D99" s="9" t="str" cm="1">
        <f t="array" aca="1" ref="D99" ca="1">INDIRECT("'[dpc-covid19-ita-regioni.xlsx]"&amp;$A$4&amp;"'!a"&amp;C99+1)</f>
        <v>02/08/2020</v>
      </c>
      <c r="E99" s="3">
        <f ca="1">AVERAGE(INDIRECT("'[dpc-covid19-ita-regioni.xlsx]"&amp;$A$4&amp;"'!"&amp;E$1&amp;$C99+1):INDIRECT("'[dpc-covid19-ita-regioni.xlsx]"&amp;$A$4&amp;"'!"&amp;E$1&amp;$C99+$A$6))</f>
        <v>150.28571428571428</v>
      </c>
      <c r="F99" s="3">
        <f ca="1">AVERAGE(INDIRECT("'[dpc-covid19-ita-regioni.xlsx]"&amp;$A$4&amp;"'!"&amp;F$1&amp;$C99+1):INDIRECT("'[dpc-covid19-ita-regioni.xlsx]"&amp;$A$4&amp;"'!"&amp;F$1&amp;$C99+$A$6))</f>
        <v>11.142857142857142</v>
      </c>
      <c r="G99" s="3">
        <f ca="1">AVERAGE(INDIRECT("'[dpc-covid19-ita-regioni.xlsx]"&amp;$A$4&amp;"'!"&amp;G$1&amp;$C99+1):INDIRECT("'[dpc-covid19-ita-regioni.xlsx]"&amp;$A$4&amp;"'!"&amp;G$1&amp;$C99+$A$6))</f>
        <v>6094</v>
      </c>
      <c r="H99" s="3">
        <f ca="1">AVERAGE(INDIRECT("'[dpc-covid19-ita-regioni.xlsx]"&amp;$A$4&amp;"'!"&amp;H$1&amp;$C99+1):INDIRECT("'[dpc-covid19-ita-regioni.xlsx]"&amp;$A$4&amp;"'!"&amp;H$1&amp;$C99+$A$6))</f>
        <v>6255.4285714285716</v>
      </c>
      <c r="I99" s="3" cm="1">
        <f t="array" aca="1" ref="I99" ca="1">(INDIRECT("'[dpc-covid19-ita-regioni.xlsx]"&amp;$A$4&amp;"'!"&amp;I$1&amp;$C99+1)-INDIRECT("'[dpc-covid19-ita-regioni.xlsx]"&amp;$A$4&amp;"'!"&amp;I$1&amp;$C99+$A$6))/$A$6</f>
        <v>2</v>
      </c>
    </row>
    <row r="100" spans="3:9" x14ac:dyDescent="0.25">
      <c r="C100">
        <f>C99+1</f>
        <v>97</v>
      </c>
      <c r="D100" s="9" t="str" cm="1">
        <f t="array" aca="1" ref="D100" ca="1">INDIRECT("'[dpc-covid19-ita-regioni.xlsx]"&amp;$A$4&amp;"'!a"&amp;C100+1)</f>
        <v>01/08/2020</v>
      </c>
      <c r="E100" s="3">
        <f ca="1">AVERAGE(INDIRECT("'[dpc-covid19-ita-regioni.xlsx]"&amp;$A$4&amp;"'!"&amp;E$1&amp;$C100+1):INDIRECT("'[dpc-covid19-ita-regioni.xlsx]"&amp;$A$4&amp;"'!"&amp;E$1&amp;$C100+$A$6))</f>
        <v>148.28571428571428</v>
      </c>
      <c r="F100" s="3">
        <f ca="1">AVERAGE(INDIRECT("'[dpc-covid19-ita-regioni.xlsx]"&amp;$A$4&amp;"'!"&amp;F$1&amp;$C100+1):INDIRECT("'[dpc-covid19-ita-regioni.xlsx]"&amp;$A$4&amp;"'!"&amp;F$1&amp;$C100+$A$6))</f>
        <v>11.714285714285714</v>
      </c>
      <c r="G100" s="3">
        <f ca="1">AVERAGE(INDIRECT("'[dpc-covid19-ita-regioni.xlsx]"&amp;$A$4&amp;"'!"&amp;G$1&amp;$C100+1):INDIRECT("'[dpc-covid19-ita-regioni.xlsx]"&amp;$A$4&amp;"'!"&amp;G$1&amp;$C100+$A$6))</f>
        <v>6231.1428571428569</v>
      </c>
      <c r="H100" s="3">
        <f ca="1">AVERAGE(INDIRECT("'[dpc-covid19-ita-regioni.xlsx]"&amp;$A$4&amp;"'!"&amp;H$1&amp;$C100+1):INDIRECT("'[dpc-covid19-ita-regioni.xlsx]"&amp;$A$4&amp;"'!"&amp;H$1&amp;$C100+$A$6))</f>
        <v>6391.1428571428569</v>
      </c>
      <c r="I100" s="3" cm="1">
        <f t="array" aca="1" ref="I100" ca="1">(INDIRECT("'[dpc-covid19-ita-regioni.xlsx]"&amp;$A$4&amp;"'!"&amp;I$1&amp;$C100+1)-INDIRECT("'[dpc-covid19-ita-regioni.xlsx]"&amp;$A$4&amp;"'!"&amp;I$1&amp;$C100+$A$6))/$A$6</f>
        <v>0.8571428571428571</v>
      </c>
    </row>
    <row r="101" spans="3:9" x14ac:dyDescent="0.25">
      <c r="C101">
        <f>C100+1</f>
        <v>98</v>
      </c>
      <c r="D101" s="9" t="str" cm="1">
        <f t="array" aca="1" ref="D101" ca="1">INDIRECT("'[dpc-covid19-ita-regioni.xlsx]"&amp;$A$4&amp;"'!a"&amp;C101+1)</f>
        <v>31/07/2020</v>
      </c>
      <c r="E101" s="3">
        <f ca="1">AVERAGE(INDIRECT("'[dpc-covid19-ita-regioni.xlsx]"&amp;$A$4&amp;"'!"&amp;E$1&amp;$C101+1):INDIRECT("'[dpc-covid19-ita-regioni.xlsx]"&amp;$A$4&amp;"'!"&amp;E$1&amp;$C101+$A$6))</f>
        <v>146.85714285714286</v>
      </c>
      <c r="F101" s="3">
        <f ca="1">AVERAGE(INDIRECT("'[dpc-covid19-ita-regioni.xlsx]"&amp;$A$4&amp;"'!"&amp;F$1&amp;$C101+1):INDIRECT("'[dpc-covid19-ita-regioni.xlsx]"&amp;$A$4&amp;"'!"&amp;F$1&amp;$C101+$A$6))</f>
        <v>12.285714285714286</v>
      </c>
      <c r="G101" s="3">
        <f ca="1">AVERAGE(INDIRECT("'[dpc-covid19-ita-regioni.xlsx]"&amp;$A$4&amp;"'!"&amp;G$1&amp;$C101+1):INDIRECT("'[dpc-covid19-ita-regioni.xlsx]"&amp;$A$4&amp;"'!"&amp;G$1&amp;$C101+$A$6))</f>
        <v>6349.1428571428569</v>
      </c>
      <c r="H101" s="3">
        <f ca="1">AVERAGE(INDIRECT("'[dpc-covid19-ita-regioni.xlsx]"&amp;$A$4&amp;"'!"&amp;H$1&amp;$C101+1):INDIRECT("'[dpc-covid19-ita-regioni.xlsx]"&amp;$A$4&amp;"'!"&amp;H$1&amp;$C101+$A$6))</f>
        <v>6508.2857142857147</v>
      </c>
      <c r="I101" s="3" cm="1">
        <f t="array" aca="1" ref="I101" ca="1">(INDIRECT("'[dpc-covid19-ita-regioni.xlsx]"&amp;$A$4&amp;"'!"&amp;I$1&amp;$C101+1)-INDIRECT("'[dpc-covid19-ita-regioni.xlsx]"&amp;$A$4&amp;"'!"&amp;I$1&amp;$C101+$A$6))/$A$6</f>
        <v>0.7142857142857143</v>
      </c>
    </row>
    <row r="102" spans="3:9" x14ac:dyDescent="0.25">
      <c r="C102">
        <f>C101+1</f>
        <v>99</v>
      </c>
      <c r="D102" s="9" t="str" cm="1">
        <f t="array" aca="1" ref="D102" ca="1">INDIRECT("'[dpc-covid19-ita-regioni.xlsx]"&amp;$A$4&amp;"'!a"&amp;C102+1)</f>
        <v>30/07/2020</v>
      </c>
      <c r="E102" s="3">
        <f ca="1">AVERAGE(INDIRECT("'[dpc-covid19-ita-regioni.xlsx]"&amp;$A$4&amp;"'!"&amp;E$1&amp;$C102+1):INDIRECT("'[dpc-covid19-ita-regioni.xlsx]"&amp;$A$4&amp;"'!"&amp;E$1&amp;$C102+$A$6))</f>
        <v>146.28571428571428</v>
      </c>
      <c r="F102" s="3">
        <f ca="1">AVERAGE(INDIRECT("'[dpc-covid19-ita-regioni.xlsx]"&amp;$A$4&amp;"'!"&amp;F$1&amp;$C102+1):INDIRECT("'[dpc-covid19-ita-regioni.xlsx]"&amp;$A$4&amp;"'!"&amp;F$1&amp;$C102+$A$6))</f>
        <v>13.714285714285714</v>
      </c>
      <c r="G102" s="3">
        <f ca="1">AVERAGE(INDIRECT("'[dpc-covid19-ita-regioni.xlsx]"&amp;$A$4&amp;"'!"&amp;G$1&amp;$C102+1):INDIRECT("'[dpc-covid19-ita-regioni.xlsx]"&amp;$A$4&amp;"'!"&amp;G$1&amp;$C102+$A$6))</f>
        <v>6455.1428571428569</v>
      </c>
      <c r="H102" s="3">
        <f ca="1">AVERAGE(INDIRECT("'[dpc-covid19-ita-regioni.xlsx]"&amp;$A$4&amp;"'!"&amp;H$1&amp;$C102+1):INDIRECT("'[dpc-covid19-ita-regioni.xlsx]"&amp;$A$4&amp;"'!"&amp;H$1&amp;$C102+$A$6))</f>
        <v>6615.1428571428569</v>
      </c>
      <c r="I102" s="3" cm="1">
        <f t="array" aca="1" ref="I102" ca="1">(INDIRECT("'[dpc-covid19-ita-regioni.xlsx]"&amp;$A$4&amp;"'!"&amp;I$1&amp;$C102+1)-INDIRECT("'[dpc-covid19-ita-regioni.xlsx]"&amp;$A$4&amp;"'!"&amp;I$1&amp;$C102+$A$6))/$A$6</f>
        <v>0.14285714285714285</v>
      </c>
    </row>
    <row r="103" spans="3:9" x14ac:dyDescent="0.25">
      <c r="C103">
        <f>C102+1</f>
        <v>100</v>
      </c>
      <c r="D103" s="9" t="str" cm="1">
        <f t="array" aca="1" ref="D103" ca="1">INDIRECT("'[dpc-covid19-ita-regioni.xlsx]"&amp;$A$4&amp;"'!a"&amp;C103+1)</f>
        <v>29/07/2020</v>
      </c>
      <c r="E103" s="3">
        <f ca="1">AVERAGE(INDIRECT("'[dpc-covid19-ita-regioni.xlsx]"&amp;$A$4&amp;"'!"&amp;E$1&amp;$C103+1):INDIRECT("'[dpc-covid19-ita-regioni.xlsx]"&amp;$A$4&amp;"'!"&amp;E$1&amp;$C103+$A$6))</f>
        <v>144.57142857142858</v>
      </c>
      <c r="F103" s="3">
        <f ca="1">AVERAGE(INDIRECT("'[dpc-covid19-ita-regioni.xlsx]"&amp;$A$4&amp;"'!"&amp;F$1&amp;$C103+1):INDIRECT("'[dpc-covid19-ita-regioni.xlsx]"&amp;$A$4&amp;"'!"&amp;F$1&amp;$C103+$A$6))</f>
        <v>14.285714285714286</v>
      </c>
      <c r="G103" s="3">
        <f ca="1">AVERAGE(INDIRECT("'[dpc-covid19-ita-regioni.xlsx]"&amp;$A$4&amp;"'!"&amp;G$1&amp;$C103+1):INDIRECT("'[dpc-covid19-ita-regioni.xlsx]"&amp;$A$4&amp;"'!"&amp;G$1&amp;$C103+$A$6))</f>
        <v>6585.7142857142853</v>
      </c>
      <c r="H103" s="3">
        <f ca="1">AVERAGE(INDIRECT("'[dpc-covid19-ita-regioni.xlsx]"&amp;$A$4&amp;"'!"&amp;H$1&amp;$C103+1):INDIRECT("'[dpc-covid19-ita-regioni.xlsx]"&amp;$A$4&amp;"'!"&amp;H$1&amp;$C103+$A$6))</f>
        <v>6744.5714285714284</v>
      </c>
      <c r="I103" s="3" cm="1">
        <f t="array" aca="1" ref="I103" ca="1">(INDIRECT("'[dpc-covid19-ita-regioni.xlsx]"&amp;$A$4&amp;"'!"&amp;I$1&amp;$C103+1)-INDIRECT("'[dpc-covid19-ita-regioni.xlsx]"&amp;$A$4&amp;"'!"&amp;I$1&amp;$C103+$A$6))/$A$6</f>
        <v>0.14285714285714285</v>
      </c>
    </row>
    <row r="104" spans="3:9" x14ac:dyDescent="0.25">
      <c r="C104">
        <f>C103+1</f>
        <v>101</v>
      </c>
      <c r="D104" s="9" t="str" cm="1">
        <f t="array" aca="1" ref="D104" ca="1">INDIRECT("'[dpc-covid19-ita-regioni.xlsx]"&amp;$A$4&amp;"'!a"&amp;C104+1)</f>
        <v>28/07/2020</v>
      </c>
      <c r="E104" s="3">
        <f ca="1">AVERAGE(INDIRECT("'[dpc-covid19-ita-regioni.xlsx]"&amp;$A$4&amp;"'!"&amp;E$1&amp;$C104+1):INDIRECT("'[dpc-covid19-ita-regioni.xlsx]"&amp;$A$4&amp;"'!"&amp;E$1&amp;$C104+$A$6))</f>
        <v>143.85714285714286</v>
      </c>
      <c r="F104" s="3">
        <f ca="1">AVERAGE(INDIRECT("'[dpc-covid19-ita-regioni.xlsx]"&amp;$A$4&amp;"'!"&amp;F$1&amp;$C104+1):INDIRECT("'[dpc-covid19-ita-regioni.xlsx]"&amp;$A$4&amp;"'!"&amp;F$1&amp;$C104+$A$6))</f>
        <v>14.857142857142858</v>
      </c>
      <c r="G104" s="3">
        <f ca="1">AVERAGE(INDIRECT("'[dpc-covid19-ita-regioni.xlsx]"&amp;$A$4&amp;"'!"&amp;G$1&amp;$C104+1):INDIRECT("'[dpc-covid19-ita-regioni.xlsx]"&amp;$A$4&amp;"'!"&amp;G$1&amp;$C104+$A$6))</f>
        <v>6644.7142857142853</v>
      </c>
      <c r="H104" s="3">
        <f ca="1">AVERAGE(INDIRECT("'[dpc-covid19-ita-regioni.xlsx]"&amp;$A$4&amp;"'!"&amp;H$1&amp;$C104+1):INDIRECT("'[dpc-covid19-ita-regioni.xlsx]"&amp;$A$4&amp;"'!"&amp;H$1&amp;$C104+$A$6))</f>
        <v>6803.4285714285716</v>
      </c>
      <c r="I104" s="3" cm="1">
        <f t="array" aca="1" ref="I104" ca="1">(INDIRECT("'[dpc-covid19-ita-regioni.xlsx]"&amp;$A$4&amp;"'!"&amp;I$1&amp;$C104+1)-INDIRECT("'[dpc-covid19-ita-regioni.xlsx]"&amp;$A$4&amp;"'!"&amp;I$1&amp;$C104+$A$6))/$A$6</f>
        <v>0.5714285714285714</v>
      </c>
    </row>
    <row r="105" spans="3:9" x14ac:dyDescent="0.25">
      <c r="C105">
        <f>C104+1</f>
        <v>102</v>
      </c>
      <c r="D105" s="9" t="str" cm="1">
        <f t="array" aca="1" ref="D105" ca="1">INDIRECT("'[dpc-covid19-ita-regioni.xlsx]"&amp;$A$4&amp;"'!a"&amp;C105+1)</f>
        <v>27/07/2020</v>
      </c>
      <c r="E105" s="3">
        <f ca="1">AVERAGE(INDIRECT("'[dpc-covid19-ita-regioni.xlsx]"&amp;$A$4&amp;"'!"&amp;E$1&amp;$C105+1):INDIRECT("'[dpc-covid19-ita-regioni.xlsx]"&amp;$A$4&amp;"'!"&amp;E$1&amp;$C105+$A$6))</f>
        <v>143.85714285714286</v>
      </c>
      <c r="F105" s="3">
        <f ca="1">AVERAGE(INDIRECT("'[dpc-covid19-ita-regioni.xlsx]"&amp;$A$4&amp;"'!"&amp;F$1&amp;$C105+1):INDIRECT("'[dpc-covid19-ita-regioni.xlsx]"&amp;$A$4&amp;"'!"&amp;F$1&amp;$C105+$A$6))</f>
        <v>16</v>
      </c>
      <c r="G105" s="3">
        <f ca="1">AVERAGE(INDIRECT("'[dpc-covid19-ita-regioni.xlsx]"&amp;$A$4&amp;"'!"&amp;G$1&amp;$C105+1):INDIRECT("'[dpc-covid19-ita-regioni.xlsx]"&amp;$A$4&amp;"'!"&amp;G$1&amp;$C105+$A$6))</f>
        <v>6691</v>
      </c>
      <c r="H105" s="3">
        <f ca="1">AVERAGE(INDIRECT("'[dpc-covid19-ita-regioni.xlsx]"&amp;$A$4&amp;"'!"&amp;H$1&amp;$C105+1):INDIRECT("'[dpc-covid19-ita-regioni.xlsx]"&amp;$A$4&amp;"'!"&amp;H$1&amp;$C105+$A$6))</f>
        <v>6850.8571428571431</v>
      </c>
      <c r="I105" s="3" cm="1">
        <f t="array" aca="1" ref="I105" ca="1">(INDIRECT("'[dpc-covid19-ita-regioni.xlsx]"&amp;$A$4&amp;"'!"&amp;I$1&amp;$C105+1)-INDIRECT("'[dpc-covid19-ita-regioni.xlsx]"&amp;$A$4&amp;"'!"&amp;I$1&amp;$C105+$A$6))/$A$6</f>
        <v>0.5714285714285714</v>
      </c>
    </row>
    <row r="106" spans="3:9" x14ac:dyDescent="0.25">
      <c r="C106">
        <f>C105+1</f>
        <v>103</v>
      </c>
      <c r="D106" s="9" t="str" cm="1">
        <f t="array" aca="1" ref="D106" ca="1">INDIRECT("'[dpc-covid19-ita-regioni.xlsx]"&amp;$A$4&amp;"'!a"&amp;C106+1)</f>
        <v>26/07/2020</v>
      </c>
      <c r="E106" s="3">
        <f ca="1">AVERAGE(INDIRECT("'[dpc-covid19-ita-regioni.xlsx]"&amp;$A$4&amp;"'!"&amp;E$1&amp;$C106+1):INDIRECT("'[dpc-covid19-ita-regioni.xlsx]"&amp;$A$4&amp;"'!"&amp;E$1&amp;$C106+$A$6))</f>
        <v>145.85714285714286</v>
      </c>
      <c r="F106" s="3">
        <f ca="1">AVERAGE(INDIRECT("'[dpc-covid19-ita-regioni.xlsx]"&amp;$A$4&amp;"'!"&amp;F$1&amp;$C106+1):INDIRECT("'[dpc-covid19-ita-regioni.xlsx]"&amp;$A$4&amp;"'!"&amp;F$1&amp;$C106+$A$6))</f>
        <v>17</v>
      </c>
      <c r="G106" s="3">
        <f ca="1">AVERAGE(INDIRECT("'[dpc-covid19-ita-regioni.xlsx]"&amp;$A$4&amp;"'!"&amp;G$1&amp;$C106+1):INDIRECT("'[dpc-covid19-ita-regioni.xlsx]"&amp;$A$4&amp;"'!"&amp;G$1&amp;$C106+$A$6))</f>
        <v>6747.4285714285716</v>
      </c>
      <c r="H106" s="3">
        <f ca="1">AVERAGE(INDIRECT("'[dpc-covid19-ita-regioni.xlsx]"&amp;$A$4&amp;"'!"&amp;H$1&amp;$C106+1):INDIRECT("'[dpc-covid19-ita-regioni.xlsx]"&amp;$A$4&amp;"'!"&amp;H$1&amp;$C106+$A$6))</f>
        <v>6910.2857142857147</v>
      </c>
      <c r="I106" s="3" cm="1">
        <f t="array" aca="1" ref="I106" ca="1">(INDIRECT("'[dpc-covid19-ita-regioni.xlsx]"&amp;$A$4&amp;"'!"&amp;I$1&amp;$C106+1)-INDIRECT("'[dpc-covid19-ita-regioni.xlsx]"&amp;$A$4&amp;"'!"&amp;I$1&amp;$C106+$A$6))/$A$6</f>
        <v>0.7142857142857143</v>
      </c>
    </row>
    <row r="107" spans="3:9" x14ac:dyDescent="0.25">
      <c r="C107">
        <f>C106+1</f>
        <v>104</v>
      </c>
      <c r="D107" s="9" t="str" cm="1">
        <f t="array" aca="1" ref="D107" ca="1">INDIRECT("'[dpc-covid19-ita-regioni.xlsx]"&amp;$A$4&amp;"'!a"&amp;C107+1)</f>
        <v>25/07/2020</v>
      </c>
      <c r="E107" s="3">
        <f ca="1">AVERAGE(INDIRECT("'[dpc-covid19-ita-regioni.xlsx]"&amp;$A$4&amp;"'!"&amp;E$1&amp;$C107+1):INDIRECT("'[dpc-covid19-ita-regioni.xlsx]"&amp;$A$4&amp;"'!"&amp;E$1&amp;$C107+$A$6))</f>
        <v>147.14285714285714</v>
      </c>
      <c r="F107" s="3">
        <f ca="1">AVERAGE(INDIRECT("'[dpc-covid19-ita-regioni.xlsx]"&amp;$A$4&amp;"'!"&amp;F$1&amp;$C107+1):INDIRECT("'[dpc-covid19-ita-regioni.xlsx]"&amp;$A$4&amp;"'!"&amp;F$1&amp;$C107+$A$6))</f>
        <v>18.285714285714285</v>
      </c>
      <c r="G107" s="3">
        <f ca="1">AVERAGE(INDIRECT("'[dpc-covid19-ita-regioni.xlsx]"&amp;$A$4&amp;"'!"&amp;G$1&amp;$C107+1):INDIRECT("'[dpc-covid19-ita-regioni.xlsx]"&amp;$A$4&amp;"'!"&amp;G$1&amp;$C107+$A$6))</f>
        <v>6811.8571428571431</v>
      </c>
      <c r="H107" s="3">
        <f ca="1">AVERAGE(INDIRECT("'[dpc-covid19-ita-regioni.xlsx]"&amp;$A$4&amp;"'!"&amp;H$1&amp;$C107+1):INDIRECT("'[dpc-covid19-ita-regioni.xlsx]"&amp;$A$4&amp;"'!"&amp;H$1&amp;$C107+$A$6))</f>
        <v>6977.2857142857147</v>
      </c>
      <c r="I107" s="3" cm="1">
        <f t="array" aca="1" ref="I107" ca="1">(INDIRECT("'[dpc-covid19-ita-regioni.xlsx]"&amp;$A$4&amp;"'!"&amp;I$1&amp;$C107+1)-INDIRECT("'[dpc-covid19-ita-regioni.xlsx]"&amp;$A$4&amp;"'!"&amp;I$1&amp;$C107+$A$6))/$A$6</f>
        <v>1.8571428571428572</v>
      </c>
    </row>
    <row r="108" spans="3:9" x14ac:dyDescent="0.25">
      <c r="C108">
        <f>C107+1</f>
        <v>105</v>
      </c>
      <c r="D108" s="9" t="str" cm="1">
        <f t="array" aca="1" ref="D108" ca="1">INDIRECT("'[dpc-covid19-ita-regioni.xlsx]"&amp;$A$4&amp;"'!a"&amp;C108+1)</f>
        <v>24/07/2020</v>
      </c>
      <c r="E108" s="3">
        <f ca="1">AVERAGE(INDIRECT("'[dpc-covid19-ita-regioni.xlsx]"&amp;$A$4&amp;"'!"&amp;E$1&amp;$C108+1):INDIRECT("'[dpc-covid19-ita-regioni.xlsx]"&amp;$A$4&amp;"'!"&amp;E$1&amp;$C108+$A$6))</f>
        <v>147.28571428571428</v>
      </c>
      <c r="F108" s="3">
        <f ca="1">AVERAGE(INDIRECT("'[dpc-covid19-ita-regioni.xlsx]"&amp;$A$4&amp;"'!"&amp;F$1&amp;$C108+1):INDIRECT("'[dpc-covid19-ita-regioni.xlsx]"&amp;$A$4&amp;"'!"&amp;F$1&amp;$C108+$A$6))</f>
        <v>19.571428571428573</v>
      </c>
      <c r="G108" s="3">
        <f ca="1">AVERAGE(INDIRECT("'[dpc-covid19-ita-regioni.xlsx]"&amp;$A$4&amp;"'!"&amp;G$1&amp;$C108+1):INDIRECT("'[dpc-covid19-ita-regioni.xlsx]"&amp;$A$4&amp;"'!"&amp;G$1&amp;$C108+$A$6))</f>
        <v>6879</v>
      </c>
      <c r="H108" s="3">
        <f ca="1">AVERAGE(INDIRECT("'[dpc-covid19-ita-regioni.xlsx]"&amp;$A$4&amp;"'!"&amp;H$1&amp;$C108+1):INDIRECT("'[dpc-covid19-ita-regioni.xlsx]"&amp;$A$4&amp;"'!"&amp;H$1&amp;$C108+$A$6))</f>
        <v>7045.8571428571431</v>
      </c>
      <c r="I108" s="3" cm="1">
        <f t="array" aca="1" ref="I108" ca="1">(INDIRECT("'[dpc-covid19-ita-regioni.xlsx]"&amp;$A$4&amp;"'!"&amp;I$1&amp;$C108+1)-INDIRECT("'[dpc-covid19-ita-regioni.xlsx]"&amp;$A$4&amp;"'!"&amp;I$1&amp;$C108+$A$6))/$A$6</f>
        <v>1.8571428571428572</v>
      </c>
    </row>
    <row r="109" spans="3:9" x14ac:dyDescent="0.25">
      <c r="C109">
        <f>C108+1</f>
        <v>106</v>
      </c>
      <c r="D109" s="9" t="str" cm="1">
        <f t="array" aca="1" ref="D109" ca="1">INDIRECT("'[dpc-covid19-ita-regioni.xlsx]"&amp;$A$4&amp;"'!a"&amp;C109+1)</f>
        <v>23/07/2020</v>
      </c>
      <c r="E109" s="3">
        <f ca="1">AVERAGE(INDIRECT("'[dpc-covid19-ita-regioni.xlsx]"&amp;$A$4&amp;"'!"&amp;E$1&amp;$C109+1):INDIRECT("'[dpc-covid19-ita-regioni.xlsx]"&amp;$A$4&amp;"'!"&amp;E$1&amp;$C109+$A$6))</f>
        <v>149.42857142857142</v>
      </c>
      <c r="F109" s="3">
        <f ca="1">AVERAGE(INDIRECT("'[dpc-covid19-ita-regioni.xlsx]"&amp;$A$4&amp;"'!"&amp;F$1&amp;$C109+1):INDIRECT("'[dpc-covid19-ita-regioni.xlsx]"&amp;$A$4&amp;"'!"&amp;F$1&amp;$C109+$A$6))</f>
        <v>20.285714285714285</v>
      </c>
      <c r="G109" s="3">
        <f ca="1">AVERAGE(INDIRECT("'[dpc-covid19-ita-regioni.xlsx]"&amp;$A$4&amp;"'!"&amp;G$1&amp;$C109+1):INDIRECT("'[dpc-covid19-ita-regioni.xlsx]"&amp;$A$4&amp;"'!"&amp;G$1&amp;$C109+$A$6))</f>
        <v>6970.7142857142853</v>
      </c>
      <c r="H109" s="3">
        <f ca="1">AVERAGE(INDIRECT("'[dpc-covid19-ita-regioni.xlsx]"&amp;$A$4&amp;"'!"&amp;H$1&amp;$C109+1):INDIRECT("'[dpc-covid19-ita-regioni.xlsx]"&amp;$A$4&amp;"'!"&amp;H$1&amp;$C109+$A$6))</f>
        <v>7140.4285714285716</v>
      </c>
      <c r="I109" s="3" cm="1">
        <f t="array" aca="1" ref="I109" ca="1">(INDIRECT("'[dpc-covid19-ita-regioni.xlsx]"&amp;$A$4&amp;"'!"&amp;I$1&amp;$C109+1)-INDIRECT("'[dpc-covid19-ita-regioni.xlsx]"&amp;$A$4&amp;"'!"&amp;I$1&amp;$C109+$A$6))/$A$6</f>
        <v>3.2857142857142856</v>
      </c>
    </row>
    <row r="110" spans="3:9" x14ac:dyDescent="0.25">
      <c r="C110">
        <f>C109+1</f>
        <v>107</v>
      </c>
      <c r="D110" s="9" t="str" cm="1">
        <f t="array" aca="1" ref="D110" ca="1">INDIRECT("'[dpc-covid19-ita-regioni.xlsx]"&amp;$A$4&amp;"'!a"&amp;C110+1)</f>
        <v>22/07/2020</v>
      </c>
      <c r="E110" s="3">
        <f ca="1">AVERAGE(INDIRECT("'[dpc-covid19-ita-regioni.xlsx]"&amp;$A$4&amp;"'!"&amp;E$1&amp;$C110+1):INDIRECT("'[dpc-covid19-ita-regioni.xlsx]"&amp;$A$4&amp;"'!"&amp;E$1&amp;$C110+$A$6))</f>
        <v>153</v>
      </c>
      <c r="F110" s="3">
        <f ca="1">AVERAGE(INDIRECT("'[dpc-covid19-ita-regioni.xlsx]"&amp;$A$4&amp;"'!"&amp;F$1&amp;$C110+1):INDIRECT("'[dpc-covid19-ita-regioni.xlsx]"&amp;$A$4&amp;"'!"&amp;F$1&amp;$C110+$A$6))</f>
        <v>21.142857142857142</v>
      </c>
      <c r="G110" s="3">
        <f ca="1">AVERAGE(INDIRECT("'[dpc-covid19-ita-regioni.xlsx]"&amp;$A$4&amp;"'!"&amp;G$1&amp;$C110+1):INDIRECT("'[dpc-covid19-ita-regioni.xlsx]"&amp;$A$4&amp;"'!"&amp;G$1&amp;$C110+$A$6))</f>
        <v>7047.4285714285716</v>
      </c>
      <c r="H110" s="3">
        <f ca="1">AVERAGE(INDIRECT("'[dpc-covid19-ita-regioni.xlsx]"&amp;$A$4&amp;"'!"&amp;H$1&amp;$C110+1):INDIRECT("'[dpc-covid19-ita-regioni.xlsx]"&amp;$A$4&amp;"'!"&amp;H$1&amp;$C110+$A$6))</f>
        <v>7221.5714285714284</v>
      </c>
      <c r="I110" s="3" cm="1">
        <f t="array" aca="1" ref="I110" ca="1">(INDIRECT("'[dpc-covid19-ita-regioni.xlsx]"&amp;$A$4&amp;"'!"&amp;I$1&amp;$C110+1)-INDIRECT("'[dpc-covid19-ita-regioni.xlsx]"&amp;$A$4&amp;"'!"&amp;I$1&amp;$C110+$A$6))/$A$6</f>
        <v>3.2857142857142856</v>
      </c>
    </row>
    <row r="111" spans="3:9" x14ac:dyDescent="0.25">
      <c r="C111">
        <f>C110+1</f>
        <v>108</v>
      </c>
      <c r="D111" s="9" t="str" cm="1">
        <f t="array" aca="1" ref="D111" ca="1">INDIRECT("'[dpc-covid19-ita-regioni.xlsx]"&amp;$A$4&amp;"'!a"&amp;C111+1)</f>
        <v>21/07/2020</v>
      </c>
      <c r="E111" s="3">
        <f ca="1">AVERAGE(INDIRECT("'[dpc-covid19-ita-regioni.xlsx]"&amp;$A$4&amp;"'!"&amp;E$1&amp;$C111+1):INDIRECT("'[dpc-covid19-ita-regioni.xlsx]"&amp;$A$4&amp;"'!"&amp;E$1&amp;$C111+$A$6))</f>
        <v>157</v>
      </c>
      <c r="F111" s="3">
        <f ca="1">AVERAGE(INDIRECT("'[dpc-covid19-ita-regioni.xlsx]"&amp;$A$4&amp;"'!"&amp;F$1&amp;$C111+1):INDIRECT("'[dpc-covid19-ita-regioni.xlsx]"&amp;$A$4&amp;"'!"&amp;F$1&amp;$C111+$A$6))</f>
        <v>22</v>
      </c>
      <c r="G111" s="3">
        <f ca="1">AVERAGE(INDIRECT("'[dpc-covid19-ita-regioni.xlsx]"&amp;$A$4&amp;"'!"&amp;G$1&amp;$C111+1):INDIRECT("'[dpc-covid19-ita-regioni.xlsx]"&amp;$A$4&amp;"'!"&amp;G$1&amp;$C111+$A$6))</f>
        <v>7122.5714285714284</v>
      </c>
      <c r="H111" s="3">
        <f ca="1">AVERAGE(INDIRECT("'[dpc-covid19-ita-regioni.xlsx]"&amp;$A$4&amp;"'!"&amp;H$1&amp;$C111+1):INDIRECT("'[dpc-covid19-ita-regioni.xlsx]"&amp;$A$4&amp;"'!"&amp;H$1&amp;$C111+$A$6))</f>
        <v>7301.5714285714284</v>
      </c>
      <c r="I111" s="3" cm="1">
        <f t="array" aca="1" ref="I111" ca="1">(INDIRECT("'[dpc-covid19-ita-regioni.xlsx]"&amp;$A$4&amp;"'!"&amp;I$1&amp;$C111+1)-INDIRECT("'[dpc-covid19-ita-regioni.xlsx]"&amp;$A$4&amp;"'!"&amp;I$1&amp;$C111+$A$6))/$A$6</f>
        <v>4.5714285714285712</v>
      </c>
    </row>
    <row r="112" spans="3:9" x14ac:dyDescent="0.25">
      <c r="C112">
        <f>C111+1</f>
        <v>109</v>
      </c>
      <c r="D112" s="9" t="str" cm="1">
        <f t="array" aca="1" ref="D112" ca="1">INDIRECT("'[dpc-covid19-ita-regioni.xlsx]"&amp;$A$4&amp;"'!a"&amp;C112+1)</f>
        <v>20/07/2020</v>
      </c>
      <c r="E112" s="3">
        <f ca="1">AVERAGE(INDIRECT("'[dpc-covid19-ita-regioni.xlsx]"&amp;$A$4&amp;"'!"&amp;E$1&amp;$C112+1):INDIRECT("'[dpc-covid19-ita-regioni.xlsx]"&amp;$A$4&amp;"'!"&amp;E$1&amp;$C112+$A$6))</f>
        <v>160.57142857142858</v>
      </c>
      <c r="F112" s="3">
        <f ca="1">AVERAGE(INDIRECT("'[dpc-covid19-ita-regioni.xlsx]"&amp;$A$4&amp;"'!"&amp;F$1&amp;$C112+1):INDIRECT("'[dpc-covid19-ita-regioni.xlsx]"&amp;$A$4&amp;"'!"&amp;F$1&amp;$C112+$A$6))</f>
        <v>22.857142857142858</v>
      </c>
      <c r="G112" s="3">
        <f ca="1">AVERAGE(INDIRECT("'[dpc-covid19-ita-regioni.xlsx]"&amp;$A$4&amp;"'!"&amp;G$1&amp;$C112+1):INDIRECT("'[dpc-covid19-ita-regioni.xlsx]"&amp;$A$4&amp;"'!"&amp;G$1&amp;$C112+$A$6))</f>
        <v>7252.7142857142853</v>
      </c>
      <c r="H112" s="3">
        <f ca="1">AVERAGE(INDIRECT("'[dpc-covid19-ita-regioni.xlsx]"&amp;$A$4&amp;"'!"&amp;H$1&amp;$C112+1):INDIRECT("'[dpc-covid19-ita-regioni.xlsx]"&amp;$A$4&amp;"'!"&amp;H$1&amp;$C112+$A$6))</f>
        <v>7436.1428571428569</v>
      </c>
      <c r="I112" s="3" cm="1">
        <f t="array" aca="1" ref="I112" ca="1">(INDIRECT("'[dpc-covid19-ita-regioni.xlsx]"&amp;$A$4&amp;"'!"&amp;I$1&amp;$C112+1)-INDIRECT("'[dpc-covid19-ita-regioni.xlsx]"&amp;$A$4&amp;"'!"&amp;I$1&amp;$C112+$A$6))/$A$6</f>
        <v>5.1428571428571432</v>
      </c>
    </row>
    <row r="113" spans="3:9" x14ac:dyDescent="0.25">
      <c r="C113">
        <f>C112+1</f>
        <v>110</v>
      </c>
      <c r="D113" s="9" t="str" cm="1">
        <f t="array" aca="1" ref="D113" ca="1">INDIRECT("'[dpc-covid19-ita-regioni.xlsx]"&amp;$A$4&amp;"'!a"&amp;C113+1)</f>
        <v>19/07/2020</v>
      </c>
      <c r="E113" s="3">
        <f ca="1">AVERAGE(INDIRECT("'[dpc-covid19-ita-regioni.xlsx]"&amp;$A$4&amp;"'!"&amp;E$1&amp;$C113+1):INDIRECT("'[dpc-covid19-ita-regioni.xlsx]"&amp;$A$4&amp;"'!"&amp;E$1&amp;$C113+$A$6))</f>
        <v>163</v>
      </c>
      <c r="F113" s="3">
        <f ca="1">AVERAGE(INDIRECT("'[dpc-covid19-ita-regioni.xlsx]"&amp;$A$4&amp;"'!"&amp;F$1&amp;$C113+1):INDIRECT("'[dpc-covid19-ita-regioni.xlsx]"&amp;$A$4&amp;"'!"&amp;F$1&amp;$C113+$A$6))</f>
        <v>24.142857142857142</v>
      </c>
      <c r="G113" s="3">
        <f ca="1">AVERAGE(INDIRECT("'[dpc-covid19-ita-regioni.xlsx]"&amp;$A$4&amp;"'!"&amp;G$1&amp;$C113+1):INDIRECT("'[dpc-covid19-ita-regioni.xlsx]"&amp;$A$4&amp;"'!"&amp;G$1&amp;$C113+$A$6))</f>
        <v>7373.2857142857147</v>
      </c>
      <c r="H113" s="3">
        <f ca="1">AVERAGE(INDIRECT("'[dpc-covid19-ita-regioni.xlsx]"&amp;$A$4&amp;"'!"&amp;H$1&amp;$C113+1):INDIRECT("'[dpc-covid19-ita-regioni.xlsx]"&amp;$A$4&amp;"'!"&amp;H$1&amp;$C113+$A$6))</f>
        <v>7560.4285714285716</v>
      </c>
      <c r="I113" s="3" cm="1">
        <f t="array" aca="1" ref="I113" ca="1">(INDIRECT("'[dpc-covid19-ita-regioni.xlsx]"&amp;$A$4&amp;"'!"&amp;I$1&amp;$C113+1)-INDIRECT("'[dpc-covid19-ita-regioni.xlsx]"&amp;$A$4&amp;"'!"&amp;I$1&amp;$C113+$A$6))/$A$6</f>
        <v>4.4285714285714288</v>
      </c>
    </row>
    <row r="114" spans="3:9" x14ac:dyDescent="0.25">
      <c r="C114">
        <f>C113+1</f>
        <v>111</v>
      </c>
      <c r="D114" s="9" t="str" cm="1">
        <f t="array" aca="1" ref="D114" ca="1">INDIRECT("'[dpc-covid19-ita-regioni.xlsx]"&amp;$A$4&amp;"'!a"&amp;C114+1)</f>
        <v>18/07/2020</v>
      </c>
      <c r="E114" s="3">
        <f ca="1">AVERAGE(INDIRECT("'[dpc-covid19-ita-regioni.xlsx]"&amp;$A$4&amp;"'!"&amp;E$1&amp;$C114+1):INDIRECT("'[dpc-covid19-ita-regioni.xlsx]"&amp;$A$4&amp;"'!"&amp;E$1&amp;$C114+$A$6))</f>
        <v>164.71428571428572</v>
      </c>
      <c r="F114" s="3">
        <f ca="1">AVERAGE(INDIRECT("'[dpc-covid19-ita-regioni.xlsx]"&amp;$A$4&amp;"'!"&amp;F$1&amp;$C114+1):INDIRECT("'[dpc-covid19-ita-regioni.xlsx]"&amp;$A$4&amp;"'!"&amp;F$1&amp;$C114+$A$6))</f>
        <v>25.428571428571427</v>
      </c>
      <c r="G114" s="3">
        <f ca="1">AVERAGE(INDIRECT("'[dpc-covid19-ita-regioni.xlsx]"&amp;$A$4&amp;"'!"&amp;G$1&amp;$C114+1):INDIRECT("'[dpc-covid19-ita-regioni.xlsx]"&amp;$A$4&amp;"'!"&amp;G$1&amp;$C114+$A$6))</f>
        <v>7479.4285714285716</v>
      </c>
      <c r="H114" s="3">
        <f ca="1">AVERAGE(INDIRECT("'[dpc-covid19-ita-regioni.xlsx]"&amp;$A$4&amp;"'!"&amp;H$1&amp;$C114+1):INDIRECT("'[dpc-covid19-ita-regioni.xlsx]"&amp;$A$4&amp;"'!"&amp;H$1&amp;$C114+$A$6))</f>
        <v>7669.5714285714284</v>
      </c>
      <c r="I114" s="3" cm="1">
        <f t="array" aca="1" ref="I114" ca="1">(INDIRECT("'[dpc-covid19-ita-regioni.xlsx]"&amp;$A$4&amp;"'!"&amp;I$1&amp;$C114+1)-INDIRECT("'[dpc-covid19-ita-regioni.xlsx]"&amp;$A$4&amp;"'!"&amp;I$1&amp;$C114+$A$6))/$A$6</f>
        <v>5.7142857142857144</v>
      </c>
    </row>
    <row r="115" spans="3:9" x14ac:dyDescent="0.25">
      <c r="C115">
        <f>C114+1</f>
        <v>112</v>
      </c>
      <c r="D115" s="9" t="str" cm="1">
        <f t="array" aca="1" ref="D115" ca="1">INDIRECT("'[dpc-covid19-ita-regioni.xlsx]"&amp;$A$4&amp;"'!a"&amp;C115+1)</f>
        <v>17/07/2020</v>
      </c>
      <c r="E115" s="3">
        <f ca="1">AVERAGE(INDIRECT("'[dpc-covid19-ita-regioni.xlsx]"&amp;$A$4&amp;"'!"&amp;E$1&amp;$C115+1):INDIRECT("'[dpc-covid19-ita-regioni.xlsx]"&amp;$A$4&amp;"'!"&amp;E$1&amp;$C115+$A$6))</f>
        <v>168.14285714285714</v>
      </c>
      <c r="F115" s="3">
        <f ca="1">AVERAGE(INDIRECT("'[dpc-covid19-ita-regioni.xlsx]"&amp;$A$4&amp;"'!"&amp;F$1&amp;$C115+1):INDIRECT("'[dpc-covid19-ita-regioni.xlsx]"&amp;$A$4&amp;"'!"&amp;F$1&amp;$C115+$A$6))</f>
        <v>26.428571428571427</v>
      </c>
      <c r="G115" s="3">
        <f ca="1">AVERAGE(INDIRECT("'[dpc-covid19-ita-regioni.xlsx]"&amp;$A$4&amp;"'!"&amp;G$1&amp;$C115+1):INDIRECT("'[dpc-covid19-ita-regioni.xlsx]"&amp;$A$4&amp;"'!"&amp;G$1&amp;$C115+$A$6))</f>
        <v>7611.7142857142853</v>
      </c>
      <c r="H115" s="3">
        <f ca="1">AVERAGE(INDIRECT("'[dpc-covid19-ita-regioni.xlsx]"&amp;$A$4&amp;"'!"&amp;H$1&amp;$C115+1):INDIRECT("'[dpc-covid19-ita-regioni.xlsx]"&amp;$A$4&amp;"'!"&amp;H$1&amp;$C115+$A$6))</f>
        <v>7806.2857142857147</v>
      </c>
      <c r="I115" s="3" cm="1">
        <f t="array" aca="1" ref="I115" ca="1">(INDIRECT("'[dpc-covid19-ita-regioni.xlsx]"&amp;$A$4&amp;"'!"&amp;I$1&amp;$C115+1)-INDIRECT("'[dpc-covid19-ita-regioni.xlsx]"&amp;$A$4&amp;"'!"&amp;I$1&amp;$C115+$A$6))/$A$6</f>
        <v>5.4285714285714288</v>
      </c>
    </row>
    <row r="116" spans="3:9" x14ac:dyDescent="0.25">
      <c r="C116">
        <f>C115+1</f>
        <v>113</v>
      </c>
      <c r="D116" s="9" t="str" cm="1">
        <f t="array" aca="1" ref="D116" ca="1">INDIRECT("'[dpc-covid19-ita-regioni.xlsx]"&amp;$A$4&amp;"'!a"&amp;C116+1)</f>
        <v>16/07/2020</v>
      </c>
      <c r="E116" s="3">
        <f ca="1">AVERAGE(INDIRECT("'[dpc-covid19-ita-regioni.xlsx]"&amp;$A$4&amp;"'!"&amp;E$1&amp;$C116+1):INDIRECT("'[dpc-covid19-ita-regioni.xlsx]"&amp;$A$4&amp;"'!"&amp;E$1&amp;$C116+$A$6))</f>
        <v>172.57142857142858</v>
      </c>
      <c r="F116" s="3">
        <f ca="1">AVERAGE(INDIRECT("'[dpc-covid19-ita-regioni.xlsx]"&amp;$A$4&amp;"'!"&amp;F$1&amp;$C116+1):INDIRECT("'[dpc-covid19-ita-regioni.xlsx]"&amp;$A$4&amp;"'!"&amp;F$1&amp;$C116+$A$6))</f>
        <v>27.142857142857142</v>
      </c>
      <c r="G116" s="3">
        <f ca="1">AVERAGE(INDIRECT("'[dpc-covid19-ita-regioni.xlsx]"&amp;$A$4&amp;"'!"&amp;G$1&amp;$C116+1):INDIRECT("'[dpc-covid19-ita-regioni.xlsx]"&amp;$A$4&amp;"'!"&amp;G$1&amp;$C116+$A$6))</f>
        <v>7738</v>
      </c>
      <c r="H116" s="3">
        <f ca="1">AVERAGE(INDIRECT("'[dpc-covid19-ita-regioni.xlsx]"&amp;$A$4&amp;"'!"&amp;H$1&amp;$C116+1):INDIRECT("'[dpc-covid19-ita-regioni.xlsx]"&amp;$A$4&amp;"'!"&amp;H$1&amp;$C116+$A$6))</f>
        <v>7937.7142857142853</v>
      </c>
      <c r="I116" s="3" cm="1">
        <f t="array" aca="1" ref="I116" ca="1">(INDIRECT("'[dpc-covid19-ita-regioni.xlsx]"&amp;$A$4&amp;"'!"&amp;I$1&amp;$C116+1)-INDIRECT("'[dpc-covid19-ita-regioni.xlsx]"&amp;$A$4&amp;"'!"&amp;I$1&amp;$C116+$A$6))/$A$6</f>
        <v>5.5714285714285712</v>
      </c>
    </row>
    <row r="117" spans="3:9" x14ac:dyDescent="0.25">
      <c r="C117">
        <f>C116+1</f>
        <v>114</v>
      </c>
      <c r="D117" s="9" t="str" cm="1">
        <f t="array" aca="1" ref="D117" ca="1">INDIRECT("'[dpc-covid19-ita-regioni.xlsx]"&amp;$A$4&amp;"'!a"&amp;C117+1)</f>
        <v>15/07/2020</v>
      </c>
      <c r="E117" s="3">
        <f ca="1">AVERAGE(INDIRECT("'[dpc-covid19-ita-regioni.xlsx]"&amp;$A$4&amp;"'!"&amp;E$1&amp;$C117+1):INDIRECT("'[dpc-covid19-ita-regioni.xlsx]"&amp;$A$4&amp;"'!"&amp;E$1&amp;$C117+$A$6))</f>
        <v>177.85714285714286</v>
      </c>
      <c r="F117" s="3">
        <f ca="1">AVERAGE(INDIRECT("'[dpc-covid19-ita-regioni.xlsx]"&amp;$A$4&amp;"'!"&amp;F$1&amp;$C117+1):INDIRECT("'[dpc-covid19-ita-regioni.xlsx]"&amp;$A$4&amp;"'!"&amp;F$1&amp;$C117+$A$6))</f>
        <v>28.285714285714285</v>
      </c>
      <c r="G117" s="3">
        <f ca="1">AVERAGE(INDIRECT("'[dpc-covid19-ita-regioni.xlsx]"&amp;$A$4&amp;"'!"&amp;G$1&amp;$C117+1):INDIRECT("'[dpc-covid19-ita-regioni.xlsx]"&amp;$A$4&amp;"'!"&amp;G$1&amp;$C117+$A$6))</f>
        <v>7852.7142857142853</v>
      </c>
      <c r="H117" s="3">
        <f ca="1">AVERAGE(INDIRECT("'[dpc-covid19-ita-regioni.xlsx]"&amp;$A$4&amp;"'!"&amp;H$1&amp;$C117+1):INDIRECT("'[dpc-covid19-ita-regioni.xlsx]"&amp;$A$4&amp;"'!"&amp;H$1&amp;$C117+$A$6))</f>
        <v>8058.8571428571431</v>
      </c>
      <c r="I117" s="3" cm="1">
        <f t="array" aca="1" ref="I117" ca="1">(INDIRECT("'[dpc-covid19-ita-regioni.xlsx]"&amp;$A$4&amp;"'!"&amp;I$1&amp;$C117+1)-INDIRECT("'[dpc-covid19-ita-regioni.xlsx]"&amp;$A$4&amp;"'!"&amp;I$1&amp;$C117+$A$6))/$A$6</f>
        <v>5</v>
      </c>
    </row>
    <row r="118" spans="3:9" x14ac:dyDescent="0.25">
      <c r="C118">
        <f>C117+1</f>
        <v>115</v>
      </c>
      <c r="D118" s="9" t="str" cm="1">
        <f t="array" aca="1" ref="D118" ca="1">INDIRECT("'[dpc-covid19-ita-regioni.xlsx]"&amp;$A$4&amp;"'!a"&amp;C118+1)</f>
        <v>14/07/2020</v>
      </c>
      <c r="E118" s="3">
        <f ca="1">AVERAGE(INDIRECT("'[dpc-covid19-ita-regioni.xlsx]"&amp;$A$4&amp;"'!"&amp;E$1&amp;$C118+1):INDIRECT("'[dpc-covid19-ita-regioni.xlsx]"&amp;$A$4&amp;"'!"&amp;E$1&amp;$C118+$A$6))</f>
        <v>182.71428571428572</v>
      </c>
      <c r="F118" s="3">
        <f ca="1">AVERAGE(INDIRECT("'[dpc-covid19-ita-regioni.xlsx]"&amp;$A$4&amp;"'!"&amp;F$1&amp;$C118+1):INDIRECT("'[dpc-covid19-ita-regioni.xlsx]"&amp;$A$4&amp;"'!"&amp;F$1&amp;$C118+$A$6))</f>
        <v>29.857142857142858</v>
      </c>
      <c r="G118" s="3">
        <f ca="1">AVERAGE(INDIRECT("'[dpc-covid19-ita-regioni.xlsx]"&amp;$A$4&amp;"'!"&amp;G$1&amp;$C118+1):INDIRECT("'[dpc-covid19-ita-regioni.xlsx]"&amp;$A$4&amp;"'!"&amp;G$1&amp;$C118+$A$6))</f>
        <v>7978.4285714285716</v>
      </c>
      <c r="H118" s="3">
        <f ca="1">AVERAGE(INDIRECT("'[dpc-covid19-ita-regioni.xlsx]"&amp;$A$4&amp;"'!"&amp;H$1&amp;$C118+1):INDIRECT("'[dpc-covid19-ita-regioni.xlsx]"&amp;$A$4&amp;"'!"&amp;H$1&amp;$C118+$A$6))</f>
        <v>8191</v>
      </c>
      <c r="I118" s="3" cm="1">
        <f t="array" aca="1" ref="I118" ca="1">(INDIRECT("'[dpc-covid19-ita-regioni.xlsx]"&amp;$A$4&amp;"'!"&amp;I$1&amp;$C118+1)-INDIRECT("'[dpc-covid19-ita-regioni.xlsx]"&amp;$A$4&amp;"'!"&amp;I$1&amp;$C118+$A$6))/$A$6</f>
        <v>5</v>
      </c>
    </row>
    <row r="119" spans="3:9" x14ac:dyDescent="0.25">
      <c r="C119">
        <f>C118+1</f>
        <v>116</v>
      </c>
      <c r="D119" s="9" t="str" cm="1">
        <f t="array" aca="1" ref="D119" ca="1">INDIRECT("'[dpc-covid19-ita-regioni.xlsx]"&amp;$A$4&amp;"'!a"&amp;C119+1)</f>
        <v>13/07/2020</v>
      </c>
      <c r="E119" s="3">
        <f ca="1">AVERAGE(INDIRECT("'[dpc-covid19-ita-regioni.xlsx]"&amp;$A$4&amp;"'!"&amp;E$1&amp;$C119+1):INDIRECT("'[dpc-covid19-ita-regioni.xlsx]"&amp;$A$4&amp;"'!"&amp;E$1&amp;$C119+$A$6))</f>
        <v>190.28571428571428</v>
      </c>
      <c r="F119" s="3">
        <f ca="1">AVERAGE(INDIRECT("'[dpc-covid19-ita-regioni.xlsx]"&amp;$A$4&amp;"'!"&amp;F$1&amp;$C119+1):INDIRECT("'[dpc-covid19-ita-regioni.xlsx]"&amp;$A$4&amp;"'!"&amp;F$1&amp;$C119+$A$6))</f>
        <v>31.142857142857142</v>
      </c>
      <c r="G119" s="3">
        <f ca="1">AVERAGE(INDIRECT("'[dpc-covid19-ita-regioni.xlsx]"&amp;$A$4&amp;"'!"&amp;G$1&amp;$C119+1):INDIRECT("'[dpc-covid19-ita-regioni.xlsx]"&amp;$A$4&amp;"'!"&amp;G$1&amp;$C119+$A$6))</f>
        <v>8129.8571428571431</v>
      </c>
      <c r="H119" s="3">
        <f ca="1">AVERAGE(INDIRECT("'[dpc-covid19-ita-regioni.xlsx]"&amp;$A$4&amp;"'!"&amp;H$1&amp;$C119+1):INDIRECT("'[dpc-covid19-ita-regioni.xlsx]"&amp;$A$4&amp;"'!"&amp;H$1&amp;$C119+$A$6))</f>
        <v>8351.2857142857138</v>
      </c>
      <c r="I119" s="3" cm="1">
        <f t="array" aca="1" ref="I119" ca="1">(INDIRECT("'[dpc-covid19-ita-regioni.xlsx]"&amp;$A$4&amp;"'!"&amp;I$1&amp;$C119+1)-INDIRECT("'[dpc-covid19-ita-regioni.xlsx]"&amp;$A$4&amp;"'!"&amp;I$1&amp;$C119+$A$6))/$A$6</f>
        <v>6.2857142857142856</v>
      </c>
    </row>
    <row r="120" spans="3:9" x14ac:dyDescent="0.25">
      <c r="C120">
        <f>C119+1</f>
        <v>117</v>
      </c>
      <c r="D120" s="9" t="str" cm="1">
        <f t="array" aca="1" ref="D120" ca="1">INDIRECT("'[dpc-covid19-ita-regioni.xlsx]"&amp;$A$4&amp;"'!a"&amp;C120+1)</f>
        <v>12/07/2020</v>
      </c>
      <c r="E120" s="3">
        <f ca="1">AVERAGE(INDIRECT("'[dpc-covid19-ita-regioni.xlsx]"&amp;$A$4&amp;"'!"&amp;E$1&amp;$C120+1):INDIRECT("'[dpc-covid19-ita-regioni.xlsx]"&amp;$A$4&amp;"'!"&amp;E$1&amp;$C120+$A$6))</f>
        <v>199.57142857142858</v>
      </c>
      <c r="F120" s="3">
        <f ca="1">AVERAGE(INDIRECT("'[dpc-covid19-ita-regioni.xlsx]"&amp;$A$4&amp;"'!"&amp;F$1&amp;$C120+1):INDIRECT("'[dpc-covid19-ita-regioni.xlsx]"&amp;$A$4&amp;"'!"&amp;F$1&amp;$C120+$A$6))</f>
        <v>32</v>
      </c>
      <c r="G120" s="3">
        <f ca="1">AVERAGE(INDIRECT("'[dpc-covid19-ita-regioni.xlsx]"&amp;$A$4&amp;"'!"&amp;G$1&amp;$C120+1):INDIRECT("'[dpc-covid19-ita-regioni.xlsx]"&amp;$A$4&amp;"'!"&amp;G$1&amp;$C120+$A$6))</f>
        <v>8331.2857142857138</v>
      </c>
      <c r="H120" s="3">
        <f ca="1">AVERAGE(INDIRECT("'[dpc-covid19-ita-regioni.xlsx]"&amp;$A$4&amp;"'!"&amp;H$1&amp;$C120+1):INDIRECT("'[dpc-covid19-ita-regioni.xlsx]"&amp;$A$4&amp;"'!"&amp;H$1&amp;$C120+$A$6))</f>
        <v>8562.8571428571431</v>
      </c>
      <c r="I120" s="3" cm="1">
        <f t="array" aca="1" ref="I120" ca="1">(INDIRECT("'[dpc-covid19-ita-regioni.xlsx]"&amp;$A$4&amp;"'!"&amp;I$1&amp;$C120+1)-INDIRECT("'[dpc-covid19-ita-regioni.xlsx]"&amp;$A$4&amp;"'!"&amp;I$1&amp;$C120+$A$6))/$A$6</f>
        <v>6.8571428571428568</v>
      </c>
    </row>
    <row r="121" spans="3:9" x14ac:dyDescent="0.25">
      <c r="C121">
        <f>C120+1</f>
        <v>118</v>
      </c>
      <c r="D121" s="9" t="str" cm="1">
        <f t="array" aca="1" ref="D121" ca="1">INDIRECT("'[dpc-covid19-ita-regioni.xlsx]"&amp;$A$4&amp;"'!a"&amp;C121+1)</f>
        <v>11/07/2020</v>
      </c>
      <c r="E121" s="3">
        <f ca="1">AVERAGE(INDIRECT("'[dpc-covid19-ita-regioni.xlsx]"&amp;$A$4&amp;"'!"&amp;E$1&amp;$C121+1):INDIRECT("'[dpc-covid19-ita-regioni.xlsx]"&amp;$A$4&amp;"'!"&amp;E$1&amp;$C121+$A$6))</f>
        <v>209.57142857142858</v>
      </c>
      <c r="F121" s="3">
        <f ca="1">AVERAGE(INDIRECT("'[dpc-covid19-ita-regioni.xlsx]"&amp;$A$4&amp;"'!"&amp;F$1&amp;$C121+1):INDIRECT("'[dpc-covid19-ita-regioni.xlsx]"&amp;$A$4&amp;"'!"&amp;F$1&amp;$C121+$A$6))</f>
        <v>32.714285714285715</v>
      </c>
      <c r="G121" s="3">
        <f ca="1">AVERAGE(INDIRECT("'[dpc-covid19-ita-regioni.xlsx]"&amp;$A$4&amp;"'!"&amp;G$1&amp;$C121+1):INDIRECT("'[dpc-covid19-ita-regioni.xlsx]"&amp;$A$4&amp;"'!"&amp;G$1&amp;$C121+$A$6))</f>
        <v>8526.4285714285706</v>
      </c>
      <c r="H121" s="3">
        <f ca="1">AVERAGE(INDIRECT("'[dpc-covid19-ita-regioni.xlsx]"&amp;$A$4&amp;"'!"&amp;H$1&amp;$C121+1):INDIRECT("'[dpc-covid19-ita-regioni.xlsx]"&amp;$A$4&amp;"'!"&amp;H$1&amp;$C121+$A$6))</f>
        <v>8768.7142857142862</v>
      </c>
      <c r="I121" s="3" cm="1">
        <f t="array" aca="1" ref="I121" ca="1">(INDIRECT("'[dpc-covid19-ita-regioni.xlsx]"&amp;$A$4&amp;"'!"&amp;I$1&amp;$C121+1)-INDIRECT("'[dpc-covid19-ita-regioni.xlsx]"&amp;$A$4&amp;"'!"&amp;I$1&amp;$C121+$A$6))/$A$6</f>
        <v>6.1428571428571432</v>
      </c>
    </row>
    <row r="122" spans="3:9" x14ac:dyDescent="0.25">
      <c r="C122">
        <f>C121+1</f>
        <v>119</v>
      </c>
      <c r="D122" s="9" t="str" cm="1">
        <f t="array" aca="1" ref="D122" ca="1">INDIRECT("'[dpc-covid19-ita-regioni.xlsx]"&amp;$A$4&amp;"'!a"&amp;C122+1)</f>
        <v>10/07/2020</v>
      </c>
      <c r="E122" s="3">
        <f ca="1">AVERAGE(INDIRECT("'[dpc-covid19-ita-regioni.xlsx]"&amp;$A$4&amp;"'!"&amp;E$1&amp;$C122+1):INDIRECT("'[dpc-covid19-ita-regioni.xlsx]"&amp;$A$4&amp;"'!"&amp;E$1&amp;$C122+$A$6))</f>
        <v>217.85714285714286</v>
      </c>
      <c r="F122" s="3">
        <f ca="1">AVERAGE(INDIRECT("'[dpc-covid19-ita-regioni.xlsx]"&amp;$A$4&amp;"'!"&amp;F$1&amp;$C122+1):INDIRECT("'[dpc-covid19-ita-regioni.xlsx]"&amp;$A$4&amp;"'!"&amp;F$1&amp;$C122+$A$6))</f>
        <v>33.714285714285715</v>
      </c>
      <c r="G122" s="3">
        <f ca="1">AVERAGE(INDIRECT("'[dpc-covid19-ita-regioni.xlsx]"&amp;$A$4&amp;"'!"&amp;G$1&amp;$C122+1):INDIRECT("'[dpc-covid19-ita-regioni.xlsx]"&amp;$A$4&amp;"'!"&amp;G$1&amp;$C122+$A$6))</f>
        <v>8690.5714285714294</v>
      </c>
      <c r="H122" s="3">
        <f ca="1">AVERAGE(INDIRECT("'[dpc-covid19-ita-regioni.xlsx]"&amp;$A$4&amp;"'!"&amp;H$1&amp;$C122+1):INDIRECT("'[dpc-covid19-ita-regioni.xlsx]"&amp;$A$4&amp;"'!"&amp;H$1&amp;$C122+$A$6))</f>
        <v>8942.1428571428569</v>
      </c>
      <c r="I122" s="3" cm="1">
        <f t="array" aca="1" ref="I122" ca="1">(INDIRECT("'[dpc-covid19-ita-regioni.xlsx]"&amp;$A$4&amp;"'!"&amp;I$1&amp;$C122+1)-INDIRECT("'[dpc-covid19-ita-regioni.xlsx]"&amp;$A$4&amp;"'!"&amp;I$1&amp;$C122+$A$6))/$A$6</f>
        <v>6.4285714285714288</v>
      </c>
    </row>
    <row r="123" spans="3:9" x14ac:dyDescent="0.25">
      <c r="C123">
        <f>C122+1</f>
        <v>120</v>
      </c>
      <c r="D123" s="9" t="str" cm="1">
        <f t="array" aca="1" ref="D123" ca="1">INDIRECT("'[dpc-covid19-ita-regioni.xlsx]"&amp;$A$4&amp;"'!a"&amp;C123+1)</f>
        <v>09/07/2020</v>
      </c>
      <c r="E123" s="3">
        <f ca="1">AVERAGE(INDIRECT("'[dpc-covid19-ita-regioni.xlsx]"&amp;$A$4&amp;"'!"&amp;E$1&amp;$C123+1):INDIRECT("'[dpc-covid19-ita-regioni.xlsx]"&amp;$A$4&amp;"'!"&amp;E$1&amp;$C123+$A$6))</f>
        <v>225.14285714285714</v>
      </c>
      <c r="F123" s="3">
        <f ca="1">AVERAGE(INDIRECT("'[dpc-covid19-ita-regioni.xlsx]"&amp;$A$4&amp;"'!"&amp;F$1&amp;$C123+1):INDIRECT("'[dpc-covid19-ita-regioni.xlsx]"&amp;$A$4&amp;"'!"&amp;F$1&amp;$C123+$A$6))</f>
        <v>35.714285714285715</v>
      </c>
      <c r="G123" s="3">
        <f ca="1">AVERAGE(INDIRECT("'[dpc-covid19-ita-regioni.xlsx]"&amp;$A$4&amp;"'!"&amp;G$1&amp;$C123+1):INDIRECT("'[dpc-covid19-ita-regioni.xlsx]"&amp;$A$4&amp;"'!"&amp;G$1&amp;$C123+$A$6))</f>
        <v>8872.1428571428569</v>
      </c>
      <c r="H123" s="3">
        <f ca="1">AVERAGE(INDIRECT("'[dpc-covid19-ita-regioni.xlsx]"&amp;$A$4&amp;"'!"&amp;H$1&amp;$C123+1):INDIRECT("'[dpc-covid19-ita-regioni.xlsx]"&amp;$A$4&amp;"'!"&amp;H$1&amp;$C123+$A$6))</f>
        <v>9133</v>
      </c>
      <c r="I123" s="3" cm="1">
        <f t="array" aca="1" ref="I123" ca="1">(INDIRECT("'[dpc-covid19-ita-regioni.xlsx]"&amp;$A$4&amp;"'!"&amp;I$1&amp;$C123+1)-INDIRECT("'[dpc-covid19-ita-regioni.xlsx]"&amp;$A$4&amp;"'!"&amp;I$1&amp;$C123+$A$6))/$A$6</f>
        <v>7.8571428571428568</v>
      </c>
    </row>
    <row r="124" spans="3:9" x14ac:dyDescent="0.25">
      <c r="C124">
        <f>C123+1</f>
        <v>121</v>
      </c>
      <c r="D124" s="9" t="str" cm="1">
        <f t="array" aca="1" ref="D124" ca="1">INDIRECT("'[dpc-covid19-ita-regioni.xlsx]"&amp;$A$4&amp;"'!a"&amp;C124+1)</f>
        <v>08/07/2020</v>
      </c>
      <c r="E124" s="3">
        <f ca="1">AVERAGE(INDIRECT("'[dpc-covid19-ita-regioni.xlsx]"&amp;$A$4&amp;"'!"&amp;E$1&amp;$C124+1):INDIRECT("'[dpc-covid19-ita-regioni.xlsx]"&amp;$A$4&amp;"'!"&amp;E$1&amp;$C124+$A$6))</f>
        <v>230.85714285714286</v>
      </c>
      <c r="F124" s="3">
        <f ca="1">AVERAGE(INDIRECT("'[dpc-covid19-ita-regioni.xlsx]"&amp;$A$4&amp;"'!"&amp;F$1&amp;$C124+1):INDIRECT("'[dpc-covid19-ita-regioni.xlsx]"&amp;$A$4&amp;"'!"&amp;F$1&amp;$C124+$A$6))</f>
        <v>37.142857142857146</v>
      </c>
      <c r="G124" s="3">
        <f ca="1">AVERAGE(INDIRECT("'[dpc-covid19-ita-regioni.xlsx]"&amp;$A$4&amp;"'!"&amp;G$1&amp;$C124+1):INDIRECT("'[dpc-covid19-ita-regioni.xlsx]"&amp;$A$4&amp;"'!"&amp;G$1&amp;$C124+$A$6))</f>
        <v>9075</v>
      </c>
      <c r="H124" s="3">
        <f ca="1">AVERAGE(INDIRECT("'[dpc-covid19-ita-regioni.xlsx]"&amp;$A$4&amp;"'!"&amp;H$1&amp;$C124+1):INDIRECT("'[dpc-covid19-ita-regioni.xlsx]"&amp;$A$4&amp;"'!"&amp;H$1&amp;$C124+$A$6))</f>
        <v>9343</v>
      </c>
      <c r="I124" s="3" cm="1">
        <f t="array" aca="1" ref="I124" ca="1">(INDIRECT("'[dpc-covid19-ita-regioni.xlsx]"&amp;$A$4&amp;"'!"&amp;I$1&amp;$C124+1)-INDIRECT("'[dpc-covid19-ita-regioni.xlsx]"&amp;$A$4&amp;"'!"&amp;I$1&amp;$C124+$A$6))/$A$6</f>
        <v>7.7142857142857144</v>
      </c>
    </row>
    <row r="125" spans="3:9" x14ac:dyDescent="0.25">
      <c r="C125">
        <f>C124+1</f>
        <v>122</v>
      </c>
      <c r="D125" s="9" t="str" cm="1">
        <f t="array" aca="1" ref="D125" ca="1">INDIRECT("'[dpc-covid19-ita-regioni.xlsx]"&amp;$A$4&amp;"'!a"&amp;C125+1)</f>
        <v>07/07/2020</v>
      </c>
      <c r="E125" s="3">
        <f ca="1">AVERAGE(INDIRECT("'[dpc-covid19-ita-regioni.xlsx]"&amp;$A$4&amp;"'!"&amp;E$1&amp;$C125+1):INDIRECT("'[dpc-covid19-ita-regioni.xlsx]"&amp;$A$4&amp;"'!"&amp;E$1&amp;$C125+$A$6))</f>
        <v>240.28571428571428</v>
      </c>
      <c r="F125" s="3">
        <f ca="1">AVERAGE(INDIRECT("'[dpc-covid19-ita-regioni.xlsx]"&amp;$A$4&amp;"'!"&amp;F$1&amp;$C125+1):INDIRECT("'[dpc-covid19-ita-regioni.xlsx]"&amp;$A$4&amp;"'!"&amp;F$1&amp;$C125+$A$6))</f>
        <v>38.142857142857146</v>
      </c>
      <c r="G125" s="3">
        <f ca="1">AVERAGE(INDIRECT("'[dpc-covid19-ita-regioni.xlsx]"&amp;$A$4&amp;"'!"&amp;G$1&amp;$C125+1):INDIRECT("'[dpc-covid19-ita-regioni.xlsx]"&amp;$A$4&amp;"'!"&amp;G$1&amp;$C125+$A$6))</f>
        <v>9275.7142857142862</v>
      </c>
      <c r="H125" s="3">
        <f ca="1">AVERAGE(INDIRECT("'[dpc-covid19-ita-regioni.xlsx]"&amp;$A$4&amp;"'!"&amp;H$1&amp;$C125+1):INDIRECT("'[dpc-covid19-ita-regioni.xlsx]"&amp;$A$4&amp;"'!"&amp;H$1&amp;$C125+$A$6))</f>
        <v>9554.1428571428569</v>
      </c>
      <c r="I125" s="3" cm="1">
        <f t="array" aca="1" ref="I125" ca="1">(INDIRECT("'[dpc-covid19-ita-regioni.xlsx]"&amp;$A$4&amp;"'!"&amp;I$1&amp;$C125+1)-INDIRECT("'[dpc-covid19-ita-regioni.xlsx]"&amp;$A$4&amp;"'!"&amp;I$1&amp;$C125+$A$6))/$A$6</f>
        <v>9</v>
      </c>
    </row>
    <row r="126" spans="3:9" x14ac:dyDescent="0.25">
      <c r="C126">
        <f>C125+1</f>
        <v>123</v>
      </c>
      <c r="D126" s="9" t="str" cm="1">
        <f t="array" aca="1" ref="D126" ca="1">INDIRECT("'[dpc-covid19-ita-regioni.xlsx]"&amp;$A$4&amp;"'!a"&amp;C126+1)</f>
        <v>06/07/2020</v>
      </c>
      <c r="E126" s="3">
        <f ca="1">AVERAGE(INDIRECT("'[dpc-covid19-ita-regioni.xlsx]"&amp;$A$4&amp;"'!"&amp;E$1&amp;$C126+1):INDIRECT("'[dpc-covid19-ita-regioni.xlsx]"&amp;$A$4&amp;"'!"&amp;E$1&amp;$C126+$A$6))</f>
        <v>250</v>
      </c>
      <c r="F126" s="3">
        <f ca="1">AVERAGE(INDIRECT("'[dpc-covid19-ita-regioni.xlsx]"&amp;$A$4&amp;"'!"&amp;F$1&amp;$C126+1):INDIRECT("'[dpc-covid19-ita-regioni.xlsx]"&amp;$A$4&amp;"'!"&amp;F$1&amp;$C126+$A$6))</f>
        <v>39</v>
      </c>
      <c r="G126" s="3">
        <f ca="1">AVERAGE(INDIRECT("'[dpc-covid19-ita-regioni.xlsx]"&amp;$A$4&amp;"'!"&amp;G$1&amp;$C126+1):INDIRECT("'[dpc-covid19-ita-regioni.xlsx]"&amp;$A$4&amp;"'!"&amp;G$1&amp;$C126+$A$6))</f>
        <v>9406</v>
      </c>
      <c r="H126" s="3">
        <f ca="1">AVERAGE(INDIRECT("'[dpc-covid19-ita-regioni.xlsx]"&amp;$A$4&amp;"'!"&amp;H$1&amp;$C126+1):INDIRECT("'[dpc-covid19-ita-regioni.xlsx]"&amp;$A$4&amp;"'!"&amp;H$1&amp;$C126+$A$6))</f>
        <v>9695</v>
      </c>
      <c r="I126" s="3" cm="1">
        <f t="array" aca="1" ref="I126" ca="1">(INDIRECT("'[dpc-covid19-ita-regioni.xlsx]"&amp;$A$4&amp;"'!"&amp;I$1&amp;$C126+1)-INDIRECT("'[dpc-covid19-ita-regioni.xlsx]"&amp;$A$4&amp;"'!"&amp;I$1&amp;$C126+$A$6))/$A$6</f>
        <v>8</v>
      </c>
    </row>
    <row r="127" spans="3:9" x14ac:dyDescent="0.25">
      <c r="C127">
        <f>C126+1</f>
        <v>124</v>
      </c>
      <c r="D127" s="9" t="str" cm="1">
        <f t="array" aca="1" ref="D127" ca="1">INDIRECT("'[dpc-covid19-ita-regioni.xlsx]"&amp;$A$4&amp;"'!a"&amp;C127+1)</f>
        <v>05/07/2020</v>
      </c>
      <c r="E127" s="3">
        <f ca="1">AVERAGE(INDIRECT("'[dpc-covid19-ita-regioni.xlsx]"&amp;$A$4&amp;"'!"&amp;E$1&amp;$C127+1):INDIRECT("'[dpc-covid19-ita-regioni.xlsx]"&amp;$A$4&amp;"'!"&amp;E$1&amp;$C127+$A$6))</f>
        <v>262.57142857142856</v>
      </c>
      <c r="F127" s="3">
        <f ca="1">AVERAGE(INDIRECT("'[dpc-covid19-ita-regioni.xlsx]"&amp;$A$4&amp;"'!"&amp;F$1&amp;$C127+1):INDIRECT("'[dpc-covid19-ita-regioni.xlsx]"&amp;$A$4&amp;"'!"&amp;F$1&amp;$C127+$A$6))</f>
        <v>40</v>
      </c>
      <c r="G127" s="3">
        <f ca="1">AVERAGE(INDIRECT("'[dpc-covid19-ita-regioni.xlsx]"&amp;$A$4&amp;"'!"&amp;G$1&amp;$C127+1):INDIRECT("'[dpc-covid19-ita-regioni.xlsx]"&amp;$A$4&amp;"'!"&amp;G$1&amp;$C127+$A$6))</f>
        <v>9582.5714285714294</v>
      </c>
      <c r="H127" s="3">
        <f ca="1">AVERAGE(INDIRECT("'[dpc-covid19-ita-regioni.xlsx]"&amp;$A$4&amp;"'!"&amp;H$1&amp;$C127+1):INDIRECT("'[dpc-covid19-ita-regioni.xlsx]"&amp;$A$4&amp;"'!"&amp;H$1&amp;$C127+$A$6))</f>
        <v>9885.1428571428569</v>
      </c>
      <c r="I127" s="3" cm="1">
        <f t="array" aca="1" ref="I127" ca="1">(INDIRECT("'[dpc-covid19-ita-regioni.xlsx]"&amp;$A$4&amp;"'!"&amp;I$1&amp;$C127+1)-INDIRECT("'[dpc-covid19-ita-regioni.xlsx]"&amp;$A$4&amp;"'!"&amp;I$1&amp;$C127+$A$6))/$A$6</f>
        <v>8.1428571428571423</v>
      </c>
    </row>
    <row r="128" spans="3:9" x14ac:dyDescent="0.25">
      <c r="C128">
        <f>C127+1</f>
        <v>125</v>
      </c>
      <c r="D128" s="9" t="str" cm="1">
        <f t="array" aca="1" ref="D128" ca="1">INDIRECT("'[dpc-covid19-ita-regioni.xlsx]"&amp;$A$4&amp;"'!a"&amp;C128+1)</f>
        <v>04/07/2020</v>
      </c>
      <c r="E128" s="3">
        <f ca="1">AVERAGE(INDIRECT("'[dpc-covid19-ita-regioni.xlsx]"&amp;$A$4&amp;"'!"&amp;E$1&amp;$C128+1):INDIRECT("'[dpc-covid19-ita-regioni.xlsx]"&amp;$A$4&amp;"'!"&amp;E$1&amp;$C128+$A$6))</f>
        <v>275.85714285714283</v>
      </c>
      <c r="F128" s="3">
        <f ca="1">AVERAGE(INDIRECT("'[dpc-covid19-ita-regioni.xlsx]"&amp;$A$4&amp;"'!"&amp;F$1&amp;$C128+1):INDIRECT("'[dpc-covid19-ita-regioni.xlsx]"&amp;$A$4&amp;"'!"&amp;F$1&amp;$C128+$A$6))</f>
        <v>41</v>
      </c>
      <c r="G128" s="3">
        <f ca="1">AVERAGE(INDIRECT("'[dpc-covid19-ita-regioni.xlsx]"&amp;$A$4&amp;"'!"&amp;G$1&amp;$C128+1):INDIRECT("'[dpc-covid19-ita-regioni.xlsx]"&amp;$A$4&amp;"'!"&amp;G$1&amp;$C128+$A$6))</f>
        <v>9782.8571428571431</v>
      </c>
      <c r="H128" s="3">
        <f ca="1">AVERAGE(INDIRECT("'[dpc-covid19-ita-regioni.xlsx]"&amp;$A$4&amp;"'!"&amp;H$1&amp;$C128+1):INDIRECT("'[dpc-covid19-ita-regioni.xlsx]"&amp;$A$4&amp;"'!"&amp;H$1&amp;$C128+$A$6))</f>
        <v>10099.714285714286</v>
      </c>
      <c r="I128" s="3" cm="1">
        <f t="array" aca="1" ref="I128" ca="1">(INDIRECT("'[dpc-covid19-ita-regioni.xlsx]"&amp;$A$4&amp;"'!"&amp;I$1&amp;$C128+1)-INDIRECT("'[dpc-covid19-ita-regioni.xlsx]"&amp;$A$4&amp;"'!"&amp;I$1&amp;$C128+$A$6))/$A$6</f>
        <v>7.4285714285714288</v>
      </c>
    </row>
    <row r="129" spans="3:9" x14ac:dyDescent="0.25">
      <c r="C129">
        <f>C128+1</f>
        <v>126</v>
      </c>
      <c r="D129" s="9" t="str" cm="1">
        <f t="array" aca="1" ref="D129" ca="1">INDIRECT("'[dpc-covid19-ita-regioni.xlsx]"&amp;$A$4&amp;"'!a"&amp;C129+1)</f>
        <v>03/07/2020</v>
      </c>
      <c r="E129" s="3">
        <f ca="1">AVERAGE(INDIRECT("'[dpc-covid19-ita-regioni.xlsx]"&amp;$A$4&amp;"'!"&amp;E$1&amp;$C129+1):INDIRECT("'[dpc-covid19-ita-regioni.xlsx]"&amp;$A$4&amp;"'!"&amp;E$1&amp;$C129+$A$6))</f>
        <v>302.14285714285717</v>
      </c>
      <c r="F129" s="3">
        <f ca="1">AVERAGE(INDIRECT("'[dpc-covid19-ita-regioni.xlsx]"&amp;$A$4&amp;"'!"&amp;F$1&amp;$C129+1):INDIRECT("'[dpc-covid19-ita-regioni.xlsx]"&amp;$A$4&amp;"'!"&amp;F$1&amp;$C129+$A$6))</f>
        <v>42</v>
      </c>
      <c r="G129" s="3">
        <f ca="1">AVERAGE(INDIRECT("'[dpc-covid19-ita-regioni.xlsx]"&amp;$A$4&amp;"'!"&amp;G$1&amp;$C129+1):INDIRECT("'[dpc-covid19-ita-regioni.xlsx]"&amp;$A$4&amp;"'!"&amp;G$1&amp;$C129+$A$6))</f>
        <v>9979.2857142857138</v>
      </c>
      <c r="H129" s="3">
        <f ca="1">AVERAGE(INDIRECT("'[dpc-covid19-ita-regioni.xlsx]"&amp;$A$4&amp;"'!"&amp;H$1&amp;$C129+1):INDIRECT("'[dpc-covid19-ita-regioni.xlsx]"&amp;$A$4&amp;"'!"&amp;H$1&amp;$C129+$A$6))</f>
        <v>10323.428571428571</v>
      </c>
      <c r="I129" s="3" cm="1">
        <f t="array" aca="1" ref="I129" ca="1">(INDIRECT("'[dpc-covid19-ita-regioni.xlsx]"&amp;$A$4&amp;"'!"&amp;I$1&amp;$C129+1)-INDIRECT("'[dpc-covid19-ita-regioni.xlsx]"&amp;$A$4&amp;"'!"&amp;I$1&amp;$C129+$A$6))/$A$6</f>
        <v>7</v>
      </c>
    </row>
    <row r="130" spans="3:9" x14ac:dyDescent="0.25">
      <c r="C130">
        <f>C129+1</f>
        <v>127</v>
      </c>
      <c r="D130" s="9" t="str" cm="1">
        <f t="array" aca="1" ref="D130" ca="1">INDIRECT("'[dpc-covid19-ita-regioni.xlsx]"&amp;$A$4&amp;"'!a"&amp;C130+1)</f>
        <v>02/07/2020</v>
      </c>
      <c r="E130" s="3">
        <f ca="1">AVERAGE(INDIRECT("'[dpc-covid19-ita-regioni.xlsx]"&amp;$A$4&amp;"'!"&amp;E$1&amp;$C130+1):INDIRECT("'[dpc-covid19-ita-regioni.xlsx]"&amp;$A$4&amp;"'!"&amp;E$1&amp;$C130+$A$6))</f>
        <v>339.28571428571428</v>
      </c>
      <c r="F130" s="3">
        <f ca="1">AVERAGE(INDIRECT("'[dpc-covid19-ita-regioni.xlsx]"&amp;$A$4&amp;"'!"&amp;F$1&amp;$C130+1):INDIRECT("'[dpc-covid19-ita-regioni.xlsx]"&amp;$A$4&amp;"'!"&amp;F$1&amp;$C130+$A$6))</f>
        <v>42.857142857142854</v>
      </c>
      <c r="G130" s="3">
        <f ca="1">AVERAGE(INDIRECT("'[dpc-covid19-ita-regioni.xlsx]"&amp;$A$4&amp;"'!"&amp;G$1&amp;$C130+1):INDIRECT("'[dpc-covid19-ita-regioni.xlsx]"&amp;$A$4&amp;"'!"&amp;G$1&amp;$C130+$A$6))</f>
        <v>10221.714285714286</v>
      </c>
      <c r="H130" s="3">
        <f ca="1">AVERAGE(INDIRECT("'[dpc-covid19-ita-regioni.xlsx]"&amp;$A$4&amp;"'!"&amp;H$1&amp;$C130+1):INDIRECT("'[dpc-covid19-ita-regioni.xlsx]"&amp;$A$4&amp;"'!"&amp;H$1&amp;$C130+$A$6))</f>
        <v>10603.857142857143</v>
      </c>
      <c r="I130" s="3" cm="1">
        <f t="array" aca="1" ref="I130" ca="1">(INDIRECT("'[dpc-covid19-ita-regioni.xlsx]"&amp;$A$4&amp;"'!"&amp;I$1&amp;$C130+1)-INDIRECT("'[dpc-covid19-ita-regioni.xlsx]"&amp;$A$4&amp;"'!"&amp;I$1&amp;$C130+$A$6))/$A$6</f>
        <v>6.7142857142857144</v>
      </c>
    </row>
    <row r="131" spans="3:9" x14ac:dyDescent="0.25">
      <c r="C131">
        <f>C130+1</f>
        <v>128</v>
      </c>
      <c r="D131" s="9" t="str" cm="1">
        <f t="array" aca="1" ref="D131" ca="1">INDIRECT("'[dpc-covid19-ita-regioni.xlsx]"&amp;$A$4&amp;"'!a"&amp;C131+1)</f>
        <v>01/07/2020</v>
      </c>
      <c r="E131" s="3">
        <f ca="1">AVERAGE(INDIRECT("'[dpc-covid19-ita-regioni.xlsx]"&amp;$A$4&amp;"'!"&amp;E$1&amp;$C131+1):INDIRECT("'[dpc-covid19-ita-regioni.xlsx]"&amp;$A$4&amp;"'!"&amp;E$1&amp;$C131+$A$6))</f>
        <v>393.71428571428572</v>
      </c>
      <c r="F131" s="3">
        <f ca="1">AVERAGE(INDIRECT("'[dpc-covid19-ita-regioni.xlsx]"&amp;$A$4&amp;"'!"&amp;F$1&amp;$C131+1):INDIRECT("'[dpc-covid19-ita-regioni.xlsx]"&amp;$A$4&amp;"'!"&amp;F$1&amp;$C131+$A$6))</f>
        <v>43.857142857142854</v>
      </c>
      <c r="G131" s="3">
        <f ca="1">AVERAGE(INDIRECT("'[dpc-covid19-ita-regioni.xlsx]"&amp;$A$4&amp;"'!"&amp;G$1&amp;$C131+1):INDIRECT("'[dpc-covid19-ita-regioni.xlsx]"&amp;$A$4&amp;"'!"&amp;G$1&amp;$C131+$A$6))</f>
        <v>10475.571428571429</v>
      </c>
      <c r="H131" s="3">
        <f ca="1">AVERAGE(INDIRECT("'[dpc-covid19-ita-regioni.xlsx]"&amp;$A$4&amp;"'!"&amp;H$1&amp;$C131+1):INDIRECT("'[dpc-covid19-ita-regioni.xlsx]"&amp;$A$4&amp;"'!"&amp;H$1&amp;$C131+$A$6))</f>
        <v>10913.142857142857</v>
      </c>
      <c r="I131" s="3" cm="1">
        <f t="array" aca="1" ref="I131" ca="1">(INDIRECT("'[dpc-covid19-ita-regioni.xlsx]"&amp;$A$4&amp;"'!"&amp;I$1&amp;$C131+1)-INDIRECT("'[dpc-covid19-ita-regioni.xlsx]"&amp;$A$4&amp;"'!"&amp;I$1&amp;$C131+$A$6))/$A$6</f>
        <v>6</v>
      </c>
    </row>
    <row r="132" spans="3:9" x14ac:dyDescent="0.25">
      <c r="C132">
        <f>C131+1</f>
        <v>129</v>
      </c>
      <c r="D132" s="9" t="str" cm="1">
        <f t="array" aca="1" ref="D132" ca="1">INDIRECT("'[dpc-covid19-ita-regioni.xlsx]"&amp;$A$4&amp;"'!a"&amp;C132+1)</f>
        <v>30/06/2020</v>
      </c>
      <c r="E132" s="3">
        <f ca="1">AVERAGE(INDIRECT("'[dpc-covid19-ita-regioni.xlsx]"&amp;$A$4&amp;"'!"&amp;E$1&amp;$C132+1):INDIRECT("'[dpc-covid19-ita-regioni.xlsx]"&amp;$A$4&amp;"'!"&amp;E$1&amp;$C132+$A$6))</f>
        <v>453</v>
      </c>
      <c r="F132" s="3">
        <f ca="1">AVERAGE(INDIRECT("'[dpc-covid19-ita-regioni.xlsx]"&amp;$A$4&amp;"'!"&amp;F$1&amp;$C132+1):INDIRECT("'[dpc-covid19-ita-regioni.xlsx]"&amp;$A$4&amp;"'!"&amp;F$1&amp;$C132+$A$6))</f>
        <v>44.857142857142854</v>
      </c>
      <c r="G132" s="3">
        <f ca="1">AVERAGE(INDIRECT("'[dpc-covid19-ita-regioni.xlsx]"&amp;$A$4&amp;"'!"&amp;G$1&amp;$C132+1):INDIRECT("'[dpc-covid19-ita-regioni.xlsx]"&amp;$A$4&amp;"'!"&amp;G$1&amp;$C132+$A$6))</f>
        <v>10742.285714285714</v>
      </c>
      <c r="H132" s="3">
        <f ca="1">AVERAGE(INDIRECT("'[dpc-covid19-ita-regioni.xlsx]"&amp;$A$4&amp;"'!"&amp;H$1&amp;$C132+1):INDIRECT("'[dpc-covid19-ita-regioni.xlsx]"&amp;$A$4&amp;"'!"&amp;H$1&amp;$C132+$A$6))</f>
        <v>11240.142857142857</v>
      </c>
      <c r="I132" s="3" cm="1">
        <f t="array" aca="1" ref="I132" ca="1">(INDIRECT("'[dpc-covid19-ita-regioni.xlsx]"&amp;$A$4&amp;"'!"&amp;I$1&amp;$C132+1)-INDIRECT("'[dpc-covid19-ita-regioni.xlsx]"&amp;$A$4&amp;"'!"&amp;I$1&amp;$C132+$A$6))/$A$6</f>
        <v>8.2857142857142865</v>
      </c>
    </row>
    <row r="133" spans="3:9" x14ac:dyDescent="0.25">
      <c r="C133">
        <f>C132+1</f>
        <v>130</v>
      </c>
      <c r="D133" s="9" t="str" cm="1">
        <f t="array" aca="1" ref="D133" ca="1">INDIRECT("'[dpc-covid19-ita-regioni.xlsx]"&amp;$A$4&amp;"'!a"&amp;C133+1)</f>
        <v>29/06/2020</v>
      </c>
      <c r="E133" s="3">
        <f ca="1">AVERAGE(INDIRECT("'[dpc-covid19-ita-regioni.xlsx]"&amp;$A$4&amp;"'!"&amp;E$1&amp;$C133+1):INDIRECT("'[dpc-covid19-ita-regioni.xlsx]"&amp;$A$4&amp;"'!"&amp;E$1&amp;$C133+$A$6))</f>
        <v>540.57142857142856</v>
      </c>
      <c r="F133" s="3">
        <f ca="1">AVERAGE(INDIRECT("'[dpc-covid19-ita-regioni.xlsx]"&amp;$A$4&amp;"'!"&amp;F$1&amp;$C133+1):INDIRECT("'[dpc-covid19-ita-regioni.xlsx]"&amp;$A$4&amp;"'!"&amp;F$1&amp;$C133+$A$6))</f>
        <v>46.142857142857146</v>
      </c>
      <c r="G133" s="3">
        <f ca="1">AVERAGE(INDIRECT("'[dpc-covid19-ita-regioni.xlsx]"&amp;$A$4&amp;"'!"&amp;G$1&amp;$C133+1):INDIRECT("'[dpc-covid19-ita-regioni.xlsx]"&amp;$A$4&amp;"'!"&amp;G$1&amp;$C133+$A$6))</f>
        <v>11059.571428571429</v>
      </c>
      <c r="H133" s="3">
        <f ca="1">AVERAGE(INDIRECT("'[dpc-covid19-ita-regioni.xlsx]"&amp;$A$4&amp;"'!"&amp;H$1&amp;$C133+1):INDIRECT("'[dpc-covid19-ita-regioni.xlsx]"&amp;$A$4&amp;"'!"&amp;H$1&amp;$C133+$A$6))</f>
        <v>11646.285714285714</v>
      </c>
      <c r="I133" s="3" cm="1">
        <f t="array" aca="1" ref="I133" ca="1">(INDIRECT("'[dpc-covid19-ita-regioni.xlsx]"&amp;$A$4&amp;"'!"&amp;I$1&amp;$C133+1)-INDIRECT("'[dpc-covid19-ita-regioni.xlsx]"&amp;$A$4&amp;"'!"&amp;I$1&amp;$C133+$A$6))/$A$6</f>
        <v>8.7142857142857135</v>
      </c>
    </row>
    <row r="134" spans="3:9" x14ac:dyDescent="0.25">
      <c r="C134">
        <f>C133+1</f>
        <v>131</v>
      </c>
      <c r="D134" s="9" t="str" cm="1">
        <f t="array" aca="1" ref="D134" ca="1">INDIRECT("'[dpc-covid19-ita-regioni.xlsx]"&amp;$A$4&amp;"'!a"&amp;C134+1)</f>
        <v>28/06/2020</v>
      </c>
      <c r="E134" s="3">
        <f ca="1">AVERAGE(INDIRECT("'[dpc-covid19-ita-regioni.xlsx]"&amp;$A$4&amp;"'!"&amp;E$1&amp;$C134+1):INDIRECT("'[dpc-covid19-ita-regioni.xlsx]"&amp;$A$4&amp;"'!"&amp;E$1&amp;$C134+$A$6))</f>
        <v>644.28571428571433</v>
      </c>
      <c r="F134" s="3">
        <f ca="1">AVERAGE(INDIRECT("'[dpc-covid19-ita-regioni.xlsx]"&amp;$A$4&amp;"'!"&amp;F$1&amp;$C134+1):INDIRECT("'[dpc-covid19-ita-regioni.xlsx]"&amp;$A$4&amp;"'!"&amp;F$1&amp;$C134+$A$6))</f>
        <v>47.285714285714285</v>
      </c>
      <c r="G134" s="3">
        <f ca="1">AVERAGE(INDIRECT("'[dpc-covid19-ita-regioni.xlsx]"&amp;$A$4&amp;"'!"&amp;G$1&amp;$C134+1):INDIRECT("'[dpc-covid19-ita-regioni.xlsx]"&amp;$A$4&amp;"'!"&amp;G$1&amp;$C134+$A$6))</f>
        <v>11356.857142857143</v>
      </c>
      <c r="H134" s="3">
        <f ca="1">AVERAGE(INDIRECT("'[dpc-covid19-ita-regioni.xlsx]"&amp;$A$4&amp;"'!"&amp;H$1&amp;$C134+1):INDIRECT("'[dpc-covid19-ita-regioni.xlsx]"&amp;$A$4&amp;"'!"&amp;H$1&amp;$C134+$A$6))</f>
        <v>12048.428571428571</v>
      </c>
      <c r="I134" s="3" cm="1">
        <f t="array" aca="1" ref="I134" ca="1">(INDIRECT("'[dpc-covid19-ita-regioni.xlsx]"&amp;$A$4&amp;"'!"&amp;I$1&amp;$C134+1)-INDIRECT("'[dpc-covid19-ita-regioni.xlsx]"&amp;$A$4&amp;"'!"&amp;I$1&amp;$C134+$A$6))/$A$6</f>
        <v>9.4285714285714288</v>
      </c>
    </row>
    <row r="135" spans="3:9" x14ac:dyDescent="0.25">
      <c r="C135">
        <f>C134+1</f>
        <v>132</v>
      </c>
      <c r="D135" s="9" t="str" cm="1">
        <f t="array" aca="1" ref="D135" ca="1">INDIRECT("'[dpc-covid19-ita-regioni.xlsx]"&amp;$A$4&amp;"'!a"&amp;C135+1)</f>
        <v>27/06/2020</v>
      </c>
      <c r="E135" s="3">
        <f ca="1">AVERAGE(INDIRECT("'[dpc-covid19-ita-regioni.xlsx]"&amp;$A$4&amp;"'!"&amp;E$1&amp;$C135+1):INDIRECT("'[dpc-covid19-ita-regioni.xlsx]"&amp;$A$4&amp;"'!"&amp;E$1&amp;$C135+$A$6))</f>
        <v>778.14285714285711</v>
      </c>
      <c r="F135" s="3">
        <f ca="1">AVERAGE(INDIRECT("'[dpc-covid19-ita-regioni.xlsx]"&amp;$A$4&amp;"'!"&amp;F$1&amp;$C135+1):INDIRECT("'[dpc-covid19-ita-regioni.xlsx]"&amp;$A$4&amp;"'!"&amp;F$1&amp;$C135+$A$6))</f>
        <v>48.714285714285715</v>
      </c>
      <c r="G135" s="3">
        <f ca="1">AVERAGE(INDIRECT("'[dpc-covid19-ita-regioni.xlsx]"&amp;$A$4&amp;"'!"&amp;G$1&amp;$C135+1):INDIRECT("'[dpc-covid19-ita-regioni.xlsx]"&amp;$A$4&amp;"'!"&amp;G$1&amp;$C135+$A$6))</f>
        <v>11635.285714285714</v>
      </c>
      <c r="H135" s="3">
        <f ca="1">AVERAGE(INDIRECT("'[dpc-covid19-ita-regioni.xlsx]"&amp;$A$4&amp;"'!"&amp;H$1&amp;$C135+1):INDIRECT("'[dpc-covid19-ita-regioni.xlsx]"&amp;$A$4&amp;"'!"&amp;H$1&amp;$C135+$A$6))</f>
        <v>12462.142857142857</v>
      </c>
      <c r="I135" s="3" cm="1">
        <f t="array" aca="1" ref="I135" ca="1">(INDIRECT("'[dpc-covid19-ita-regioni.xlsx]"&amp;$A$4&amp;"'!"&amp;I$1&amp;$C135+1)-INDIRECT("'[dpc-covid19-ita-regioni.xlsx]"&amp;$A$4&amp;"'!"&amp;I$1&amp;$C135+$A$6))/$A$6</f>
        <v>8</v>
      </c>
    </row>
    <row r="136" spans="3:9" x14ac:dyDescent="0.25">
      <c r="C136">
        <f>C135+1</f>
        <v>133</v>
      </c>
      <c r="D136" s="9" t="str" cm="1">
        <f t="array" aca="1" ref="D136" ca="1">INDIRECT("'[dpc-covid19-ita-regioni.xlsx]"&amp;$A$4&amp;"'!a"&amp;C136+1)</f>
        <v>26/06/2020</v>
      </c>
      <c r="E136" s="3">
        <f ca="1">AVERAGE(INDIRECT("'[dpc-covid19-ita-regioni.xlsx]"&amp;$A$4&amp;"'!"&amp;E$1&amp;$C136+1):INDIRECT("'[dpc-covid19-ita-regioni.xlsx]"&amp;$A$4&amp;"'!"&amp;E$1&amp;$C136+$A$6))</f>
        <v>919</v>
      </c>
      <c r="F136" s="3">
        <f ca="1">AVERAGE(INDIRECT("'[dpc-covid19-ita-regioni.xlsx]"&amp;$A$4&amp;"'!"&amp;F$1&amp;$C136+1):INDIRECT("'[dpc-covid19-ita-regioni.xlsx]"&amp;$A$4&amp;"'!"&amp;F$1&amp;$C136+$A$6))</f>
        <v>50.285714285714285</v>
      </c>
      <c r="G136" s="3">
        <f ca="1">AVERAGE(INDIRECT("'[dpc-covid19-ita-regioni.xlsx]"&amp;$A$4&amp;"'!"&amp;G$1&amp;$C136+1):INDIRECT("'[dpc-covid19-ita-regioni.xlsx]"&amp;$A$4&amp;"'!"&amp;G$1&amp;$C136+$A$6))</f>
        <v>11909.857142857143</v>
      </c>
      <c r="H136" s="3">
        <f ca="1">AVERAGE(INDIRECT("'[dpc-covid19-ita-regioni.xlsx]"&amp;$A$4&amp;"'!"&amp;H$1&amp;$C136+1):INDIRECT("'[dpc-covid19-ita-regioni.xlsx]"&amp;$A$4&amp;"'!"&amp;H$1&amp;$C136+$A$6))</f>
        <v>12879.142857142857</v>
      </c>
      <c r="I136" s="3" cm="1">
        <f t="array" aca="1" ref="I136" ca="1">(INDIRECT("'[dpc-covid19-ita-regioni.xlsx]"&amp;$A$4&amp;"'!"&amp;I$1&amp;$C136+1)-INDIRECT("'[dpc-covid19-ita-regioni.xlsx]"&amp;$A$4&amp;"'!"&amp;I$1&amp;$C136+$A$6))/$A$6</f>
        <v>9.5714285714285712</v>
      </c>
    </row>
    <row r="137" spans="3:9" x14ac:dyDescent="0.25">
      <c r="C137">
        <f>C136+1</f>
        <v>134</v>
      </c>
      <c r="D137" s="9" t="str" cm="1">
        <f t="array" aca="1" ref="D137" ca="1">INDIRECT("'[dpc-covid19-ita-regioni.xlsx]"&amp;$A$4&amp;"'!a"&amp;C137+1)</f>
        <v>25/06/2020</v>
      </c>
      <c r="E137" s="3">
        <f ca="1">AVERAGE(INDIRECT("'[dpc-covid19-ita-regioni.xlsx]"&amp;$A$4&amp;"'!"&amp;E$1&amp;$C137+1):INDIRECT("'[dpc-covid19-ita-regioni.xlsx]"&amp;$A$4&amp;"'!"&amp;E$1&amp;$C137+$A$6))</f>
        <v>1067</v>
      </c>
      <c r="F137" s="3">
        <f ca="1">AVERAGE(INDIRECT("'[dpc-covid19-ita-regioni.xlsx]"&amp;$A$4&amp;"'!"&amp;F$1&amp;$C137+1):INDIRECT("'[dpc-covid19-ita-regioni.xlsx]"&amp;$A$4&amp;"'!"&amp;F$1&amp;$C137+$A$6))</f>
        <v>52.142857142857146</v>
      </c>
      <c r="G137" s="3">
        <f ca="1">AVERAGE(INDIRECT("'[dpc-covid19-ita-regioni.xlsx]"&amp;$A$4&amp;"'!"&amp;G$1&amp;$C137+1):INDIRECT("'[dpc-covid19-ita-regioni.xlsx]"&amp;$A$4&amp;"'!"&amp;G$1&amp;$C137+$A$6))</f>
        <v>12103.571428571429</v>
      </c>
      <c r="H137" s="3">
        <f ca="1">AVERAGE(INDIRECT("'[dpc-covid19-ita-regioni.xlsx]"&amp;$A$4&amp;"'!"&amp;H$1&amp;$C137+1):INDIRECT("'[dpc-covid19-ita-regioni.xlsx]"&amp;$A$4&amp;"'!"&amp;H$1&amp;$C137+$A$6))</f>
        <v>13222.714285714286</v>
      </c>
      <c r="I137" s="3" cm="1">
        <f t="array" aca="1" ref="I137" ca="1">(INDIRECT("'[dpc-covid19-ita-regioni.xlsx]"&amp;$A$4&amp;"'!"&amp;I$1&amp;$C137+1)-INDIRECT("'[dpc-covid19-ita-regioni.xlsx]"&amp;$A$4&amp;"'!"&amp;I$1&amp;$C137+$A$6))/$A$6</f>
        <v>10.571428571428571</v>
      </c>
    </row>
    <row r="138" spans="3:9" x14ac:dyDescent="0.25">
      <c r="C138">
        <f>C137+1</f>
        <v>135</v>
      </c>
      <c r="D138" s="9" t="str" cm="1">
        <f t="array" aca="1" ref="D138" ca="1">INDIRECT("'[dpc-covid19-ita-regioni.xlsx]"&amp;$A$4&amp;"'!a"&amp;C138+1)</f>
        <v>24/06/2020</v>
      </c>
      <c r="E138" s="3">
        <f ca="1">AVERAGE(INDIRECT("'[dpc-covid19-ita-regioni.xlsx]"&amp;$A$4&amp;"'!"&amp;E$1&amp;$C138+1):INDIRECT("'[dpc-covid19-ita-regioni.xlsx]"&amp;$A$4&amp;"'!"&amp;E$1&amp;$C138+$A$6))</f>
        <v>1217.1428571428571</v>
      </c>
      <c r="F138" s="3">
        <f ca="1">AVERAGE(INDIRECT("'[dpc-covid19-ita-regioni.xlsx]"&amp;$A$4&amp;"'!"&amp;F$1&amp;$C138+1):INDIRECT("'[dpc-covid19-ita-regioni.xlsx]"&amp;$A$4&amp;"'!"&amp;F$1&amp;$C138+$A$6))</f>
        <v>53.857142857142854</v>
      </c>
      <c r="G138" s="3">
        <f ca="1">AVERAGE(INDIRECT("'[dpc-covid19-ita-regioni.xlsx]"&amp;$A$4&amp;"'!"&amp;G$1&amp;$C138+1):INDIRECT("'[dpc-covid19-ita-regioni.xlsx]"&amp;$A$4&amp;"'!"&amp;G$1&amp;$C138+$A$6))</f>
        <v>12331</v>
      </c>
      <c r="H138" s="3">
        <f ca="1">AVERAGE(INDIRECT("'[dpc-covid19-ita-regioni.xlsx]"&amp;$A$4&amp;"'!"&amp;H$1&amp;$C138+1):INDIRECT("'[dpc-covid19-ita-regioni.xlsx]"&amp;$A$4&amp;"'!"&amp;H$1&amp;$C138+$A$6))</f>
        <v>13602</v>
      </c>
      <c r="I138" s="3" cm="1">
        <f t="array" aca="1" ref="I138" ca="1">(INDIRECT("'[dpc-covid19-ita-regioni.xlsx]"&amp;$A$4&amp;"'!"&amp;I$1&amp;$C138+1)-INDIRECT("'[dpc-covid19-ita-regioni.xlsx]"&amp;$A$4&amp;"'!"&amp;I$1&amp;$C138+$A$6))/$A$6</f>
        <v>10</v>
      </c>
    </row>
    <row r="139" spans="3:9" x14ac:dyDescent="0.25">
      <c r="C139">
        <f>C138+1</f>
        <v>136</v>
      </c>
      <c r="D139" s="9" t="str" cm="1">
        <f t="array" aca="1" ref="D139" ca="1">INDIRECT("'[dpc-covid19-ita-regioni.xlsx]"&amp;$A$4&amp;"'!a"&amp;C139+1)</f>
        <v>23/06/2020</v>
      </c>
      <c r="E139" s="3">
        <f ca="1">AVERAGE(INDIRECT("'[dpc-covid19-ita-regioni.xlsx]"&amp;$A$4&amp;"'!"&amp;E$1&amp;$C139+1):INDIRECT("'[dpc-covid19-ita-regioni.xlsx]"&amp;$A$4&amp;"'!"&amp;E$1&amp;$C139+$A$6))</f>
        <v>1374.8571428571429</v>
      </c>
      <c r="F139" s="3">
        <f ca="1">AVERAGE(INDIRECT("'[dpc-covid19-ita-regioni.xlsx]"&amp;$A$4&amp;"'!"&amp;F$1&amp;$C139+1):INDIRECT("'[dpc-covid19-ita-regioni.xlsx]"&amp;$A$4&amp;"'!"&amp;F$1&amp;$C139+$A$6))</f>
        <v>55.428571428571431</v>
      </c>
      <c r="G139" s="3">
        <f ca="1">AVERAGE(INDIRECT("'[dpc-covid19-ita-regioni.xlsx]"&amp;$A$4&amp;"'!"&amp;G$1&amp;$C139+1):INDIRECT("'[dpc-covid19-ita-regioni.xlsx]"&amp;$A$4&amp;"'!"&amp;G$1&amp;$C139+$A$6))</f>
        <v>12563.857142857143</v>
      </c>
      <c r="H139" s="3">
        <f ca="1">AVERAGE(INDIRECT("'[dpc-covid19-ita-regioni.xlsx]"&amp;$A$4&amp;"'!"&amp;H$1&amp;$C139+1):INDIRECT("'[dpc-covid19-ita-regioni.xlsx]"&amp;$A$4&amp;"'!"&amp;H$1&amp;$C139+$A$6))</f>
        <v>13994.142857142857</v>
      </c>
      <c r="I139" s="3" cm="1">
        <f t="array" aca="1" ref="I139" ca="1">(INDIRECT("'[dpc-covid19-ita-regioni.xlsx]"&amp;$A$4&amp;"'!"&amp;I$1&amp;$C139+1)-INDIRECT("'[dpc-covid19-ita-regioni.xlsx]"&amp;$A$4&amp;"'!"&amp;I$1&amp;$C139+$A$6))/$A$6</f>
        <v>14.142857142857142</v>
      </c>
    </row>
    <row r="140" spans="3:9" x14ac:dyDescent="0.25">
      <c r="C140">
        <f>C139+1</f>
        <v>137</v>
      </c>
      <c r="D140" s="9" t="str" cm="1">
        <f t="array" aca="1" ref="D140" ca="1">INDIRECT("'[dpc-covid19-ita-regioni.xlsx]"&amp;$A$4&amp;"'!a"&amp;C140+1)</f>
        <v>22/06/2020</v>
      </c>
      <c r="E140" s="3">
        <f ca="1">AVERAGE(INDIRECT("'[dpc-covid19-ita-regioni.xlsx]"&amp;$A$4&amp;"'!"&amp;E$1&amp;$C140+1):INDIRECT("'[dpc-covid19-ita-regioni.xlsx]"&amp;$A$4&amp;"'!"&amp;E$1&amp;$C140+$A$6))</f>
        <v>1516.5714285714287</v>
      </c>
      <c r="F140" s="3">
        <f ca="1">AVERAGE(INDIRECT("'[dpc-covid19-ita-regioni.xlsx]"&amp;$A$4&amp;"'!"&amp;F$1&amp;$C140+1):INDIRECT("'[dpc-covid19-ita-regioni.xlsx]"&amp;$A$4&amp;"'!"&amp;F$1&amp;$C140+$A$6))</f>
        <v>58</v>
      </c>
      <c r="G140" s="3">
        <f ca="1">AVERAGE(INDIRECT("'[dpc-covid19-ita-regioni.xlsx]"&amp;$A$4&amp;"'!"&amp;G$1&amp;$C140+1):INDIRECT("'[dpc-covid19-ita-regioni.xlsx]"&amp;$A$4&amp;"'!"&amp;G$1&amp;$C140+$A$6))</f>
        <v>12752.428571428571</v>
      </c>
      <c r="H140" s="3">
        <f ca="1">AVERAGE(INDIRECT("'[dpc-covid19-ita-regioni.xlsx]"&amp;$A$4&amp;"'!"&amp;H$1&amp;$C140+1):INDIRECT("'[dpc-covid19-ita-regioni.xlsx]"&amp;$A$4&amp;"'!"&amp;H$1&amp;$C140+$A$6))</f>
        <v>14327</v>
      </c>
      <c r="I140" s="3" cm="1">
        <f t="array" aca="1" ref="I140" ca="1">(INDIRECT("'[dpc-covid19-ita-regioni.xlsx]"&amp;$A$4&amp;"'!"&amp;I$1&amp;$C140+1)-INDIRECT("'[dpc-covid19-ita-regioni.xlsx]"&amp;$A$4&amp;"'!"&amp;I$1&amp;$C140+$A$6))/$A$6</f>
        <v>15.285714285714286</v>
      </c>
    </row>
    <row r="141" spans="3:9" x14ac:dyDescent="0.25">
      <c r="C141">
        <f>C140+1</f>
        <v>138</v>
      </c>
      <c r="D141" s="9" t="str" cm="1">
        <f t="array" aca="1" ref="D141" ca="1">INDIRECT("'[dpc-covid19-ita-regioni.xlsx]"&amp;$A$4&amp;"'!a"&amp;C141+1)</f>
        <v>21/06/2020</v>
      </c>
      <c r="E141" s="3">
        <f ca="1">AVERAGE(INDIRECT("'[dpc-covid19-ita-regioni.xlsx]"&amp;$A$4&amp;"'!"&amp;E$1&amp;$C141+1):INDIRECT("'[dpc-covid19-ita-regioni.xlsx]"&amp;$A$4&amp;"'!"&amp;E$1&amp;$C141+$A$6))</f>
        <v>1655.2857142857142</v>
      </c>
      <c r="F141" s="3">
        <f ca="1">AVERAGE(INDIRECT("'[dpc-covid19-ita-regioni.xlsx]"&amp;$A$4&amp;"'!"&amp;F$1&amp;$C141+1):INDIRECT("'[dpc-covid19-ita-regioni.xlsx]"&amp;$A$4&amp;"'!"&amp;F$1&amp;$C141+$A$6))</f>
        <v>64.142857142857139</v>
      </c>
      <c r="G141" s="3">
        <f ca="1">AVERAGE(INDIRECT("'[dpc-covid19-ita-regioni.xlsx]"&amp;$A$4&amp;"'!"&amp;G$1&amp;$C141+1):INDIRECT("'[dpc-covid19-ita-regioni.xlsx]"&amp;$A$4&amp;"'!"&amp;G$1&amp;$C141+$A$6))</f>
        <v>12941.571428571429</v>
      </c>
      <c r="H141" s="3">
        <f ca="1">AVERAGE(INDIRECT("'[dpc-covid19-ita-regioni.xlsx]"&amp;$A$4&amp;"'!"&amp;H$1&amp;$C141+1):INDIRECT("'[dpc-covid19-ita-regioni.xlsx]"&amp;$A$4&amp;"'!"&amp;H$1&amp;$C141+$A$6))</f>
        <v>14661</v>
      </c>
      <c r="I141" s="3" cm="1">
        <f t="array" aca="1" ref="I141" ca="1">(INDIRECT("'[dpc-covid19-ita-regioni.xlsx]"&amp;$A$4&amp;"'!"&amp;I$1&amp;$C141+1)-INDIRECT("'[dpc-covid19-ita-regioni.xlsx]"&amp;$A$4&amp;"'!"&amp;I$1&amp;$C141+$A$6))/$A$6</f>
        <v>16.142857142857142</v>
      </c>
    </row>
    <row r="142" spans="3:9" x14ac:dyDescent="0.25">
      <c r="C142">
        <f>C141+1</f>
        <v>139</v>
      </c>
      <c r="D142" s="9" t="str" cm="1">
        <f t="array" aca="1" ref="D142" ca="1">INDIRECT("'[dpc-covid19-ita-regioni.xlsx]"&amp;$A$4&amp;"'!a"&amp;C142+1)</f>
        <v>20/06/2020</v>
      </c>
      <c r="E142" s="3">
        <f ca="1">AVERAGE(INDIRECT("'[dpc-covid19-ita-regioni.xlsx]"&amp;$A$4&amp;"'!"&amp;E$1&amp;$C142+1):INDIRECT("'[dpc-covid19-ita-regioni.xlsx]"&amp;$A$4&amp;"'!"&amp;E$1&amp;$C142+$A$6))</f>
        <v>1777.5714285714287</v>
      </c>
      <c r="F142" s="3">
        <f ca="1">AVERAGE(INDIRECT("'[dpc-covid19-ita-regioni.xlsx]"&amp;$A$4&amp;"'!"&amp;F$1&amp;$C142+1):INDIRECT("'[dpc-covid19-ita-regioni.xlsx]"&amp;$A$4&amp;"'!"&amp;F$1&amp;$C142+$A$6))</f>
        <v>70</v>
      </c>
      <c r="G142" s="3">
        <f ca="1">AVERAGE(INDIRECT("'[dpc-covid19-ita-regioni.xlsx]"&amp;$A$4&amp;"'!"&amp;G$1&amp;$C142+1):INDIRECT("'[dpc-covid19-ita-regioni.xlsx]"&amp;$A$4&amp;"'!"&amp;G$1&amp;$C142+$A$6))</f>
        <v>13120</v>
      </c>
      <c r="H142" s="3">
        <f ca="1">AVERAGE(INDIRECT("'[dpc-covid19-ita-regioni.xlsx]"&amp;$A$4&amp;"'!"&amp;H$1&amp;$C142+1):INDIRECT("'[dpc-covid19-ita-regioni.xlsx]"&amp;$A$4&amp;"'!"&amp;H$1&amp;$C142+$A$6))</f>
        <v>14967.571428571429</v>
      </c>
      <c r="I142" s="3" cm="1">
        <f t="array" aca="1" ref="I142" ca="1">(INDIRECT("'[dpc-covid19-ita-regioni.xlsx]"&amp;$A$4&amp;"'!"&amp;I$1&amp;$C142+1)-INDIRECT("'[dpc-covid19-ita-regioni.xlsx]"&amp;$A$4&amp;"'!"&amp;I$1&amp;$C142+$A$6))/$A$6</f>
        <v>15.428571428571429</v>
      </c>
    </row>
    <row r="143" spans="3:9" x14ac:dyDescent="0.25">
      <c r="C143">
        <f>C142+1</f>
        <v>140</v>
      </c>
      <c r="D143" s="9" t="str" cm="1">
        <f t="array" aca="1" ref="D143" ca="1">INDIRECT("'[dpc-covid19-ita-regioni.xlsx]"&amp;$A$4&amp;"'!a"&amp;C143+1)</f>
        <v>19/06/2020</v>
      </c>
      <c r="E143" s="3">
        <f ca="1">AVERAGE(INDIRECT("'[dpc-covid19-ita-regioni.xlsx]"&amp;$A$4&amp;"'!"&amp;E$1&amp;$C143+1):INDIRECT("'[dpc-covid19-ita-regioni.xlsx]"&amp;$A$4&amp;"'!"&amp;E$1&amp;$C143+$A$6))</f>
        <v>1899.1428571428571</v>
      </c>
      <c r="F143" s="3">
        <f ca="1">AVERAGE(INDIRECT("'[dpc-covid19-ita-regioni.xlsx]"&amp;$A$4&amp;"'!"&amp;F$1&amp;$C143+1):INDIRECT("'[dpc-covid19-ita-regioni.xlsx]"&amp;$A$4&amp;"'!"&amp;F$1&amp;$C143+$A$6))</f>
        <v>76</v>
      </c>
      <c r="G143" s="3">
        <f ca="1">AVERAGE(INDIRECT("'[dpc-covid19-ita-regioni.xlsx]"&amp;$A$4&amp;"'!"&amp;G$1&amp;$C143+1):INDIRECT("'[dpc-covid19-ita-regioni.xlsx]"&amp;$A$4&amp;"'!"&amp;G$1&amp;$C143+$A$6))</f>
        <v>13403</v>
      </c>
      <c r="H143" s="3">
        <f ca="1">AVERAGE(INDIRECT("'[dpc-covid19-ita-regioni.xlsx]"&amp;$A$4&amp;"'!"&amp;H$1&amp;$C143+1):INDIRECT("'[dpc-covid19-ita-regioni.xlsx]"&amp;$A$4&amp;"'!"&amp;H$1&amp;$C143+$A$6))</f>
        <v>15378.142857142857</v>
      </c>
      <c r="I143" s="3" cm="1">
        <f t="array" aca="1" ref="I143" ca="1">(INDIRECT("'[dpc-covid19-ita-regioni.xlsx]"&amp;$A$4&amp;"'!"&amp;I$1&amp;$C143+1)-INDIRECT("'[dpc-covid19-ita-regioni.xlsx]"&amp;$A$4&amp;"'!"&amp;I$1&amp;$C143+$A$6))/$A$6</f>
        <v>15.142857142857142</v>
      </c>
    </row>
    <row r="144" spans="3:9" x14ac:dyDescent="0.25">
      <c r="C144">
        <f>C143+1</f>
        <v>141</v>
      </c>
      <c r="D144" s="9" t="str" cm="1">
        <f t="array" aca="1" ref="D144" ca="1">INDIRECT("'[dpc-covid19-ita-regioni.xlsx]"&amp;$A$4&amp;"'!a"&amp;C144+1)</f>
        <v>18/06/2020</v>
      </c>
      <c r="E144" s="3">
        <f ca="1">AVERAGE(INDIRECT("'[dpc-covid19-ita-regioni.xlsx]"&amp;$A$4&amp;"'!"&amp;E$1&amp;$C144+1):INDIRECT("'[dpc-covid19-ita-regioni.xlsx]"&amp;$A$4&amp;"'!"&amp;E$1&amp;$C144+$A$6))</f>
        <v>2016.2857142857142</v>
      </c>
      <c r="F144" s="3">
        <f ca="1">AVERAGE(INDIRECT("'[dpc-covid19-ita-regioni.xlsx]"&amp;$A$4&amp;"'!"&amp;F$1&amp;$C144+1):INDIRECT("'[dpc-covid19-ita-regioni.xlsx]"&amp;$A$4&amp;"'!"&amp;F$1&amp;$C144+$A$6))</f>
        <v>81.285714285714292</v>
      </c>
      <c r="G144" s="3">
        <f ca="1">AVERAGE(INDIRECT("'[dpc-covid19-ita-regioni.xlsx]"&amp;$A$4&amp;"'!"&amp;G$1&amp;$C144+1):INDIRECT("'[dpc-covid19-ita-regioni.xlsx]"&amp;$A$4&amp;"'!"&amp;G$1&amp;$C144+$A$6))</f>
        <v>13706.142857142857</v>
      </c>
      <c r="H144" s="3">
        <f ca="1">AVERAGE(INDIRECT("'[dpc-covid19-ita-regioni.xlsx]"&amp;$A$4&amp;"'!"&amp;H$1&amp;$C144+1):INDIRECT("'[dpc-covid19-ita-regioni.xlsx]"&amp;$A$4&amp;"'!"&amp;H$1&amp;$C144+$A$6))</f>
        <v>15803.714285714286</v>
      </c>
      <c r="I144" s="3" cm="1">
        <f t="array" aca="1" ref="I144" ca="1">(INDIRECT("'[dpc-covid19-ita-regioni.xlsx]"&amp;$A$4&amp;"'!"&amp;I$1&amp;$C144+1)-INDIRECT("'[dpc-covid19-ita-regioni.xlsx]"&amp;$A$4&amp;"'!"&amp;I$1&amp;$C144+$A$6))/$A$6</f>
        <v>15.857142857142858</v>
      </c>
    </row>
    <row r="145" spans="3:9" x14ac:dyDescent="0.25">
      <c r="C145">
        <f>C144+1</f>
        <v>142</v>
      </c>
      <c r="D145" s="9" t="str" cm="1">
        <f t="array" aca="1" ref="D145" ca="1">INDIRECT("'[dpc-covid19-ita-regioni.xlsx]"&amp;$A$4&amp;"'!a"&amp;C145+1)</f>
        <v>17/06/2020</v>
      </c>
      <c r="E145" s="3">
        <f ca="1">AVERAGE(INDIRECT("'[dpc-covid19-ita-regioni.xlsx]"&amp;$A$4&amp;"'!"&amp;E$1&amp;$C145+1):INDIRECT("'[dpc-covid19-ita-regioni.xlsx]"&amp;$A$4&amp;"'!"&amp;E$1&amp;$C145+$A$6))</f>
        <v>2132.7142857142858</v>
      </c>
      <c r="F145" s="3">
        <f ca="1">AVERAGE(INDIRECT("'[dpc-covid19-ita-regioni.xlsx]"&amp;$A$4&amp;"'!"&amp;F$1&amp;$C145+1):INDIRECT("'[dpc-covid19-ita-regioni.xlsx]"&amp;$A$4&amp;"'!"&amp;F$1&amp;$C145+$A$6))</f>
        <v>86.571428571428569</v>
      </c>
      <c r="G145" s="3">
        <f ca="1">AVERAGE(INDIRECT("'[dpc-covid19-ita-regioni.xlsx]"&amp;$A$4&amp;"'!"&amp;G$1&amp;$C145+1):INDIRECT("'[dpc-covid19-ita-regioni.xlsx]"&amp;$A$4&amp;"'!"&amp;G$1&amp;$C145+$A$6))</f>
        <v>13969.142857142857</v>
      </c>
      <c r="H145" s="3">
        <f ca="1">AVERAGE(INDIRECT("'[dpc-covid19-ita-regioni.xlsx]"&amp;$A$4&amp;"'!"&amp;H$1&amp;$C145+1):INDIRECT("'[dpc-covid19-ita-regioni.xlsx]"&amp;$A$4&amp;"'!"&amp;H$1&amp;$C145+$A$6))</f>
        <v>16188.428571428571</v>
      </c>
      <c r="I145" s="3" cm="1">
        <f t="array" aca="1" ref="I145" ca="1">(INDIRECT("'[dpc-covid19-ita-regioni.xlsx]"&amp;$A$4&amp;"'!"&amp;I$1&amp;$C145+1)-INDIRECT("'[dpc-covid19-ita-regioni.xlsx]"&amp;$A$4&amp;"'!"&amp;I$1&amp;$C145+$A$6))/$A$6</f>
        <v>15.142857142857142</v>
      </c>
    </row>
    <row r="146" spans="3:9" x14ac:dyDescent="0.25">
      <c r="C146">
        <f>C145+1</f>
        <v>143</v>
      </c>
      <c r="D146" s="9" t="str" cm="1">
        <f t="array" aca="1" ref="D146" ca="1">INDIRECT("'[dpc-covid19-ita-regioni.xlsx]"&amp;$A$4&amp;"'!a"&amp;C146+1)</f>
        <v>16/06/2020</v>
      </c>
      <c r="E146" s="3">
        <f ca="1">AVERAGE(INDIRECT("'[dpc-covid19-ita-regioni.xlsx]"&amp;$A$4&amp;"'!"&amp;E$1&amp;$C146+1):INDIRECT("'[dpc-covid19-ita-regioni.xlsx]"&amp;$A$4&amp;"'!"&amp;E$1&amp;$C146+$A$6))</f>
        <v>2242.5714285714284</v>
      </c>
      <c r="F146" s="3">
        <f ca="1">AVERAGE(INDIRECT("'[dpc-covid19-ita-regioni.xlsx]"&amp;$A$4&amp;"'!"&amp;F$1&amp;$C146+1):INDIRECT("'[dpc-covid19-ita-regioni.xlsx]"&amp;$A$4&amp;"'!"&amp;F$1&amp;$C146+$A$6))</f>
        <v>92.142857142857139</v>
      </c>
      <c r="G146" s="3">
        <f ca="1">AVERAGE(INDIRECT("'[dpc-covid19-ita-regioni.xlsx]"&amp;$A$4&amp;"'!"&amp;G$1&amp;$C146+1):INDIRECT("'[dpc-covid19-ita-regioni.xlsx]"&amp;$A$4&amp;"'!"&amp;G$1&amp;$C146+$A$6))</f>
        <v>14265.857142857143</v>
      </c>
      <c r="H146" s="3">
        <f ca="1">AVERAGE(INDIRECT("'[dpc-covid19-ita-regioni.xlsx]"&amp;$A$4&amp;"'!"&amp;H$1&amp;$C146+1):INDIRECT("'[dpc-covid19-ita-regioni.xlsx]"&amp;$A$4&amp;"'!"&amp;H$1&amp;$C146+$A$6))</f>
        <v>16600.571428571428</v>
      </c>
      <c r="I146" s="3" cm="1">
        <f t="array" aca="1" ref="I146" ca="1">(INDIRECT("'[dpc-covid19-ita-regioni.xlsx]"&amp;$A$4&amp;"'!"&amp;I$1&amp;$C146+1)-INDIRECT("'[dpc-covid19-ita-regioni.xlsx]"&amp;$A$4&amp;"'!"&amp;I$1&amp;$C146+$A$6))/$A$6</f>
        <v>16.714285714285715</v>
      </c>
    </row>
    <row r="147" spans="3:9" x14ac:dyDescent="0.25">
      <c r="C147">
        <f>C146+1</f>
        <v>144</v>
      </c>
      <c r="D147" s="9" t="str" cm="1">
        <f t="array" aca="1" ref="D147" ca="1">INDIRECT("'[dpc-covid19-ita-regioni.xlsx]"&amp;$A$4&amp;"'!a"&amp;C147+1)</f>
        <v>15/06/2020</v>
      </c>
      <c r="E147" s="3">
        <f ca="1">AVERAGE(INDIRECT("'[dpc-covid19-ita-regioni.xlsx]"&amp;$A$4&amp;"'!"&amp;E$1&amp;$C147+1):INDIRECT("'[dpc-covid19-ita-regioni.xlsx]"&amp;$A$4&amp;"'!"&amp;E$1&amp;$C147+$A$6))</f>
        <v>2350.8571428571427</v>
      </c>
      <c r="F147" s="3">
        <f ca="1">AVERAGE(INDIRECT("'[dpc-covid19-ita-regioni.xlsx]"&amp;$A$4&amp;"'!"&amp;F$1&amp;$C147+1):INDIRECT("'[dpc-covid19-ita-regioni.xlsx]"&amp;$A$4&amp;"'!"&amp;F$1&amp;$C147+$A$6))</f>
        <v>96</v>
      </c>
      <c r="G147" s="3">
        <f ca="1">AVERAGE(INDIRECT("'[dpc-covid19-ita-regioni.xlsx]"&amp;$A$4&amp;"'!"&amp;G$1&amp;$C147+1):INDIRECT("'[dpc-covid19-ita-regioni.xlsx]"&amp;$A$4&amp;"'!"&amp;G$1&amp;$C147+$A$6))</f>
        <v>14591.428571428571</v>
      </c>
      <c r="H147" s="3">
        <f ca="1">AVERAGE(INDIRECT("'[dpc-covid19-ita-regioni.xlsx]"&amp;$A$4&amp;"'!"&amp;H$1&amp;$C147+1):INDIRECT("'[dpc-covid19-ita-regioni.xlsx]"&amp;$A$4&amp;"'!"&amp;H$1&amp;$C147+$A$6))</f>
        <v>17038.285714285714</v>
      </c>
      <c r="I147" s="3" cm="1">
        <f t="array" aca="1" ref="I147" ca="1">(INDIRECT("'[dpc-covid19-ita-regioni.xlsx]"&amp;$A$4&amp;"'!"&amp;I$1&amp;$C147+1)-INDIRECT("'[dpc-covid19-ita-regioni.xlsx]"&amp;$A$4&amp;"'!"&amp;I$1&amp;$C147+$A$6))/$A$6</f>
        <v>20</v>
      </c>
    </row>
    <row r="148" spans="3:9" x14ac:dyDescent="0.25">
      <c r="C148">
        <f>C147+1</f>
        <v>145</v>
      </c>
      <c r="D148" s="9" t="str" cm="1">
        <f t="array" aca="1" ref="D148" ca="1">INDIRECT("'[dpc-covid19-ita-regioni.xlsx]"&amp;$A$4&amp;"'!a"&amp;C148+1)</f>
        <v>14/06/2020</v>
      </c>
      <c r="E148" s="3">
        <f ca="1">AVERAGE(INDIRECT("'[dpc-covid19-ita-regioni.xlsx]"&amp;$A$4&amp;"'!"&amp;E$1&amp;$C148+1):INDIRECT("'[dpc-covid19-ita-regioni.xlsx]"&amp;$A$4&amp;"'!"&amp;E$1&amp;$C148+$A$6))</f>
        <v>2449.4285714285716</v>
      </c>
      <c r="F148" s="3">
        <f ca="1">AVERAGE(INDIRECT("'[dpc-covid19-ita-regioni.xlsx]"&amp;$A$4&amp;"'!"&amp;F$1&amp;$C148+1):INDIRECT("'[dpc-covid19-ita-regioni.xlsx]"&amp;$A$4&amp;"'!"&amp;F$1&amp;$C148+$A$6))</f>
        <v>97.857142857142861</v>
      </c>
      <c r="G148" s="3">
        <f ca="1">AVERAGE(INDIRECT("'[dpc-covid19-ita-regioni.xlsx]"&amp;$A$4&amp;"'!"&amp;G$1&amp;$C148+1):INDIRECT("'[dpc-covid19-ita-regioni.xlsx]"&amp;$A$4&amp;"'!"&amp;G$1&amp;$C148+$A$6))</f>
        <v>14968.571428571429</v>
      </c>
      <c r="H148" s="3">
        <f ca="1">AVERAGE(INDIRECT("'[dpc-covid19-ita-regioni.xlsx]"&amp;$A$4&amp;"'!"&amp;H$1&amp;$C148+1):INDIRECT("'[dpc-covid19-ita-regioni.xlsx]"&amp;$A$4&amp;"'!"&amp;H$1&amp;$C148+$A$6))</f>
        <v>17515.857142857141</v>
      </c>
      <c r="I148" s="3" cm="1">
        <f t="array" aca="1" ref="I148" ca="1">(INDIRECT("'[dpc-covid19-ita-regioni.xlsx]"&amp;$A$4&amp;"'!"&amp;I$1&amp;$C148+1)-INDIRECT("'[dpc-covid19-ita-regioni.xlsx]"&amp;$A$4&amp;"'!"&amp;I$1&amp;$C148+$A$6))/$A$6</f>
        <v>21</v>
      </c>
    </row>
    <row r="149" spans="3:9" x14ac:dyDescent="0.25">
      <c r="C149">
        <f>C148+1</f>
        <v>146</v>
      </c>
      <c r="D149" s="9" t="str" cm="1">
        <f t="array" aca="1" ref="D149" ca="1">INDIRECT("'[dpc-covid19-ita-regioni.xlsx]"&amp;$A$4&amp;"'!a"&amp;C149+1)</f>
        <v>13/06/2020</v>
      </c>
      <c r="E149" s="3">
        <f ca="1">AVERAGE(INDIRECT("'[dpc-covid19-ita-regioni.xlsx]"&amp;$A$4&amp;"'!"&amp;E$1&amp;$C149+1):INDIRECT("'[dpc-covid19-ita-regioni.xlsx]"&amp;$A$4&amp;"'!"&amp;E$1&amp;$C149+$A$6))</f>
        <v>2547.2857142857142</v>
      </c>
      <c r="F149" s="3">
        <f ca="1">AVERAGE(INDIRECT("'[dpc-covid19-ita-regioni.xlsx]"&amp;$A$4&amp;"'!"&amp;F$1&amp;$C149+1):INDIRECT("'[dpc-covid19-ita-regioni.xlsx]"&amp;$A$4&amp;"'!"&amp;F$1&amp;$C149+$A$6))</f>
        <v>99.714285714285708</v>
      </c>
      <c r="G149" s="3">
        <f ca="1">AVERAGE(INDIRECT("'[dpc-covid19-ita-regioni.xlsx]"&amp;$A$4&amp;"'!"&amp;G$1&amp;$C149+1):INDIRECT("'[dpc-covid19-ita-regioni.xlsx]"&amp;$A$4&amp;"'!"&amp;G$1&amp;$C149+$A$6))</f>
        <v>15359</v>
      </c>
      <c r="H149" s="3">
        <f ca="1">AVERAGE(INDIRECT("'[dpc-covid19-ita-regioni.xlsx]"&amp;$A$4&amp;"'!"&amp;H$1&amp;$C149+1):INDIRECT("'[dpc-covid19-ita-regioni.xlsx]"&amp;$A$4&amp;"'!"&amp;H$1&amp;$C149+$A$6))</f>
        <v>18006</v>
      </c>
      <c r="I149" s="3" cm="1">
        <f t="array" aca="1" ref="I149" ca="1">(INDIRECT("'[dpc-covid19-ita-regioni.xlsx]"&amp;$A$4&amp;"'!"&amp;I$1&amp;$C149+1)-INDIRECT("'[dpc-covid19-ita-regioni.xlsx]"&amp;$A$4&amp;"'!"&amp;I$1&amp;$C149+$A$6))/$A$6</f>
        <v>22.571428571428573</v>
      </c>
    </row>
    <row r="150" spans="3:9" x14ac:dyDescent="0.25">
      <c r="C150">
        <f>C149+1</f>
        <v>147</v>
      </c>
      <c r="D150" s="9" t="str" cm="1">
        <f t="array" aca="1" ref="D150" ca="1">INDIRECT("'[dpc-covid19-ita-regioni.xlsx]"&amp;$A$4&amp;"'!a"&amp;C150+1)</f>
        <v>12/06/2020</v>
      </c>
      <c r="E150" s="3">
        <f ca="1">AVERAGE(INDIRECT("'[dpc-covid19-ita-regioni.xlsx]"&amp;$A$4&amp;"'!"&amp;E$1&amp;$C150+1):INDIRECT("'[dpc-covid19-ita-regioni.xlsx]"&amp;$A$4&amp;"'!"&amp;E$1&amp;$C150+$A$6))</f>
        <v>2631.2857142857142</v>
      </c>
      <c r="F150" s="3">
        <f ca="1">AVERAGE(INDIRECT("'[dpc-covid19-ita-regioni.xlsx]"&amp;$A$4&amp;"'!"&amp;F$1&amp;$C150+1):INDIRECT("'[dpc-covid19-ita-regioni.xlsx]"&amp;$A$4&amp;"'!"&amp;F$1&amp;$C150+$A$6))</f>
        <v>101.71428571428571</v>
      </c>
      <c r="G150" s="3">
        <f ca="1">AVERAGE(INDIRECT("'[dpc-covid19-ita-regioni.xlsx]"&amp;$A$4&amp;"'!"&amp;G$1&amp;$C150+1):INDIRECT("'[dpc-covid19-ita-regioni.xlsx]"&amp;$A$4&amp;"'!"&amp;G$1&amp;$C150+$A$6))</f>
        <v>15660.714285714286</v>
      </c>
      <c r="H150" s="3">
        <f ca="1">AVERAGE(INDIRECT("'[dpc-covid19-ita-regioni.xlsx]"&amp;$A$4&amp;"'!"&amp;H$1&amp;$C150+1):INDIRECT("'[dpc-covid19-ita-regioni.xlsx]"&amp;$A$4&amp;"'!"&amp;H$1&amp;$C150+$A$6))</f>
        <v>18393.714285714286</v>
      </c>
      <c r="I150" s="3" cm="1">
        <f t="array" aca="1" ref="I150" ca="1">(INDIRECT("'[dpc-covid19-ita-regioni.xlsx]"&amp;$A$4&amp;"'!"&amp;I$1&amp;$C150+1)-INDIRECT("'[dpc-covid19-ita-regioni.xlsx]"&amp;$A$4&amp;"'!"&amp;I$1&amp;$C150+$A$6))/$A$6</f>
        <v>22.285714285714285</v>
      </c>
    </row>
    <row r="151" spans="3:9" x14ac:dyDescent="0.25">
      <c r="C151">
        <f>C150+1</f>
        <v>148</v>
      </c>
      <c r="D151" s="9" t="str" cm="1">
        <f t="array" aca="1" ref="D151" ca="1">INDIRECT("'[dpc-covid19-ita-regioni.xlsx]"&amp;$A$4&amp;"'!a"&amp;C151+1)</f>
        <v>11/06/2020</v>
      </c>
      <c r="E151" s="3">
        <f ca="1">AVERAGE(INDIRECT("'[dpc-covid19-ita-regioni.xlsx]"&amp;$A$4&amp;"'!"&amp;E$1&amp;$C151+1):INDIRECT("'[dpc-covid19-ita-regioni.xlsx]"&amp;$A$4&amp;"'!"&amp;E$1&amp;$C151+$A$6))</f>
        <v>2717.4285714285716</v>
      </c>
      <c r="F151" s="3">
        <f ca="1">AVERAGE(INDIRECT("'[dpc-covid19-ita-regioni.xlsx]"&amp;$A$4&amp;"'!"&amp;F$1&amp;$C151+1):INDIRECT("'[dpc-covid19-ita-regioni.xlsx]"&amp;$A$4&amp;"'!"&amp;F$1&amp;$C151+$A$6))</f>
        <v>105</v>
      </c>
      <c r="G151" s="3">
        <f ca="1">AVERAGE(INDIRECT("'[dpc-covid19-ita-regioni.xlsx]"&amp;$A$4&amp;"'!"&amp;G$1&amp;$C151+1):INDIRECT("'[dpc-covid19-ita-regioni.xlsx]"&amp;$A$4&amp;"'!"&amp;G$1&amp;$C151+$A$6))</f>
        <v>15975.428571428571</v>
      </c>
      <c r="H151" s="3">
        <f ca="1">AVERAGE(INDIRECT("'[dpc-covid19-ita-regioni.xlsx]"&amp;$A$4&amp;"'!"&amp;H$1&amp;$C151+1):INDIRECT("'[dpc-covid19-ita-regioni.xlsx]"&amp;$A$4&amp;"'!"&amp;H$1&amp;$C151+$A$6))</f>
        <v>18797.857142857141</v>
      </c>
      <c r="I151" s="3" cm="1">
        <f t="array" aca="1" ref="I151" ca="1">(INDIRECT("'[dpc-covid19-ita-regioni.xlsx]"&amp;$A$4&amp;"'!"&amp;I$1&amp;$C151+1)-INDIRECT("'[dpc-covid19-ita-regioni.xlsx]"&amp;$A$4&amp;"'!"&amp;I$1&amp;$C151+$A$6))/$A$6</f>
        <v>21.714285714285715</v>
      </c>
    </row>
    <row r="152" spans="3:9" x14ac:dyDescent="0.25">
      <c r="C152">
        <f>C151+1</f>
        <v>149</v>
      </c>
      <c r="D152" s="9" t="str" cm="1">
        <f t="array" aca="1" ref="D152" ca="1">INDIRECT("'[dpc-covid19-ita-regioni.xlsx]"&amp;$A$4&amp;"'!a"&amp;C152+1)</f>
        <v>10/06/2020</v>
      </c>
      <c r="E152" s="3">
        <f ca="1">AVERAGE(INDIRECT("'[dpc-covid19-ita-regioni.xlsx]"&amp;$A$4&amp;"'!"&amp;E$1&amp;$C152+1):INDIRECT("'[dpc-covid19-ita-regioni.xlsx]"&amp;$A$4&amp;"'!"&amp;E$1&amp;$C152+$A$6))</f>
        <v>2784</v>
      </c>
      <c r="F152" s="3">
        <f ca="1">AVERAGE(INDIRECT("'[dpc-covid19-ita-regioni.xlsx]"&amp;$A$4&amp;"'!"&amp;F$1&amp;$C152+1):INDIRECT("'[dpc-covid19-ita-regioni.xlsx]"&amp;$A$4&amp;"'!"&amp;F$1&amp;$C152+$A$6))</f>
        <v>109</v>
      </c>
      <c r="G152" s="3">
        <f ca="1">AVERAGE(INDIRECT("'[dpc-covid19-ita-regioni.xlsx]"&amp;$A$4&amp;"'!"&amp;G$1&amp;$C152+1):INDIRECT("'[dpc-covid19-ita-regioni.xlsx]"&amp;$A$4&amp;"'!"&amp;G$1&amp;$C152+$A$6))</f>
        <v>16316.857142857143</v>
      </c>
      <c r="H152" s="3">
        <f ca="1">AVERAGE(INDIRECT("'[dpc-covid19-ita-regioni.xlsx]"&amp;$A$4&amp;"'!"&amp;H$1&amp;$C152+1):INDIRECT("'[dpc-covid19-ita-regioni.xlsx]"&amp;$A$4&amp;"'!"&amp;H$1&amp;$C152+$A$6))</f>
        <v>19209.857142857141</v>
      </c>
      <c r="I152" s="3" cm="1">
        <f t="array" aca="1" ref="I152" ca="1">(INDIRECT("'[dpc-covid19-ita-regioni.xlsx]"&amp;$A$4&amp;"'!"&amp;I$1&amp;$C152+1)-INDIRECT("'[dpc-covid19-ita-regioni.xlsx]"&amp;$A$4&amp;"'!"&amp;I$1&amp;$C152+$A$6))/$A$6</f>
        <v>21.142857142857142</v>
      </c>
    </row>
    <row r="153" spans="3:9" x14ac:dyDescent="0.25">
      <c r="C153">
        <f>C152+1</f>
        <v>150</v>
      </c>
      <c r="D153" s="9" t="str" cm="1">
        <f t="array" aca="1" ref="D153" ca="1">INDIRECT("'[dpc-covid19-ita-regioni.xlsx]"&amp;$A$4&amp;"'!a"&amp;C153+1)</f>
        <v>09/06/2020</v>
      </c>
      <c r="E153" s="3">
        <f ca="1">AVERAGE(INDIRECT("'[dpc-covid19-ita-regioni.xlsx]"&amp;$A$4&amp;"'!"&amp;E$1&amp;$C153+1):INDIRECT("'[dpc-covid19-ita-regioni.xlsx]"&amp;$A$4&amp;"'!"&amp;E$1&amp;$C153+$A$6))</f>
        <v>2845.4285714285716</v>
      </c>
      <c r="F153" s="3">
        <f ca="1">AVERAGE(INDIRECT("'[dpc-covid19-ita-regioni.xlsx]"&amp;$A$4&amp;"'!"&amp;F$1&amp;$C153+1):INDIRECT("'[dpc-covid19-ita-regioni.xlsx]"&amp;$A$4&amp;"'!"&amp;F$1&amp;$C153+$A$6))</f>
        <v>113.71428571428571</v>
      </c>
      <c r="G153" s="3">
        <f ca="1">AVERAGE(INDIRECT("'[dpc-covid19-ita-regioni.xlsx]"&amp;$A$4&amp;"'!"&amp;G$1&amp;$C153+1):INDIRECT("'[dpc-covid19-ita-regioni.xlsx]"&amp;$A$4&amp;"'!"&amp;G$1&amp;$C153+$A$6))</f>
        <v>16588.857142857141</v>
      </c>
      <c r="H153" s="3">
        <f ca="1">AVERAGE(INDIRECT("'[dpc-covid19-ita-regioni.xlsx]"&amp;$A$4&amp;"'!"&amp;H$1&amp;$C153+1):INDIRECT("'[dpc-covid19-ita-regioni.xlsx]"&amp;$A$4&amp;"'!"&amp;H$1&amp;$C153+$A$6))</f>
        <v>19548</v>
      </c>
      <c r="I153" s="3" cm="1">
        <f t="array" aca="1" ref="I153" ca="1">(INDIRECT("'[dpc-covid19-ita-regioni.xlsx]"&amp;$A$4&amp;"'!"&amp;I$1&amp;$C153+1)-INDIRECT("'[dpc-covid19-ita-regioni.xlsx]"&amp;$A$4&amp;"'!"&amp;I$1&amp;$C153+$A$6))/$A$6</f>
        <v>20.714285714285715</v>
      </c>
    </row>
    <row r="154" spans="3:9" x14ac:dyDescent="0.25">
      <c r="C154">
        <f>C153+1</f>
        <v>151</v>
      </c>
      <c r="D154" s="9" t="str" cm="1">
        <f t="array" aca="1" ref="D154" ca="1">INDIRECT("'[dpc-covid19-ita-regioni.xlsx]"&amp;$A$4&amp;"'!a"&amp;C154+1)</f>
        <v>08/06/2020</v>
      </c>
      <c r="E154" s="3">
        <f ca="1">AVERAGE(INDIRECT("'[dpc-covid19-ita-regioni.xlsx]"&amp;$A$4&amp;"'!"&amp;E$1&amp;$C154+1):INDIRECT("'[dpc-covid19-ita-regioni.xlsx]"&amp;$A$4&amp;"'!"&amp;E$1&amp;$C154+$A$6))</f>
        <v>2897</v>
      </c>
      <c r="F154" s="3">
        <f ca="1">AVERAGE(INDIRECT("'[dpc-covid19-ita-regioni.xlsx]"&amp;$A$4&amp;"'!"&amp;F$1&amp;$C154+1):INDIRECT("'[dpc-covid19-ita-regioni.xlsx]"&amp;$A$4&amp;"'!"&amp;F$1&amp;$C154+$A$6))</f>
        <v>123.71428571428571</v>
      </c>
      <c r="G154" s="3">
        <f ca="1">AVERAGE(INDIRECT("'[dpc-covid19-ita-regioni.xlsx]"&amp;$A$4&amp;"'!"&amp;G$1&amp;$C154+1):INDIRECT("'[dpc-covid19-ita-regioni.xlsx]"&amp;$A$4&amp;"'!"&amp;G$1&amp;$C154+$A$6))</f>
        <v>16807</v>
      </c>
      <c r="H154" s="3">
        <f ca="1">AVERAGE(INDIRECT("'[dpc-covid19-ita-regioni.xlsx]"&amp;$A$4&amp;"'!"&amp;H$1&amp;$C154+1):INDIRECT("'[dpc-covid19-ita-regioni.xlsx]"&amp;$A$4&amp;"'!"&amp;H$1&amp;$C154+$A$6))</f>
        <v>19827.714285714286</v>
      </c>
      <c r="I154" s="3" cm="1">
        <f t="array" aca="1" ref="I154" ca="1">(INDIRECT("'[dpc-covid19-ita-regioni.xlsx]"&amp;$A$4&amp;"'!"&amp;I$1&amp;$C154+1)-INDIRECT("'[dpc-covid19-ita-regioni.xlsx]"&amp;$A$4&amp;"'!"&amp;I$1&amp;$C154+$A$6))/$A$6</f>
        <v>22.714285714285715</v>
      </c>
    </row>
    <row r="155" spans="3:9" x14ac:dyDescent="0.25">
      <c r="C155">
        <f>C154+1</f>
        <v>152</v>
      </c>
      <c r="D155" s="9" t="str" cm="1">
        <f t="array" aca="1" ref="D155" ca="1">INDIRECT("'[dpc-covid19-ita-regioni.xlsx]"&amp;$A$4&amp;"'!a"&amp;C155+1)</f>
        <v>07/06/2020</v>
      </c>
      <c r="E155" s="3">
        <f ca="1">AVERAGE(INDIRECT("'[dpc-covid19-ita-regioni.xlsx]"&amp;$A$4&amp;"'!"&amp;E$1&amp;$C155+1):INDIRECT("'[dpc-covid19-ita-regioni.xlsx]"&amp;$A$4&amp;"'!"&amp;E$1&amp;$C155+$A$6))</f>
        <v>2950.8571428571427</v>
      </c>
      <c r="F155" s="3">
        <f ca="1">AVERAGE(INDIRECT("'[dpc-covid19-ita-regioni.xlsx]"&amp;$A$4&amp;"'!"&amp;F$1&amp;$C155+1):INDIRECT("'[dpc-covid19-ita-regioni.xlsx]"&amp;$A$4&amp;"'!"&amp;F$1&amp;$C155+$A$6))</f>
        <v>132.28571428571428</v>
      </c>
      <c r="G155" s="3">
        <f ca="1">AVERAGE(INDIRECT("'[dpc-covid19-ita-regioni.xlsx]"&amp;$A$4&amp;"'!"&amp;G$1&amp;$C155+1):INDIRECT("'[dpc-covid19-ita-regioni.xlsx]"&amp;$A$4&amp;"'!"&amp;G$1&amp;$C155+$A$6))</f>
        <v>16964.857142857141</v>
      </c>
      <c r="H155" s="3">
        <f ca="1">AVERAGE(INDIRECT("'[dpc-covid19-ita-regioni.xlsx]"&amp;$A$4&amp;"'!"&amp;H$1&amp;$C155+1):INDIRECT("'[dpc-covid19-ita-regioni.xlsx]"&amp;$A$4&amp;"'!"&amp;H$1&amp;$C155+$A$6))</f>
        <v>20048</v>
      </c>
      <c r="I155" s="3" cm="1">
        <f t="array" aca="1" ref="I155" ca="1">(INDIRECT("'[dpc-covid19-ita-regioni.xlsx]"&amp;$A$4&amp;"'!"&amp;I$1&amp;$C155+1)-INDIRECT("'[dpc-covid19-ita-regioni.xlsx]"&amp;$A$4&amp;"'!"&amp;I$1&amp;$C155+$A$6))/$A$6</f>
        <v>19.857142857142858</v>
      </c>
    </row>
    <row r="156" spans="3:9" x14ac:dyDescent="0.25">
      <c r="C156">
        <f>C155+1</f>
        <v>153</v>
      </c>
      <c r="D156" s="9" t="str" cm="1">
        <f t="array" aca="1" ref="D156" ca="1">INDIRECT("'[dpc-covid19-ita-regioni.xlsx]"&amp;$A$4&amp;"'!a"&amp;C156+1)</f>
        <v>06/06/2020</v>
      </c>
      <c r="E156" s="3">
        <f ca="1">AVERAGE(INDIRECT("'[dpc-covid19-ita-regioni.xlsx]"&amp;$A$4&amp;"'!"&amp;E$1&amp;$C156+1):INDIRECT("'[dpc-covid19-ita-regioni.xlsx]"&amp;$A$4&amp;"'!"&amp;E$1&amp;$C156+$A$6))</f>
        <v>2998</v>
      </c>
      <c r="F156" s="3">
        <f ca="1">AVERAGE(INDIRECT("'[dpc-covid19-ita-regioni.xlsx]"&amp;$A$4&amp;"'!"&amp;F$1&amp;$C156+1):INDIRECT("'[dpc-covid19-ita-regioni.xlsx]"&amp;$A$4&amp;"'!"&amp;F$1&amp;$C156+$A$6))</f>
        <v>141.28571428571428</v>
      </c>
      <c r="G156" s="3">
        <f ca="1">AVERAGE(INDIRECT("'[dpc-covid19-ita-regioni.xlsx]"&amp;$A$4&amp;"'!"&amp;G$1&amp;$C156+1):INDIRECT("'[dpc-covid19-ita-regioni.xlsx]"&amp;$A$4&amp;"'!"&amp;G$1&amp;$C156+$A$6))</f>
        <v>17133.857142857141</v>
      </c>
      <c r="H156" s="3">
        <f ca="1">AVERAGE(INDIRECT("'[dpc-covid19-ita-regioni.xlsx]"&amp;$A$4&amp;"'!"&amp;H$1&amp;$C156+1):INDIRECT("'[dpc-covid19-ita-regioni.xlsx]"&amp;$A$4&amp;"'!"&amp;H$1&amp;$C156+$A$6))</f>
        <v>20273.142857142859</v>
      </c>
      <c r="I156" s="3" cm="1">
        <f t="array" aca="1" ref="I156" ca="1">(INDIRECT("'[dpc-covid19-ita-regioni.xlsx]"&amp;$A$4&amp;"'!"&amp;I$1&amp;$C156+1)-INDIRECT("'[dpc-covid19-ita-regioni.xlsx]"&amp;$A$4&amp;"'!"&amp;I$1&amp;$C156+$A$6))/$A$6</f>
        <v>19.571428571428573</v>
      </c>
    </row>
    <row r="157" spans="3:9" x14ac:dyDescent="0.25">
      <c r="C157">
        <f>C156+1</f>
        <v>154</v>
      </c>
      <c r="D157" s="9" t="str" cm="1">
        <f t="array" aca="1" ref="D157" ca="1">INDIRECT("'[dpc-covid19-ita-regioni.xlsx]"&amp;$A$4&amp;"'!a"&amp;C157+1)</f>
        <v>05/06/2020</v>
      </c>
      <c r="E157" s="3">
        <f ca="1">AVERAGE(INDIRECT("'[dpc-covid19-ita-regioni.xlsx]"&amp;$A$4&amp;"'!"&amp;E$1&amp;$C157+1):INDIRECT("'[dpc-covid19-ita-regioni.xlsx]"&amp;$A$4&amp;"'!"&amp;E$1&amp;$C157+$A$6))</f>
        <v>3064.7142857142858</v>
      </c>
      <c r="F157" s="3">
        <f ca="1">AVERAGE(INDIRECT("'[dpc-covid19-ita-regioni.xlsx]"&amp;$A$4&amp;"'!"&amp;F$1&amp;$C157+1):INDIRECT("'[dpc-covid19-ita-regioni.xlsx]"&amp;$A$4&amp;"'!"&amp;F$1&amp;$C157+$A$6))</f>
        <v>150.14285714285714</v>
      </c>
      <c r="G157" s="3">
        <f ca="1">AVERAGE(INDIRECT("'[dpc-covid19-ita-regioni.xlsx]"&amp;$A$4&amp;"'!"&amp;G$1&amp;$C157+1):INDIRECT("'[dpc-covid19-ita-regioni.xlsx]"&amp;$A$4&amp;"'!"&amp;G$1&amp;$C157+$A$6))</f>
        <v>17388.285714285714</v>
      </c>
      <c r="H157" s="3">
        <f ca="1">AVERAGE(INDIRECT("'[dpc-covid19-ita-regioni.xlsx]"&amp;$A$4&amp;"'!"&amp;H$1&amp;$C157+1):INDIRECT("'[dpc-covid19-ita-regioni.xlsx]"&amp;$A$4&amp;"'!"&amp;H$1&amp;$C157+$A$6))</f>
        <v>20603.142857142859</v>
      </c>
      <c r="I157" s="3" cm="1">
        <f t="array" aca="1" ref="I157" ca="1">(INDIRECT("'[dpc-covid19-ita-regioni.xlsx]"&amp;$A$4&amp;"'!"&amp;I$1&amp;$C157+1)-INDIRECT("'[dpc-covid19-ita-regioni.xlsx]"&amp;$A$4&amp;"'!"&amp;I$1&amp;$C157+$A$6))/$A$6</f>
        <v>20.428571428571427</v>
      </c>
    </row>
    <row r="158" spans="3:9" x14ac:dyDescent="0.25">
      <c r="C158">
        <f>C157+1</f>
        <v>155</v>
      </c>
      <c r="D158" s="9" t="str" cm="1">
        <f t="array" aca="1" ref="D158" ca="1">INDIRECT("'[dpc-covid19-ita-regioni.xlsx]"&amp;$A$4&amp;"'!a"&amp;C158+1)</f>
        <v>04/06/2020</v>
      </c>
      <c r="E158" s="3">
        <f ca="1">AVERAGE(INDIRECT("'[dpc-covid19-ita-regioni.xlsx]"&amp;$A$4&amp;"'!"&amp;E$1&amp;$C158+1):INDIRECT("'[dpc-covid19-ita-regioni.xlsx]"&amp;$A$4&amp;"'!"&amp;E$1&amp;$C158+$A$6))</f>
        <v>3149.2857142857142</v>
      </c>
      <c r="F158" s="3">
        <f ca="1">AVERAGE(INDIRECT("'[dpc-covid19-ita-regioni.xlsx]"&amp;$A$4&amp;"'!"&amp;F$1&amp;$C158+1):INDIRECT("'[dpc-covid19-ita-regioni.xlsx]"&amp;$A$4&amp;"'!"&amp;F$1&amp;$C158+$A$6))</f>
        <v>157.71428571428572</v>
      </c>
      <c r="G158" s="3">
        <f ca="1">AVERAGE(INDIRECT("'[dpc-covid19-ita-regioni.xlsx]"&amp;$A$4&amp;"'!"&amp;G$1&amp;$C158+1):INDIRECT("'[dpc-covid19-ita-regioni.xlsx]"&amp;$A$4&amp;"'!"&amp;G$1&amp;$C158+$A$6))</f>
        <v>17700.428571428572</v>
      </c>
      <c r="H158" s="3">
        <f ca="1">AVERAGE(INDIRECT("'[dpc-covid19-ita-regioni.xlsx]"&amp;$A$4&amp;"'!"&amp;H$1&amp;$C158+1):INDIRECT("'[dpc-covid19-ita-regioni.xlsx]"&amp;$A$4&amp;"'!"&amp;H$1&amp;$C158+$A$6))</f>
        <v>21007.428571428572</v>
      </c>
      <c r="I158" s="3" cm="1">
        <f t="array" aca="1" ref="I158" ca="1">(INDIRECT("'[dpc-covid19-ita-regioni.xlsx]"&amp;$A$4&amp;"'!"&amp;I$1&amp;$C158+1)-INDIRECT("'[dpc-covid19-ita-regioni.xlsx]"&amp;$A$4&amp;"'!"&amp;I$1&amp;$C158+$A$6))/$A$6</f>
        <v>27</v>
      </c>
    </row>
    <row r="159" spans="3:9" x14ac:dyDescent="0.25">
      <c r="C159">
        <f>C158+1</f>
        <v>156</v>
      </c>
      <c r="D159" s="9" t="str" cm="1">
        <f t="array" aca="1" ref="D159" ca="1">INDIRECT("'[dpc-covid19-ita-regioni.xlsx]"&amp;$A$4&amp;"'!a"&amp;C159+1)</f>
        <v>03/06/2020</v>
      </c>
      <c r="E159" s="3">
        <f ca="1">AVERAGE(INDIRECT("'[dpc-covid19-ita-regioni.xlsx]"&amp;$A$4&amp;"'!"&amp;E$1&amp;$C159+1):INDIRECT("'[dpc-covid19-ita-regioni.xlsx]"&amp;$A$4&amp;"'!"&amp;E$1&amp;$C159+$A$6))</f>
        <v>3223</v>
      </c>
      <c r="F159" s="3">
        <f ca="1">AVERAGE(INDIRECT("'[dpc-covid19-ita-regioni.xlsx]"&amp;$A$4&amp;"'!"&amp;F$1&amp;$C159+1):INDIRECT("'[dpc-covid19-ita-regioni.xlsx]"&amp;$A$4&amp;"'!"&amp;F$1&amp;$C159+$A$6))</f>
        <v>164.57142857142858</v>
      </c>
      <c r="G159" s="3">
        <f ca="1">AVERAGE(INDIRECT("'[dpc-covid19-ita-regioni.xlsx]"&amp;$A$4&amp;"'!"&amp;G$1&amp;$C159+1):INDIRECT("'[dpc-covid19-ita-regioni.xlsx]"&amp;$A$4&amp;"'!"&amp;G$1&amp;$C159+$A$6))</f>
        <v>18004</v>
      </c>
      <c r="H159" s="3">
        <f ca="1">AVERAGE(INDIRECT("'[dpc-covid19-ita-regioni.xlsx]"&amp;$A$4&amp;"'!"&amp;H$1&amp;$C159+1):INDIRECT("'[dpc-covid19-ita-regioni.xlsx]"&amp;$A$4&amp;"'!"&amp;H$1&amp;$C159+$A$6))</f>
        <v>21391.571428571428</v>
      </c>
      <c r="I159" s="3" cm="1">
        <f t="array" aca="1" ref="I159" ca="1">(INDIRECT("'[dpc-covid19-ita-regioni.xlsx]"&amp;$A$4&amp;"'!"&amp;I$1&amp;$C159+1)-INDIRECT("'[dpc-covid19-ita-regioni.xlsx]"&amp;$A$4&amp;"'!"&amp;I$1&amp;$C159+$A$6))/$A$6</f>
        <v>28.285714285714285</v>
      </c>
    </row>
    <row r="160" spans="3:9" x14ac:dyDescent="0.25">
      <c r="C160">
        <f>C159+1</f>
        <v>157</v>
      </c>
      <c r="D160" s="9" t="str" cm="1">
        <f t="array" aca="1" ref="D160" ca="1">INDIRECT("'[dpc-covid19-ita-regioni.xlsx]"&amp;$A$4&amp;"'!a"&amp;C160+1)</f>
        <v>02/06/2020</v>
      </c>
      <c r="E160" s="3">
        <f ca="1">AVERAGE(INDIRECT("'[dpc-covid19-ita-regioni.xlsx]"&amp;$A$4&amp;"'!"&amp;E$1&amp;$C160+1):INDIRECT("'[dpc-covid19-ita-regioni.xlsx]"&amp;$A$4&amp;"'!"&amp;E$1&amp;$C160+$A$6))</f>
        <v>3313.1428571428573</v>
      </c>
      <c r="F160" s="3">
        <f ca="1">AVERAGE(INDIRECT("'[dpc-covid19-ita-regioni.xlsx]"&amp;$A$4&amp;"'!"&amp;F$1&amp;$C160+1):INDIRECT("'[dpc-covid19-ita-regioni.xlsx]"&amp;$A$4&amp;"'!"&amp;F$1&amp;$C160+$A$6))</f>
        <v>170.85714285714286</v>
      </c>
      <c r="G160" s="3">
        <f ca="1">AVERAGE(INDIRECT("'[dpc-covid19-ita-regioni.xlsx]"&amp;$A$4&amp;"'!"&amp;G$1&amp;$C160+1):INDIRECT("'[dpc-covid19-ita-regioni.xlsx]"&amp;$A$4&amp;"'!"&amp;G$1&amp;$C160+$A$6))</f>
        <v>18452.285714285714</v>
      </c>
      <c r="H160" s="3">
        <f ca="1">AVERAGE(INDIRECT("'[dpc-covid19-ita-regioni.xlsx]"&amp;$A$4&amp;"'!"&amp;H$1&amp;$C160+1):INDIRECT("'[dpc-covid19-ita-regioni.xlsx]"&amp;$A$4&amp;"'!"&amp;H$1&amp;$C160+$A$6))</f>
        <v>21936.285714285714</v>
      </c>
      <c r="I160" s="3" cm="1">
        <f t="array" aca="1" ref="I160" ca="1">(INDIRECT("'[dpc-covid19-ita-regioni.xlsx]"&amp;$A$4&amp;"'!"&amp;I$1&amp;$C160+1)-INDIRECT("'[dpc-covid19-ita-regioni.xlsx]"&amp;$A$4&amp;"'!"&amp;I$1&amp;$C160+$A$6))/$A$6</f>
        <v>27</v>
      </c>
    </row>
    <row r="161" spans="3:9" x14ac:dyDescent="0.25">
      <c r="C161">
        <f>C160+1</f>
        <v>158</v>
      </c>
      <c r="D161" s="9" t="str" cm="1">
        <f t="array" aca="1" ref="D161" ca="1">INDIRECT("'[dpc-covid19-ita-regioni.xlsx]"&amp;$A$4&amp;"'!a"&amp;C161+1)</f>
        <v>01/06/2020</v>
      </c>
      <c r="E161" s="3">
        <f ca="1">AVERAGE(INDIRECT("'[dpc-covid19-ita-regioni.xlsx]"&amp;$A$4&amp;"'!"&amp;E$1&amp;$C161+1):INDIRECT("'[dpc-covid19-ita-regioni.xlsx]"&amp;$A$4&amp;"'!"&amp;E$1&amp;$C161+$A$6))</f>
        <v>3399</v>
      </c>
      <c r="F161" s="3">
        <f ca="1">AVERAGE(INDIRECT("'[dpc-covid19-ita-regioni.xlsx]"&amp;$A$4&amp;"'!"&amp;F$1&amp;$C161+1):INDIRECT("'[dpc-covid19-ita-regioni.xlsx]"&amp;$A$4&amp;"'!"&amp;F$1&amp;$C161+$A$6))</f>
        <v>173.28571428571428</v>
      </c>
      <c r="G161" s="3">
        <f ca="1">AVERAGE(INDIRECT("'[dpc-covid19-ita-regioni.xlsx]"&amp;$A$4&amp;"'!"&amp;G$1&amp;$C161+1):INDIRECT("'[dpc-covid19-ita-regioni.xlsx]"&amp;$A$4&amp;"'!"&amp;G$1&amp;$C161+$A$6))</f>
        <v>18967.142857142859</v>
      </c>
      <c r="H161" s="3">
        <f ca="1">AVERAGE(INDIRECT("'[dpc-covid19-ita-regioni.xlsx]"&amp;$A$4&amp;"'!"&amp;H$1&amp;$C161+1):INDIRECT("'[dpc-covid19-ita-regioni.xlsx]"&amp;$A$4&amp;"'!"&amp;H$1&amp;$C161+$A$6))</f>
        <v>22539.428571428572</v>
      </c>
      <c r="I161" s="3" cm="1">
        <f t="array" aca="1" ref="I161" ca="1">(INDIRECT("'[dpc-covid19-ita-regioni.xlsx]"&amp;$A$4&amp;"'!"&amp;I$1&amp;$C161+1)-INDIRECT("'[dpc-covid19-ita-regioni.xlsx]"&amp;$A$4&amp;"'!"&amp;I$1&amp;$C161+$A$6))/$A$6</f>
        <v>33.571428571428569</v>
      </c>
    </row>
    <row r="162" spans="3:9" x14ac:dyDescent="0.25">
      <c r="C162">
        <f>C161+1</f>
        <v>159</v>
      </c>
      <c r="D162" s="9" t="str" cm="1">
        <f t="array" aca="1" ref="D162" ca="1">INDIRECT("'[dpc-covid19-ita-regioni.xlsx]"&amp;$A$4&amp;"'!a"&amp;C162+1)</f>
        <v>31/05/2020</v>
      </c>
      <c r="E162" s="3">
        <f ca="1">AVERAGE(INDIRECT("'[dpc-covid19-ita-regioni.xlsx]"&amp;$A$4&amp;"'!"&amp;E$1&amp;$C162+1):INDIRECT("'[dpc-covid19-ita-regioni.xlsx]"&amp;$A$4&amp;"'!"&amp;E$1&amp;$C162+$A$6))</f>
        <v>3489.8571428571427</v>
      </c>
      <c r="F162" s="3">
        <f ca="1">AVERAGE(INDIRECT("'[dpc-covid19-ita-regioni.xlsx]"&amp;$A$4&amp;"'!"&amp;F$1&amp;$C162+1):INDIRECT("'[dpc-covid19-ita-regioni.xlsx]"&amp;$A$4&amp;"'!"&amp;F$1&amp;$C162+$A$6))</f>
        <v>177.42857142857142</v>
      </c>
      <c r="G162" s="3">
        <f ca="1">AVERAGE(INDIRECT("'[dpc-covid19-ita-regioni.xlsx]"&amp;$A$4&amp;"'!"&amp;G$1&amp;$C162+1):INDIRECT("'[dpc-covid19-ita-regioni.xlsx]"&amp;$A$4&amp;"'!"&amp;G$1&amp;$C162+$A$6))</f>
        <v>19494.142857142859</v>
      </c>
      <c r="H162" s="3">
        <f ca="1">AVERAGE(INDIRECT("'[dpc-covid19-ita-regioni.xlsx]"&amp;$A$4&amp;"'!"&amp;H$1&amp;$C162+1):INDIRECT("'[dpc-covid19-ita-regioni.xlsx]"&amp;$A$4&amp;"'!"&amp;H$1&amp;$C162+$A$6))</f>
        <v>23161.428571428572</v>
      </c>
      <c r="I162" s="3" cm="1">
        <f t="array" aca="1" ref="I162" ca="1">(INDIRECT("'[dpc-covid19-ita-regioni.xlsx]"&amp;$A$4&amp;"'!"&amp;I$1&amp;$C162+1)-INDIRECT("'[dpc-covid19-ita-regioni.xlsx]"&amp;$A$4&amp;"'!"&amp;I$1&amp;$C162+$A$6))/$A$6</f>
        <v>34</v>
      </c>
    </row>
    <row r="163" spans="3:9" x14ac:dyDescent="0.25">
      <c r="C163">
        <f>C162+1</f>
        <v>160</v>
      </c>
      <c r="D163" s="9" t="str" cm="1">
        <f t="array" aca="1" ref="D163" ca="1">INDIRECT("'[dpc-covid19-ita-regioni.xlsx]"&amp;$A$4&amp;"'!a"&amp;C163+1)</f>
        <v>30/05/2020</v>
      </c>
      <c r="E163" s="3">
        <f ca="1">AVERAGE(INDIRECT("'[dpc-covid19-ita-regioni.xlsx]"&amp;$A$4&amp;"'!"&amp;E$1&amp;$C163+1):INDIRECT("'[dpc-covid19-ita-regioni.xlsx]"&amp;$A$4&amp;"'!"&amp;E$1&amp;$C163+$A$6))</f>
        <v>3616.4285714285716</v>
      </c>
      <c r="F163" s="3">
        <f ca="1">AVERAGE(INDIRECT("'[dpc-covid19-ita-regioni.xlsx]"&amp;$A$4&amp;"'!"&amp;F$1&amp;$C163+1):INDIRECT("'[dpc-covid19-ita-regioni.xlsx]"&amp;$A$4&amp;"'!"&amp;F$1&amp;$C163+$A$6))</f>
        <v>181.28571428571428</v>
      </c>
      <c r="G163" s="3">
        <f ca="1">AVERAGE(INDIRECT("'[dpc-covid19-ita-regioni.xlsx]"&amp;$A$4&amp;"'!"&amp;G$1&amp;$C163+1):INDIRECT("'[dpc-covid19-ita-regioni.xlsx]"&amp;$A$4&amp;"'!"&amp;G$1&amp;$C163+$A$6))</f>
        <v>20023.428571428572</v>
      </c>
      <c r="H163" s="3">
        <f ca="1">AVERAGE(INDIRECT("'[dpc-covid19-ita-regioni.xlsx]"&amp;$A$4&amp;"'!"&amp;H$1&amp;$C163+1):INDIRECT("'[dpc-covid19-ita-regioni.xlsx]"&amp;$A$4&amp;"'!"&amp;H$1&amp;$C163+$A$6))</f>
        <v>23821.142857142859</v>
      </c>
      <c r="I163" s="3" cm="1">
        <f t="array" aca="1" ref="I163" ca="1">(INDIRECT("'[dpc-covid19-ita-regioni.xlsx]"&amp;$A$4&amp;"'!"&amp;I$1&amp;$C163+1)-INDIRECT("'[dpc-covid19-ita-regioni.xlsx]"&amp;$A$4&amp;"'!"&amp;I$1&amp;$C163+$A$6))/$A$6</f>
        <v>34.142857142857146</v>
      </c>
    </row>
    <row r="164" spans="3:9" x14ac:dyDescent="0.25">
      <c r="C164">
        <f>C163+1</f>
        <v>161</v>
      </c>
      <c r="D164" s="9" t="str" cm="1">
        <f t="array" aca="1" ref="D164" ca="1">INDIRECT("'[dpc-covid19-ita-regioni.xlsx]"&amp;$A$4&amp;"'!a"&amp;C164+1)</f>
        <v>29/05/2020</v>
      </c>
      <c r="E164" s="3">
        <f ca="1">AVERAGE(INDIRECT("'[dpc-covid19-ita-regioni.xlsx]"&amp;$A$4&amp;"'!"&amp;E$1&amp;$C164+1):INDIRECT("'[dpc-covid19-ita-regioni.xlsx]"&amp;$A$4&amp;"'!"&amp;E$1&amp;$C164+$A$6))</f>
        <v>3719.1428571428573</v>
      </c>
      <c r="F164" s="3">
        <f ca="1">AVERAGE(INDIRECT("'[dpc-covid19-ita-regioni.xlsx]"&amp;$A$4&amp;"'!"&amp;F$1&amp;$C164+1):INDIRECT("'[dpc-covid19-ita-regioni.xlsx]"&amp;$A$4&amp;"'!"&amp;F$1&amp;$C164+$A$6))</f>
        <v>185.14285714285714</v>
      </c>
      <c r="G164" s="3">
        <f ca="1">AVERAGE(INDIRECT("'[dpc-covid19-ita-regioni.xlsx]"&amp;$A$4&amp;"'!"&amp;G$1&amp;$C164+1):INDIRECT("'[dpc-covid19-ita-regioni.xlsx]"&amp;$A$4&amp;"'!"&amp;G$1&amp;$C164+$A$6))</f>
        <v>20462.714285714286</v>
      </c>
      <c r="H164" s="3">
        <f ca="1">AVERAGE(INDIRECT("'[dpc-covid19-ita-regioni.xlsx]"&amp;$A$4&amp;"'!"&amp;H$1&amp;$C164+1):INDIRECT("'[dpc-covid19-ita-regioni.xlsx]"&amp;$A$4&amp;"'!"&amp;H$1&amp;$C164+$A$6))</f>
        <v>24367</v>
      </c>
      <c r="I164" s="3" cm="1">
        <f t="array" aca="1" ref="I164" ca="1">(INDIRECT("'[dpc-covid19-ita-regioni.xlsx]"&amp;$A$4&amp;"'!"&amp;I$1&amp;$C164+1)-INDIRECT("'[dpc-covid19-ita-regioni.xlsx]"&amp;$A$4&amp;"'!"&amp;I$1&amp;$C164+$A$6))/$A$6</f>
        <v>24.571428571428573</v>
      </c>
    </row>
    <row r="165" spans="3:9" x14ac:dyDescent="0.25">
      <c r="C165">
        <f>C164+1</f>
        <v>162</v>
      </c>
      <c r="D165" s="9" t="str" cm="1">
        <f t="array" aca="1" ref="D165" ca="1">INDIRECT("'[dpc-covid19-ita-regioni.xlsx]"&amp;$A$4&amp;"'!a"&amp;C165+1)</f>
        <v>28/05/2020</v>
      </c>
      <c r="E165" s="3">
        <f ca="1">AVERAGE(INDIRECT("'[dpc-covid19-ita-regioni.xlsx]"&amp;$A$4&amp;"'!"&amp;E$1&amp;$C165+1):INDIRECT("'[dpc-covid19-ita-regioni.xlsx]"&amp;$A$4&amp;"'!"&amp;E$1&amp;$C165+$A$6))</f>
        <v>3787.1428571428573</v>
      </c>
      <c r="F165" s="3">
        <f ca="1">AVERAGE(INDIRECT("'[dpc-covid19-ita-regioni.xlsx]"&amp;$A$4&amp;"'!"&amp;F$1&amp;$C165+1):INDIRECT("'[dpc-covid19-ita-regioni.xlsx]"&amp;$A$4&amp;"'!"&amp;F$1&amp;$C165+$A$6))</f>
        <v>190</v>
      </c>
      <c r="G165" s="3">
        <f ca="1">AVERAGE(INDIRECT("'[dpc-covid19-ita-regioni.xlsx]"&amp;$A$4&amp;"'!"&amp;G$1&amp;$C165+1):INDIRECT("'[dpc-covid19-ita-regioni.xlsx]"&amp;$A$4&amp;"'!"&amp;G$1&amp;$C165+$A$6))</f>
        <v>20854.142857142859</v>
      </c>
      <c r="H165" s="3">
        <f ca="1">AVERAGE(INDIRECT("'[dpc-covid19-ita-regioni.xlsx]"&amp;$A$4&amp;"'!"&amp;H$1&amp;$C165+1):INDIRECT("'[dpc-covid19-ita-regioni.xlsx]"&amp;$A$4&amp;"'!"&amp;H$1&amp;$C165+$A$6))</f>
        <v>24831.285714285714</v>
      </c>
      <c r="I165" s="3" cm="1">
        <f t="array" aca="1" ref="I165" ca="1">(INDIRECT("'[dpc-covid19-ita-regioni.xlsx]"&amp;$A$4&amp;"'!"&amp;I$1&amp;$C165+1)-INDIRECT("'[dpc-covid19-ita-regioni.xlsx]"&amp;$A$4&amp;"'!"&amp;I$1&amp;$C165+$A$6))/$A$6</f>
        <v>27.142857142857142</v>
      </c>
    </row>
    <row r="166" spans="3:9" x14ac:dyDescent="0.25">
      <c r="C166">
        <f>C165+1</f>
        <v>163</v>
      </c>
      <c r="D166" s="9" t="str" cm="1">
        <f t="array" aca="1" ref="D166" ca="1">INDIRECT("'[dpc-covid19-ita-regioni.xlsx]"&amp;$A$4&amp;"'!a"&amp;C166+1)</f>
        <v>27/05/2020</v>
      </c>
      <c r="E166" s="3">
        <f ca="1">AVERAGE(INDIRECT("'[dpc-covid19-ita-regioni.xlsx]"&amp;$A$4&amp;"'!"&amp;E$1&amp;$C166+1):INDIRECT("'[dpc-covid19-ita-regioni.xlsx]"&amp;$A$4&amp;"'!"&amp;E$1&amp;$C166+$A$6))</f>
        <v>3879.8571428571427</v>
      </c>
      <c r="F166" s="3">
        <f ca="1">AVERAGE(INDIRECT("'[dpc-covid19-ita-regioni.xlsx]"&amp;$A$4&amp;"'!"&amp;F$1&amp;$C166+1):INDIRECT("'[dpc-covid19-ita-regioni.xlsx]"&amp;$A$4&amp;"'!"&amp;F$1&amp;$C166+$A$6))</f>
        <v>197.57142857142858</v>
      </c>
      <c r="G166" s="3">
        <f ca="1">AVERAGE(INDIRECT("'[dpc-covid19-ita-regioni.xlsx]"&amp;$A$4&amp;"'!"&amp;G$1&amp;$C166+1):INDIRECT("'[dpc-covid19-ita-regioni.xlsx]"&amp;$A$4&amp;"'!"&amp;G$1&amp;$C166+$A$6))</f>
        <v>21297</v>
      </c>
      <c r="H166" s="3">
        <f ca="1">AVERAGE(INDIRECT("'[dpc-covid19-ita-regioni.xlsx]"&amp;$A$4&amp;"'!"&amp;H$1&amp;$C166+1):INDIRECT("'[dpc-covid19-ita-regioni.xlsx]"&amp;$A$4&amp;"'!"&amp;H$1&amp;$C166+$A$6))</f>
        <v>25374.428571428572</v>
      </c>
      <c r="I166" s="3" cm="1">
        <f t="array" aca="1" ref="I166" ca="1">(INDIRECT("'[dpc-covid19-ita-regioni.xlsx]"&amp;$A$4&amp;"'!"&amp;I$1&amp;$C166+1)-INDIRECT("'[dpc-covid19-ita-regioni.xlsx]"&amp;$A$4&amp;"'!"&amp;I$1&amp;$C166+$A$6))/$A$6</f>
        <v>32.428571428571431</v>
      </c>
    </row>
    <row r="167" spans="3:9" x14ac:dyDescent="0.25">
      <c r="C167">
        <f>C166+1</f>
        <v>164</v>
      </c>
      <c r="D167" s="9" t="str" cm="1">
        <f t="array" aca="1" ref="D167" ca="1">INDIRECT("'[dpc-covid19-ita-regioni.xlsx]"&amp;$A$4&amp;"'!a"&amp;C167+1)</f>
        <v>26/05/2020</v>
      </c>
      <c r="E167" s="3">
        <f ca="1">AVERAGE(INDIRECT("'[dpc-covid19-ita-regioni.xlsx]"&amp;$A$4&amp;"'!"&amp;E$1&amp;$C167+1):INDIRECT("'[dpc-covid19-ita-regioni.xlsx]"&amp;$A$4&amp;"'!"&amp;E$1&amp;$C167+$A$6))</f>
        <v>3973.4285714285716</v>
      </c>
      <c r="F167" s="3">
        <f ca="1">AVERAGE(INDIRECT("'[dpc-covid19-ita-regioni.xlsx]"&amp;$A$4&amp;"'!"&amp;F$1&amp;$C167+1):INDIRECT("'[dpc-covid19-ita-regioni.xlsx]"&amp;$A$4&amp;"'!"&amp;F$1&amp;$C167+$A$6))</f>
        <v>205.57142857142858</v>
      </c>
      <c r="G167" s="3">
        <f ca="1">AVERAGE(INDIRECT("'[dpc-covid19-ita-regioni.xlsx]"&amp;$A$4&amp;"'!"&amp;G$1&amp;$C167+1):INDIRECT("'[dpc-covid19-ita-regioni.xlsx]"&amp;$A$4&amp;"'!"&amp;G$1&amp;$C167+$A$6))</f>
        <v>21571.714285714286</v>
      </c>
      <c r="H167" s="3">
        <f ca="1">AVERAGE(INDIRECT("'[dpc-covid19-ita-regioni.xlsx]"&amp;$A$4&amp;"'!"&amp;H$1&amp;$C167+1):INDIRECT("'[dpc-covid19-ita-regioni.xlsx]"&amp;$A$4&amp;"'!"&amp;H$1&amp;$C167+$A$6))</f>
        <v>25750.714285714286</v>
      </c>
      <c r="I167" s="3" cm="1">
        <f t="array" aca="1" ref="I167" ca="1">(INDIRECT("'[dpc-covid19-ita-regioni.xlsx]"&amp;$A$4&amp;"'!"&amp;I$1&amp;$C167+1)-INDIRECT("'[dpc-covid19-ita-regioni.xlsx]"&amp;$A$4&amp;"'!"&amp;I$1&amp;$C167+$A$6))/$A$6</f>
        <v>33.428571428571431</v>
      </c>
    </row>
    <row r="168" spans="3:9" x14ac:dyDescent="0.25">
      <c r="C168">
        <f>C167+1</f>
        <v>165</v>
      </c>
      <c r="D168" s="9" t="str" cm="1">
        <f t="array" aca="1" ref="D168" ca="1">INDIRECT("'[dpc-covid19-ita-regioni.xlsx]"&amp;$A$4&amp;"'!a"&amp;C168+1)</f>
        <v>25/05/2020</v>
      </c>
      <c r="E168" s="3">
        <f ca="1">AVERAGE(INDIRECT("'[dpc-covid19-ita-regioni.xlsx]"&amp;$A$4&amp;"'!"&amp;E$1&amp;$C168+1):INDIRECT("'[dpc-covid19-ita-regioni.xlsx]"&amp;$A$4&amp;"'!"&amp;E$1&amp;$C168+$A$6))</f>
        <v>4088.2857142857142</v>
      </c>
      <c r="F168" s="3">
        <f ca="1">AVERAGE(INDIRECT("'[dpc-covid19-ita-regioni.xlsx]"&amp;$A$4&amp;"'!"&amp;F$1&amp;$C168+1):INDIRECT("'[dpc-covid19-ita-regioni.xlsx]"&amp;$A$4&amp;"'!"&amp;F$1&amp;$C168+$A$6))</f>
        <v>214.28571428571428</v>
      </c>
      <c r="G168" s="3">
        <f ca="1">AVERAGE(INDIRECT("'[dpc-covid19-ita-regioni.xlsx]"&amp;$A$4&amp;"'!"&amp;G$1&amp;$C168+1):INDIRECT("'[dpc-covid19-ita-regioni.xlsx]"&amp;$A$4&amp;"'!"&amp;G$1&amp;$C168+$A$6))</f>
        <v>21850.142857142859</v>
      </c>
      <c r="H168" s="3">
        <f ca="1">AVERAGE(INDIRECT("'[dpc-covid19-ita-regioni.xlsx]"&amp;$A$4&amp;"'!"&amp;H$1&amp;$C168+1):INDIRECT("'[dpc-covid19-ita-regioni.xlsx]"&amp;$A$4&amp;"'!"&amp;H$1&amp;$C168+$A$6))</f>
        <v>26152.714285714286</v>
      </c>
      <c r="I168" s="3" cm="1">
        <f t="array" aca="1" ref="I168" ca="1">(INDIRECT("'[dpc-covid19-ita-regioni.xlsx]"&amp;$A$4&amp;"'!"&amp;I$1&amp;$C168+1)-INDIRECT("'[dpc-covid19-ita-regioni.xlsx]"&amp;$A$4&amp;"'!"&amp;I$1&amp;$C168+$A$6))/$A$6</f>
        <v>39.571428571428569</v>
      </c>
    </row>
    <row r="169" spans="3:9" x14ac:dyDescent="0.25">
      <c r="C169">
        <f>C168+1</f>
        <v>166</v>
      </c>
      <c r="D169" s="9" t="str" cm="1">
        <f t="array" aca="1" ref="D169" ca="1">INDIRECT("'[dpc-covid19-ita-regioni.xlsx]"&amp;$A$4&amp;"'!a"&amp;C169+1)</f>
        <v>24/05/2020</v>
      </c>
      <c r="E169" s="3">
        <f ca="1">AVERAGE(INDIRECT("'[dpc-covid19-ita-regioni.xlsx]"&amp;$A$4&amp;"'!"&amp;E$1&amp;$C169+1):INDIRECT("'[dpc-covid19-ita-regioni.xlsx]"&amp;$A$4&amp;"'!"&amp;E$1&amp;$C169+$A$6))</f>
        <v>4197</v>
      </c>
      <c r="F169" s="3">
        <f ca="1">AVERAGE(INDIRECT("'[dpc-covid19-ita-regioni.xlsx]"&amp;$A$4&amp;"'!"&amp;F$1&amp;$C169+1):INDIRECT("'[dpc-covid19-ita-regioni.xlsx]"&amp;$A$4&amp;"'!"&amp;F$1&amp;$C169+$A$6))</f>
        <v>222.28571428571428</v>
      </c>
      <c r="G169" s="3">
        <f ca="1">AVERAGE(INDIRECT("'[dpc-covid19-ita-regioni.xlsx]"&amp;$A$4&amp;"'!"&amp;G$1&amp;$C169+1):INDIRECT("'[dpc-covid19-ita-regioni.xlsx]"&amp;$A$4&amp;"'!"&amp;G$1&amp;$C169+$A$6))</f>
        <v>21998.857142857141</v>
      </c>
      <c r="H169" s="3">
        <f ca="1">AVERAGE(INDIRECT("'[dpc-covid19-ita-regioni.xlsx]"&amp;$A$4&amp;"'!"&amp;H$1&amp;$C169+1):INDIRECT("'[dpc-covid19-ita-regioni.xlsx]"&amp;$A$4&amp;"'!"&amp;H$1&amp;$C169+$A$6))</f>
        <v>26418.142857142859</v>
      </c>
      <c r="I169" s="3" cm="1">
        <f t="array" aca="1" ref="I169" ca="1">(INDIRECT("'[dpc-covid19-ita-regioni.xlsx]"&amp;$A$4&amp;"'!"&amp;I$1&amp;$C169+1)-INDIRECT("'[dpc-covid19-ita-regioni.xlsx]"&amp;$A$4&amp;"'!"&amp;I$1&amp;$C169+$A$6))/$A$6</f>
        <v>42.428571428571431</v>
      </c>
    </row>
    <row r="170" spans="3:9" x14ac:dyDescent="0.25">
      <c r="C170">
        <f>C169+1</f>
        <v>167</v>
      </c>
      <c r="D170" s="9" t="str" cm="1">
        <f t="array" aca="1" ref="D170" ca="1">INDIRECT("'[dpc-covid19-ita-regioni.xlsx]"&amp;$A$4&amp;"'!a"&amp;C170+1)</f>
        <v>23/05/2020</v>
      </c>
      <c r="E170" s="3">
        <f ca="1">AVERAGE(INDIRECT("'[dpc-covid19-ita-regioni.xlsx]"&amp;$A$4&amp;"'!"&amp;E$1&amp;$C170+1):INDIRECT("'[dpc-covid19-ita-regioni.xlsx]"&amp;$A$4&amp;"'!"&amp;E$1&amp;$C170+$A$6))</f>
        <v>4263.1428571428569</v>
      </c>
      <c r="F170" s="3">
        <f ca="1">AVERAGE(INDIRECT("'[dpc-covid19-ita-regioni.xlsx]"&amp;$A$4&amp;"'!"&amp;F$1&amp;$C170+1):INDIRECT("'[dpc-covid19-ita-regioni.xlsx]"&amp;$A$4&amp;"'!"&amp;F$1&amp;$C170+$A$6))</f>
        <v>230.57142857142858</v>
      </c>
      <c r="G170" s="3">
        <f ca="1">AVERAGE(INDIRECT("'[dpc-covid19-ita-regioni.xlsx]"&amp;$A$4&amp;"'!"&amp;G$1&amp;$C170+1):INDIRECT("'[dpc-covid19-ita-regioni.xlsx]"&amp;$A$4&amp;"'!"&amp;G$1&amp;$C170+$A$6))</f>
        <v>22183.857142857141</v>
      </c>
      <c r="H170" s="3">
        <f ca="1">AVERAGE(INDIRECT("'[dpc-covid19-ita-regioni.xlsx]"&amp;$A$4&amp;"'!"&amp;H$1&amp;$C170+1):INDIRECT("'[dpc-covid19-ita-regioni.xlsx]"&amp;$A$4&amp;"'!"&amp;H$1&amp;$C170+$A$6))</f>
        <v>26677.571428571428</v>
      </c>
      <c r="I170" s="3" cm="1">
        <f t="array" aca="1" ref="I170" ca="1">(INDIRECT("'[dpc-covid19-ita-regioni.xlsx]"&amp;$A$4&amp;"'!"&amp;I$1&amp;$C170+1)-INDIRECT("'[dpc-covid19-ita-regioni.xlsx]"&amp;$A$4&amp;"'!"&amp;I$1&amp;$C170+$A$6))/$A$6</f>
        <v>45.857142857142854</v>
      </c>
    </row>
    <row r="171" spans="3:9" x14ac:dyDescent="0.25">
      <c r="C171">
        <f>C170+1</f>
        <v>168</v>
      </c>
      <c r="D171" s="9" t="str" cm="1">
        <f t="array" aca="1" ref="D171" ca="1">INDIRECT("'[dpc-covid19-ita-regioni.xlsx]"&amp;$A$4&amp;"'!a"&amp;C171+1)</f>
        <v>22/05/2020</v>
      </c>
      <c r="E171" s="3">
        <f ca="1">AVERAGE(INDIRECT("'[dpc-covid19-ita-regioni.xlsx]"&amp;$A$4&amp;"'!"&amp;E$1&amp;$C171+1):INDIRECT("'[dpc-covid19-ita-regioni.xlsx]"&amp;$A$4&amp;"'!"&amp;E$1&amp;$C171+$A$6))</f>
        <v>4333.8571428571431</v>
      </c>
      <c r="F171" s="3">
        <f ca="1">AVERAGE(INDIRECT("'[dpc-covid19-ita-regioni.xlsx]"&amp;$A$4&amp;"'!"&amp;F$1&amp;$C171+1):INDIRECT("'[dpc-covid19-ita-regioni.xlsx]"&amp;$A$4&amp;"'!"&amp;F$1&amp;$C171+$A$6))</f>
        <v>240.42857142857142</v>
      </c>
      <c r="G171" s="3">
        <f ca="1">AVERAGE(INDIRECT("'[dpc-covid19-ita-regioni.xlsx]"&amp;$A$4&amp;"'!"&amp;G$1&amp;$C171+1):INDIRECT("'[dpc-covid19-ita-regioni.xlsx]"&amp;$A$4&amp;"'!"&amp;G$1&amp;$C171+$A$6))</f>
        <v>22396</v>
      </c>
      <c r="H171" s="3">
        <f ca="1">AVERAGE(INDIRECT("'[dpc-covid19-ita-regioni.xlsx]"&amp;$A$4&amp;"'!"&amp;H$1&amp;$C171+1):INDIRECT("'[dpc-covid19-ita-regioni.xlsx]"&amp;$A$4&amp;"'!"&amp;H$1&amp;$C171+$A$6))</f>
        <v>26970.285714285714</v>
      </c>
      <c r="I171" s="3" cm="1">
        <f t="array" aca="1" ref="I171" ca="1">(INDIRECT("'[dpc-covid19-ita-regioni.xlsx]"&amp;$A$4&amp;"'!"&amp;I$1&amp;$C171+1)-INDIRECT("'[dpc-covid19-ita-regioni.xlsx]"&amp;$A$4&amp;"'!"&amp;I$1&amp;$C171+$A$6))/$A$6</f>
        <v>47.714285714285715</v>
      </c>
    </row>
    <row r="172" spans="3:9" x14ac:dyDescent="0.25">
      <c r="C172">
        <f>C171+1</f>
        <v>169</v>
      </c>
      <c r="D172" s="9" t="str" cm="1">
        <f t="array" aca="1" ref="D172" ca="1">INDIRECT("'[dpc-covid19-ita-regioni.xlsx]"&amp;$A$4&amp;"'!a"&amp;C172+1)</f>
        <v>21/05/2020</v>
      </c>
      <c r="E172" s="3">
        <f ca="1">AVERAGE(INDIRECT("'[dpc-covid19-ita-regioni.xlsx]"&amp;$A$4&amp;"'!"&amp;E$1&amp;$C172+1):INDIRECT("'[dpc-covid19-ita-regioni.xlsx]"&amp;$A$4&amp;"'!"&amp;E$1&amp;$C172+$A$6))</f>
        <v>4430.5714285714284</v>
      </c>
      <c r="F172" s="3">
        <f ca="1">AVERAGE(INDIRECT("'[dpc-covid19-ita-regioni.xlsx]"&amp;$A$4&amp;"'!"&amp;F$1&amp;$C172+1):INDIRECT("'[dpc-covid19-ita-regioni.xlsx]"&amp;$A$4&amp;"'!"&amp;F$1&amp;$C172+$A$6))</f>
        <v>250.28571428571428</v>
      </c>
      <c r="G172" s="3">
        <f ca="1">AVERAGE(INDIRECT("'[dpc-covid19-ita-regioni.xlsx]"&amp;$A$4&amp;"'!"&amp;G$1&amp;$C172+1):INDIRECT("'[dpc-covid19-ita-regioni.xlsx]"&amp;$A$4&amp;"'!"&amp;G$1&amp;$C172+$A$6))</f>
        <v>22548.428571428572</v>
      </c>
      <c r="H172" s="3">
        <f ca="1">AVERAGE(INDIRECT("'[dpc-covid19-ita-regioni.xlsx]"&amp;$A$4&amp;"'!"&amp;H$1&amp;$C172+1):INDIRECT("'[dpc-covid19-ita-regioni.xlsx]"&amp;$A$4&amp;"'!"&amp;H$1&amp;$C172+$A$6))</f>
        <v>27229.285714285714</v>
      </c>
      <c r="I172" s="3" cm="1">
        <f t="array" aca="1" ref="I172" ca="1">(INDIRECT("'[dpc-covid19-ita-regioni.xlsx]"&amp;$A$4&amp;"'!"&amp;I$1&amp;$C172+1)-INDIRECT("'[dpc-covid19-ita-regioni.xlsx]"&amp;$A$4&amp;"'!"&amp;I$1&amp;$C172+$A$6))/$A$6</f>
        <v>45.142857142857146</v>
      </c>
    </row>
    <row r="173" spans="3:9" x14ac:dyDescent="0.25">
      <c r="C173">
        <f>C172+1</f>
        <v>170</v>
      </c>
      <c r="D173" s="9" t="str" cm="1">
        <f t="array" aca="1" ref="D173" ca="1">INDIRECT("'[dpc-covid19-ita-regioni.xlsx]"&amp;$A$4&amp;"'!a"&amp;C173+1)</f>
        <v>20/05/2020</v>
      </c>
      <c r="E173" s="3">
        <f ca="1">AVERAGE(INDIRECT("'[dpc-covid19-ita-regioni.xlsx]"&amp;$A$4&amp;"'!"&amp;E$1&amp;$C173+1):INDIRECT("'[dpc-covid19-ita-regioni.xlsx]"&amp;$A$4&amp;"'!"&amp;E$1&amp;$C173+$A$6))</f>
        <v>4530.4285714285716</v>
      </c>
      <c r="F173" s="3">
        <f ca="1">AVERAGE(INDIRECT("'[dpc-covid19-ita-regioni.xlsx]"&amp;$A$4&amp;"'!"&amp;F$1&amp;$C173+1):INDIRECT("'[dpc-covid19-ita-regioni.xlsx]"&amp;$A$4&amp;"'!"&amp;F$1&amp;$C173+$A$6))</f>
        <v>260.42857142857144</v>
      </c>
      <c r="G173" s="3">
        <f ca="1">AVERAGE(INDIRECT("'[dpc-covid19-ita-regioni.xlsx]"&amp;$A$4&amp;"'!"&amp;G$1&amp;$C173+1):INDIRECT("'[dpc-covid19-ita-regioni.xlsx]"&amp;$A$4&amp;"'!"&amp;G$1&amp;$C173+$A$6))</f>
        <v>22901.428571428572</v>
      </c>
      <c r="H173" s="3">
        <f ca="1">AVERAGE(INDIRECT("'[dpc-covid19-ita-regioni.xlsx]"&amp;$A$4&amp;"'!"&amp;H$1&amp;$C173+1):INDIRECT("'[dpc-covid19-ita-regioni.xlsx]"&amp;$A$4&amp;"'!"&amp;H$1&amp;$C173+$A$6))</f>
        <v>27692.285714285714</v>
      </c>
      <c r="I173" s="3" cm="1">
        <f t="array" aca="1" ref="I173" ca="1">(INDIRECT("'[dpc-covid19-ita-regioni.xlsx]"&amp;$A$4&amp;"'!"&amp;I$1&amp;$C173+1)-INDIRECT("'[dpc-covid19-ita-regioni.xlsx]"&amp;$A$4&amp;"'!"&amp;I$1&amp;$C173+$A$6))/$A$6</f>
        <v>52.285714285714285</v>
      </c>
    </row>
    <row r="174" spans="3:9" x14ac:dyDescent="0.25">
      <c r="C174">
        <f>C173+1</f>
        <v>171</v>
      </c>
      <c r="D174" s="9" t="str" cm="1">
        <f t="array" aca="1" ref="D174" ca="1">INDIRECT("'[dpc-covid19-ita-regioni.xlsx]"&amp;$A$4&amp;"'!a"&amp;C174+1)</f>
        <v>19/05/2020</v>
      </c>
      <c r="E174" s="3">
        <f ca="1">AVERAGE(INDIRECT("'[dpc-covid19-ita-regioni.xlsx]"&amp;$A$4&amp;"'!"&amp;E$1&amp;$C174+1):INDIRECT("'[dpc-covid19-ita-regioni.xlsx]"&amp;$A$4&amp;"'!"&amp;E$1&amp;$C174+$A$6))</f>
        <v>4634.1428571428569</v>
      </c>
      <c r="F174" s="3">
        <f ca="1">AVERAGE(INDIRECT("'[dpc-covid19-ita-regioni.xlsx]"&amp;$A$4&amp;"'!"&amp;F$1&amp;$C174+1):INDIRECT("'[dpc-covid19-ita-regioni.xlsx]"&amp;$A$4&amp;"'!"&amp;F$1&amp;$C174+$A$6))</f>
        <v>271.28571428571428</v>
      </c>
      <c r="G174" s="3">
        <f ca="1">AVERAGE(INDIRECT("'[dpc-covid19-ita-regioni.xlsx]"&amp;$A$4&amp;"'!"&amp;G$1&amp;$C174+1):INDIRECT("'[dpc-covid19-ita-regioni.xlsx]"&amp;$A$4&amp;"'!"&amp;G$1&amp;$C174+$A$6))</f>
        <v>23267</v>
      </c>
      <c r="H174" s="3">
        <f ca="1">AVERAGE(INDIRECT("'[dpc-covid19-ita-regioni.xlsx]"&amp;$A$4&amp;"'!"&amp;H$1&amp;$C174+1):INDIRECT("'[dpc-covid19-ita-regioni.xlsx]"&amp;$A$4&amp;"'!"&amp;H$1&amp;$C174+$A$6))</f>
        <v>28172.428571428572</v>
      </c>
      <c r="I174" s="3" cm="1">
        <f t="array" aca="1" ref="I174" ca="1">(INDIRECT("'[dpc-covid19-ita-regioni.xlsx]"&amp;$A$4&amp;"'!"&amp;I$1&amp;$C174+1)-INDIRECT("'[dpc-covid19-ita-regioni.xlsx]"&amp;$A$4&amp;"'!"&amp;I$1&amp;$C174+$A$6))/$A$6</f>
        <v>58.857142857142854</v>
      </c>
    </row>
    <row r="175" spans="3:9" x14ac:dyDescent="0.25">
      <c r="C175">
        <f>C174+1</f>
        <v>172</v>
      </c>
      <c r="D175" s="9" t="str" cm="1">
        <f t="array" aca="1" ref="D175" ca="1">INDIRECT("'[dpc-covid19-ita-regioni.xlsx]"&amp;$A$4&amp;"'!a"&amp;C175+1)</f>
        <v>18/05/2020</v>
      </c>
      <c r="E175" s="3">
        <f ca="1">AVERAGE(INDIRECT("'[dpc-covid19-ita-regioni.xlsx]"&amp;$A$4&amp;"'!"&amp;E$1&amp;$C175+1):INDIRECT("'[dpc-covid19-ita-regioni.xlsx]"&amp;$A$4&amp;"'!"&amp;E$1&amp;$C175+$A$6))</f>
        <v>4747.8571428571431</v>
      </c>
      <c r="F175" s="3">
        <f ca="1">AVERAGE(INDIRECT("'[dpc-covid19-ita-regioni.xlsx]"&amp;$A$4&amp;"'!"&amp;F$1&amp;$C175+1):INDIRECT("'[dpc-covid19-ita-regioni.xlsx]"&amp;$A$4&amp;"'!"&amp;F$1&amp;$C175+$A$6))</f>
        <v>282.42857142857144</v>
      </c>
      <c r="G175" s="3">
        <f ca="1">AVERAGE(INDIRECT("'[dpc-covid19-ita-regioni.xlsx]"&amp;$A$4&amp;"'!"&amp;G$1&amp;$C175+1):INDIRECT("'[dpc-covid19-ita-regioni.xlsx]"&amp;$A$4&amp;"'!"&amp;G$1&amp;$C175+$A$6))</f>
        <v>23625.571428571428</v>
      </c>
      <c r="H175" s="3">
        <f ca="1">AVERAGE(INDIRECT("'[dpc-covid19-ita-regioni.xlsx]"&amp;$A$4&amp;"'!"&amp;H$1&amp;$C175+1):INDIRECT("'[dpc-covid19-ita-regioni.xlsx]"&amp;$A$4&amp;"'!"&amp;H$1&amp;$C175+$A$6))</f>
        <v>28655.857142857141</v>
      </c>
      <c r="I175" s="3" cm="1">
        <f t="array" aca="1" ref="I175" ca="1">(INDIRECT("'[dpc-covid19-ita-regioni.xlsx]"&amp;$A$4&amp;"'!"&amp;I$1&amp;$C175+1)-INDIRECT("'[dpc-covid19-ita-regioni.xlsx]"&amp;$A$4&amp;"'!"&amp;I$1&amp;$C175+$A$6))/$A$6</f>
        <v>61</v>
      </c>
    </row>
    <row r="176" spans="3:9" x14ac:dyDescent="0.25">
      <c r="C176">
        <f>C175+1</f>
        <v>173</v>
      </c>
      <c r="D176" s="9" t="str" cm="1">
        <f t="array" aca="1" ref="D176" ca="1">INDIRECT("'[dpc-covid19-ita-regioni.xlsx]"&amp;$A$4&amp;"'!a"&amp;C176+1)</f>
        <v>17/05/2020</v>
      </c>
      <c r="E176" s="3">
        <f ca="1">AVERAGE(INDIRECT("'[dpc-covid19-ita-regioni.xlsx]"&amp;$A$4&amp;"'!"&amp;E$1&amp;$C176+1):INDIRECT("'[dpc-covid19-ita-regioni.xlsx]"&amp;$A$4&amp;"'!"&amp;E$1&amp;$C176+$A$6))</f>
        <v>4878.5714285714284</v>
      </c>
      <c r="F176" s="3">
        <f ca="1">AVERAGE(INDIRECT("'[dpc-covid19-ita-regioni.xlsx]"&amp;$A$4&amp;"'!"&amp;F$1&amp;$C176+1):INDIRECT("'[dpc-covid19-ita-regioni.xlsx]"&amp;$A$4&amp;"'!"&amp;F$1&amp;$C176+$A$6))</f>
        <v>295.14285714285717</v>
      </c>
      <c r="G176" s="3">
        <f ca="1">AVERAGE(INDIRECT("'[dpc-covid19-ita-regioni.xlsx]"&amp;$A$4&amp;"'!"&amp;G$1&amp;$C176+1):INDIRECT("'[dpc-covid19-ita-regioni.xlsx]"&amp;$A$4&amp;"'!"&amp;G$1&amp;$C176+$A$6))</f>
        <v>23959</v>
      </c>
      <c r="H176" s="3">
        <f ca="1">AVERAGE(INDIRECT("'[dpc-covid19-ita-regioni.xlsx]"&amp;$A$4&amp;"'!"&amp;H$1&amp;$C176+1):INDIRECT("'[dpc-covid19-ita-regioni.xlsx]"&amp;$A$4&amp;"'!"&amp;H$1&amp;$C176+$A$6))</f>
        <v>29132.714285714286</v>
      </c>
      <c r="I176" s="3" cm="1">
        <f t="array" aca="1" ref="I176" ca="1">(INDIRECT("'[dpc-covid19-ita-regioni.xlsx]"&amp;$A$4&amp;"'!"&amp;I$1&amp;$C176+1)-INDIRECT("'[dpc-covid19-ita-regioni.xlsx]"&amp;$A$4&amp;"'!"&amp;I$1&amp;$C176+$A$6))/$A$6</f>
        <v>66.428571428571431</v>
      </c>
    </row>
    <row r="177" spans="3:9" x14ac:dyDescent="0.25">
      <c r="C177">
        <f>C176+1</f>
        <v>174</v>
      </c>
      <c r="D177" s="9" t="str" cm="1">
        <f t="array" aca="1" ref="D177" ca="1">INDIRECT("'[dpc-covid19-ita-regioni.xlsx]"&amp;$A$4&amp;"'!a"&amp;C177+1)</f>
        <v>16/05/2020</v>
      </c>
      <c r="E177" s="3">
        <f ca="1">AVERAGE(INDIRECT("'[dpc-covid19-ita-regioni.xlsx]"&amp;$A$4&amp;"'!"&amp;E$1&amp;$C177+1):INDIRECT("'[dpc-covid19-ita-regioni.xlsx]"&amp;$A$4&amp;"'!"&amp;E$1&amp;$C177+$A$6))</f>
        <v>5014</v>
      </c>
      <c r="F177" s="3">
        <f ca="1">AVERAGE(INDIRECT("'[dpc-covid19-ita-regioni.xlsx]"&amp;$A$4&amp;"'!"&amp;F$1&amp;$C177+1):INDIRECT("'[dpc-covid19-ita-regioni.xlsx]"&amp;$A$4&amp;"'!"&amp;F$1&amp;$C177+$A$6))</f>
        <v>308.42857142857144</v>
      </c>
      <c r="G177" s="3">
        <f ca="1">AVERAGE(INDIRECT("'[dpc-covid19-ita-regioni.xlsx]"&amp;$A$4&amp;"'!"&amp;G$1&amp;$C177+1):INDIRECT("'[dpc-covid19-ita-regioni.xlsx]"&amp;$A$4&amp;"'!"&amp;G$1&amp;$C177+$A$6))</f>
        <v>24204.571428571428</v>
      </c>
      <c r="H177" s="3">
        <f ca="1">AVERAGE(INDIRECT("'[dpc-covid19-ita-regioni.xlsx]"&amp;$A$4&amp;"'!"&amp;H$1&amp;$C177+1):INDIRECT("'[dpc-covid19-ita-regioni.xlsx]"&amp;$A$4&amp;"'!"&amp;H$1&amp;$C177+$A$6))</f>
        <v>29527</v>
      </c>
      <c r="I177" s="3" cm="1">
        <f t="array" aca="1" ref="I177" ca="1">(INDIRECT("'[dpc-covid19-ita-regioni.xlsx]"&amp;$A$4&amp;"'!"&amp;I$1&amp;$C177+1)-INDIRECT("'[dpc-covid19-ita-regioni.xlsx]"&amp;$A$4&amp;"'!"&amp;I$1&amp;$C177+$A$6))/$A$6</f>
        <v>66.285714285714292</v>
      </c>
    </row>
    <row r="178" spans="3:9" x14ac:dyDescent="0.25">
      <c r="C178">
        <f>C177+1</f>
        <v>175</v>
      </c>
      <c r="D178" s="9" t="str" cm="1">
        <f t="array" aca="1" ref="D178" ca="1">INDIRECT("'[dpc-covid19-ita-regioni.xlsx]"&amp;$A$4&amp;"'!a"&amp;C178+1)</f>
        <v>15/05/2020</v>
      </c>
      <c r="E178" s="3">
        <f ca="1">AVERAGE(INDIRECT("'[dpc-covid19-ita-regioni.xlsx]"&amp;$A$4&amp;"'!"&amp;E$1&amp;$C178+1):INDIRECT("'[dpc-covid19-ita-regioni.xlsx]"&amp;$A$4&amp;"'!"&amp;E$1&amp;$C178+$A$6))</f>
        <v>5158.8571428571431</v>
      </c>
      <c r="F178" s="3">
        <f ca="1">AVERAGE(INDIRECT("'[dpc-covid19-ita-regioni.xlsx]"&amp;$A$4&amp;"'!"&amp;F$1&amp;$C178+1):INDIRECT("'[dpc-covid19-ita-regioni.xlsx]"&amp;$A$4&amp;"'!"&amp;F$1&amp;$C178+$A$6))</f>
        <v>317.28571428571428</v>
      </c>
      <c r="G178" s="3">
        <f ca="1">AVERAGE(INDIRECT("'[dpc-covid19-ita-regioni.xlsx]"&amp;$A$4&amp;"'!"&amp;G$1&amp;$C178+1):INDIRECT("'[dpc-covid19-ita-regioni.xlsx]"&amp;$A$4&amp;"'!"&amp;G$1&amp;$C178+$A$6))</f>
        <v>24419.857142857141</v>
      </c>
      <c r="H178" s="3">
        <f ca="1">AVERAGE(INDIRECT("'[dpc-covid19-ita-regioni.xlsx]"&amp;$A$4&amp;"'!"&amp;H$1&amp;$C178+1):INDIRECT("'[dpc-covid19-ita-regioni.xlsx]"&amp;$A$4&amp;"'!"&amp;H$1&amp;$C178+$A$6))</f>
        <v>29896</v>
      </c>
      <c r="I178" s="3" cm="1">
        <f t="array" aca="1" ref="I178" ca="1">(INDIRECT("'[dpc-covid19-ita-regioni.xlsx]"&amp;$A$4&amp;"'!"&amp;I$1&amp;$C178+1)-INDIRECT("'[dpc-covid19-ita-regioni.xlsx]"&amp;$A$4&amp;"'!"&amp;I$1&amp;$C178+$A$6))/$A$6</f>
        <v>69.571428571428569</v>
      </c>
    </row>
    <row r="179" spans="3:9" x14ac:dyDescent="0.25">
      <c r="C179">
        <f>C178+1</f>
        <v>176</v>
      </c>
      <c r="D179" s="9" t="str" cm="1">
        <f t="array" aca="1" ref="D179" ca="1">INDIRECT("'[dpc-covid19-ita-regioni.xlsx]"&amp;$A$4&amp;"'!a"&amp;C179+1)</f>
        <v>14/05/2020</v>
      </c>
      <c r="E179" s="3">
        <f ca="1">AVERAGE(INDIRECT("'[dpc-covid19-ita-regioni.xlsx]"&amp;$A$4&amp;"'!"&amp;E$1&amp;$C179+1):INDIRECT("'[dpc-covid19-ita-regioni.xlsx]"&amp;$A$4&amp;"'!"&amp;E$1&amp;$C179+$A$6))</f>
        <v>5301.2857142857147</v>
      </c>
      <c r="F179" s="3">
        <f ca="1">AVERAGE(INDIRECT("'[dpc-covid19-ita-regioni.xlsx]"&amp;$A$4&amp;"'!"&amp;F$1&amp;$C179+1):INDIRECT("'[dpc-covid19-ita-regioni.xlsx]"&amp;$A$4&amp;"'!"&amp;F$1&amp;$C179+$A$6))</f>
        <v>335</v>
      </c>
      <c r="G179" s="3">
        <f ca="1">AVERAGE(INDIRECT("'[dpc-covid19-ita-regioni.xlsx]"&amp;$A$4&amp;"'!"&amp;G$1&amp;$C179+1):INDIRECT("'[dpc-covid19-ita-regioni.xlsx]"&amp;$A$4&amp;"'!"&amp;G$1&amp;$C179+$A$6))</f>
        <v>24865</v>
      </c>
      <c r="H179" s="3">
        <f ca="1">AVERAGE(INDIRECT("'[dpc-covid19-ita-regioni.xlsx]"&amp;$A$4&amp;"'!"&amp;H$1&amp;$C179+1):INDIRECT("'[dpc-covid19-ita-regioni.xlsx]"&amp;$A$4&amp;"'!"&amp;H$1&amp;$C179+$A$6))</f>
        <v>30501.285714285714</v>
      </c>
      <c r="I179" s="3" cm="1">
        <f t="array" aca="1" ref="I179" ca="1">(INDIRECT("'[dpc-covid19-ita-regioni.xlsx]"&amp;$A$4&amp;"'!"&amp;I$1&amp;$C179+1)-INDIRECT("'[dpc-covid19-ita-regioni.xlsx]"&amp;$A$4&amp;"'!"&amp;I$1&amp;$C179+$A$6))/$A$6</f>
        <v>65.285714285714292</v>
      </c>
    </row>
    <row r="180" spans="3:9" x14ac:dyDescent="0.25">
      <c r="C180">
        <f>C179+1</f>
        <v>177</v>
      </c>
      <c r="D180" s="9" t="str" cm="1">
        <f t="array" aca="1" ref="D180" ca="1">INDIRECT("'[dpc-covid19-ita-regioni.xlsx]"&amp;$A$4&amp;"'!a"&amp;C180+1)</f>
        <v>13/05/2020</v>
      </c>
      <c r="E180" s="3">
        <f ca="1">AVERAGE(INDIRECT("'[dpc-covid19-ita-regioni.xlsx]"&amp;$A$4&amp;"'!"&amp;E$1&amp;$C180+1):INDIRECT("'[dpc-covid19-ita-regioni.xlsx]"&amp;$A$4&amp;"'!"&amp;E$1&amp;$C180+$A$6))</f>
        <v>5448.4285714285716</v>
      </c>
      <c r="F180" s="3">
        <f ca="1">AVERAGE(INDIRECT("'[dpc-covid19-ita-regioni.xlsx]"&amp;$A$4&amp;"'!"&amp;F$1&amp;$C180+1):INDIRECT("'[dpc-covid19-ita-regioni.xlsx]"&amp;$A$4&amp;"'!"&amp;F$1&amp;$C180+$A$6))</f>
        <v>361.14285714285717</v>
      </c>
      <c r="G180" s="3">
        <f ca="1">AVERAGE(INDIRECT("'[dpc-covid19-ita-regioni.xlsx]"&amp;$A$4&amp;"'!"&amp;G$1&amp;$C180+1):INDIRECT("'[dpc-covid19-ita-regioni.xlsx]"&amp;$A$4&amp;"'!"&amp;G$1&amp;$C180+$A$6))</f>
        <v>24985.857142857141</v>
      </c>
      <c r="H180" s="3">
        <f ca="1">AVERAGE(INDIRECT("'[dpc-covid19-ita-regioni.xlsx]"&amp;$A$4&amp;"'!"&amp;H$1&amp;$C180+1):INDIRECT("'[dpc-covid19-ita-regioni.xlsx]"&amp;$A$4&amp;"'!"&amp;H$1&amp;$C180+$A$6))</f>
        <v>30795.428571428572</v>
      </c>
      <c r="I180" s="3" cm="1">
        <f t="array" aca="1" ref="I180" ca="1">(INDIRECT("'[dpc-covid19-ita-regioni.xlsx]"&amp;$A$4&amp;"'!"&amp;I$1&amp;$C180+1)-INDIRECT("'[dpc-covid19-ita-regioni.xlsx]"&amp;$A$4&amp;"'!"&amp;I$1&amp;$C180+$A$6))/$A$6</f>
        <v>62.857142857142854</v>
      </c>
    </row>
    <row r="181" spans="3:9" x14ac:dyDescent="0.25">
      <c r="C181">
        <f>C180+1</f>
        <v>178</v>
      </c>
      <c r="D181" s="9" t="str" cm="1">
        <f t="array" aca="1" ref="D181" ca="1">INDIRECT("'[dpc-covid19-ita-regioni.xlsx]"&amp;$A$4&amp;"'!a"&amp;C181+1)</f>
        <v>12/05/2020</v>
      </c>
      <c r="E181" s="3">
        <f ca="1">AVERAGE(INDIRECT("'[dpc-covid19-ita-regioni.xlsx]"&amp;$A$4&amp;"'!"&amp;E$1&amp;$C181+1):INDIRECT("'[dpc-covid19-ita-regioni.xlsx]"&amp;$A$4&amp;"'!"&amp;E$1&amp;$C181+$A$6))</f>
        <v>5601.5714285714284</v>
      </c>
      <c r="F181" s="3">
        <f ca="1">AVERAGE(INDIRECT("'[dpc-covid19-ita-regioni.xlsx]"&amp;$A$4&amp;"'!"&amp;F$1&amp;$C181+1):INDIRECT("'[dpc-covid19-ita-regioni.xlsx]"&amp;$A$4&amp;"'!"&amp;F$1&amp;$C181+$A$6))</f>
        <v>385.85714285714283</v>
      </c>
      <c r="G181" s="3">
        <f ca="1">AVERAGE(INDIRECT("'[dpc-covid19-ita-regioni.xlsx]"&amp;$A$4&amp;"'!"&amp;G$1&amp;$C181+1):INDIRECT("'[dpc-covid19-ita-regioni.xlsx]"&amp;$A$4&amp;"'!"&amp;G$1&amp;$C181+$A$6))</f>
        <v>25053.857142857141</v>
      </c>
      <c r="H181" s="3">
        <f ca="1">AVERAGE(INDIRECT("'[dpc-covid19-ita-regioni.xlsx]"&amp;$A$4&amp;"'!"&amp;H$1&amp;$C181+1):INDIRECT("'[dpc-covid19-ita-regioni.xlsx]"&amp;$A$4&amp;"'!"&amp;H$1&amp;$C181+$A$6))</f>
        <v>31041.285714285714</v>
      </c>
      <c r="I181" s="3" cm="1">
        <f t="array" aca="1" ref="I181" ca="1">(INDIRECT("'[dpc-covid19-ita-regioni.xlsx]"&amp;$A$4&amp;"'!"&amp;I$1&amp;$C181+1)-INDIRECT("'[dpc-covid19-ita-regioni.xlsx]"&amp;$A$4&amp;"'!"&amp;I$1&amp;$C181+$A$6))/$A$6</f>
        <v>72.142857142857139</v>
      </c>
    </row>
    <row r="182" spans="3:9" x14ac:dyDescent="0.25">
      <c r="C182">
        <f>C181+1</f>
        <v>179</v>
      </c>
      <c r="D182" s="9" t="str" cm="1">
        <f t="array" aca="1" ref="D182" ca="1">INDIRECT("'[dpc-covid19-ita-regioni.xlsx]"&amp;$A$4&amp;"'!a"&amp;C182+1)</f>
        <v>11/05/2020</v>
      </c>
      <c r="E182" s="3">
        <f ca="1">AVERAGE(INDIRECT("'[dpc-covid19-ita-regioni.xlsx]"&amp;$A$4&amp;"'!"&amp;E$1&amp;$C182+1):INDIRECT("'[dpc-covid19-ita-regioni.xlsx]"&amp;$A$4&amp;"'!"&amp;E$1&amp;$C182+$A$6))</f>
        <v>5741.4285714285716</v>
      </c>
      <c r="F182" s="3">
        <f ca="1">AVERAGE(INDIRECT("'[dpc-covid19-ita-regioni.xlsx]"&amp;$A$4&amp;"'!"&amp;F$1&amp;$C182+1):INDIRECT("'[dpc-covid19-ita-regioni.xlsx]"&amp;$A$4&amp;"'!"&amp;F$1&amp;$C182+$A$6))</f>
        <v>412.57142857142856</v>
      </c>
      <c r="G182" s="3">
        <f ca="1">AVERAGE(INDIRECT("'[dpc-covid19-ita-regioni.xlsx]"&amp;$A$4&amp;"'!"&amp;G$1&amp;$C182+1):INDIRECT("'[dpc-covid19-ita-regioni.xlsx]"&amp;$A$4&amp;"'!"&amp;G$1&amp;$C182+$A$6))</f>
        <v>25804</v>
      </c>
      <c r="H182" s="3">
        <f ca="1">AVERAGE(INDIRECT("'[dpc-covid19-ita-regioni.xlsx]"&amp;$A$4&amp;"'!"&amp;H$1&amp;$C182+1):INDIRECT("'[dpc-covid19-ita-regioni.xlsx]"&amp;$A$4&amp;"'!"&amp;H$1&amp;$C182+$A$6))</f>
        <v>31958</v>
      </c>
      <c r="I182" s="3" cm="1">
        <f t="array" aca="1" ref="I182" ca="1">(INDIRECT("'[dpc-covid19-ita-regioni.xlsx]"&amp;$A$4&amp;"'!"&amp;I$1&amp;$C182+1)-INDIRECT("'[dpc-covid19-ita-regioni.xlsx]"&amp;$A$4&amp;"'!"&amp;I$1&amp;$C182+$A$6))/$A$6</f>
        <v>95</v>
      </c>
    </row>
    <row r="183" spans="3:9" x14ac:dyDescent="0.25">
      <c r="C183">
        <f>C182+1</f>
        <v>180</v>
      </c>
      <c r="D183" s="9" t="str" cm="1">
        <f t="array" aca="1" ref="D183" ca="1">INDIRECT("'[dpc-covid19-ita-regioni.xlsx]"&amp;$A$4&amp;"'!a"&amp;C183+1)</f>
        <v>10/05/2020</v>
      </c>
      <c r="E183" s="3">
        <f ca="1">AVERAGE(INDIRECT("'[dpc-covid19-ita-regioni.xlsx]"&amp;$A$4&amp;"'!"&amp;E$1&amp;$C183+1):INDIRECT("'[dpc-covid19-ita-regioni.xlsx]"&amp;$A$4&amp;"'!"&amp;E$1&amp;$C183+$A$6))</f>
        <v>5886.7142857142853</v>
      </c>
      <c r="F183" s="3">
        <f ca="1">AVERAGE(INDIRECT("'[dpc-covid19-ita-regioni.xlsx]"&amp;$A$4&amp;"'!"&amp;F$1&amp;$C183+1):INDIRECT("'[dpc-covid19-ita-regioni.xlsx]"&amp;$A$4&amp;"'!"&amp;F$1&amp;$C183+$A$6))</f>
        <v>439.85714285714283</v>
      </c>
      <c r="G183" s="3">
        <f ca="1">AVERAGE(INDIRECT("'[dpc-covid19-ita-regioni.xlsx]"&amp;$A$4&amp;"'!"&amp;G$1&amp;$C183+1):INDIRECT("'[dpc-covid19-ita-regioni.xlsx]"&amp;$A$4&amp;"'!"&amp;G$1&amp;$C183+$A$6))</f>
        <v>26616.571428571428</v>
      </c>
      <c r="H183" s="3">
        <f ca="1">AVERAGE(INDIRECT("'[dpc-covid19-ita-regioni.xlsx]"&amp;$A$4&amp;"'!"&amp;H$1&amp;$C183+1):INDIRECT("'[dpc-covid19-ita-regioni.xlsx]"&amp;$A$4&amp;"'!"&amp;H$1&amp;$C183+$A$6))</f>
        <v>32943.142857142855</v>
      </c>
      <c r="I183" s="3" cm="1">
        <f t="array" aca="1" ref="I183" ca="1">(INDIRECT("'[dpc-covid19-ita-regioni.xlsx]"&amp;$A$4&amp;"'!"&amp;I$1&amp;$C183+1)-INDIRECT("'[dpc-covid19-ita-regioni.xlsx]"&amp;$A$4&amp;"'!"&amp;I$1&amp;$C183+$A$6))/$A$6</f>
        <v>98.857142857142861</v>
      </c>
    </row>
    <row r="184" spans="3:9" x14ac:dyDescent="0.25">
      <c r="C184">
        <f>C183+1</f>
        <v>181</v>
      </c>
      <c r="D184" s="9" t="str" cm="1">
        <f t="array" aca="1" ref="D184" ca="1">INDIRECT("'[dpc-covid19-ita-regioni.xlsx]"&amp;$A$4&amp;"'!a"&amp;C184+1)</f>
        <v>09/05/2020</v>
      </c>
      <c r="E184" s="3">
        <f ca="1">AVERAGE(INDIRECT("'[dpc-covid19-ita-regioni.xlsx]"&amp;$A$4&amp;"'!"&amp;E$1&amp;$C184+1):INDIRECT("'[dpc-covid19-ita-regioni.xlsx]"&amp;$A$4&amp;"'!"&amp;E$1&amp;$C184+$A$6))</f>
        <v>6055.4285714285716</v>
      </c>
      <c r="F184" s="3">
        <f ca="1">AVERAGE(INDIRECT("'[dpc-covid19-ita-regioni.xlsx]"&amp;$A$4&amp;"'!"&amp;F$1&amp;$C184+1):INDIRECT("'[dpc-covid19-ita-regioni.xlsx]"&amp;$A$4&amp;"'!"&amp;F$1&amp;$C184+$A$6))</f>
        <v>466.14285714285717</v>
      </c>
      <c r="G184" s="3">
        <f ca="1">AVERAGE(INDIRECT("'[dpc-covid19-ita-regioni.xlsx]"&amp;$A$4&amp;"'!"&amp;G$1&amp;$C184+1):INDIRECT("'[dpc-covid19-ita-regioni.xlsx]"&amp;$A$4&amp;"'!"&amp;G$1&amp;$C184+$A$6))</f>
        <v>27383.857142857141</v>
      </c>
      <c r="H184" s="3">
        <f ca="1">AVERAGE(INDIRECT("'[dpc-covid19-ita-regioni.xlsx]"&amp;$A$4&amp;"'!"&amp;H$1&amp;$C184+1):INDIRECT("'[dpc-covid19-ita-regioni.xlsx]"&amp;$A$4&amp;"'!"&amp;H$1&amp;$C184+$A$6))</f>
        <v>33905.428571428572</v>
      </c>
      <c r="I184" s="3" cm="1">
        <f t="array" aca="1" ref="I184" ca="1">(INDIRECT("'[dpc-covid19-ita-regioni.xlsx]"&amp;$A$4&amp;"'!"&amp;I$1&amp;$C184+1)-INDIRECT("'[dpc-covid19-ita-regioni.xlsx]"&amp;$A$4&amp;"'!"&amp;I$1&amp;$C184+$A$6))/$A$6</f>
        <v>99</v>
      </c>
    </row>
    <row r="185" spans="3:9" x14ac:dyDescent="0.25">
      <c r="C185">
        <f>C184+1</f>
        <v>182</v>
      </c>
      <c r="D185" s="9" t="str" cm="1">
        <f t="array" aca="1" ref="D185" ca="1">INDIRECT("'[dpc-covid19-ita-regioni.xlsx]"&amp;$A$4&amp;"'!a"&amp;C185+1)</f>
        <v>08/05/2020</v>
      </c>
      <c r="E185" s="3">
        <f ca="1">AVERAGE(INDIRECT("'[dpc-covid19-ita-regioni.xlsx]"&amp;$A$4&amp;"'!"&amp;E$1&amp;$C185+1):INDIRECT("'[dpc-covid19-ita-regioni.xlsx]"&amp;$A$4&amp;"'!"&amp;E$1&amp;$C185+$A$6))</f>
        <v>6197.4285714285716</v>
      </c>
      <c r="F185" s="3">
        <f ca="1">AVERAGE(INDIRECT("'[dpc-covid19-ita-regioni.xlsx]"&amp;$A$4&amp;"'!"&amp;F$1&amp;$C185+1):INDIRECT("'[dpc-covid19-ita-regioni.xlsx]"&amp;$A$4&amp;"'!"&amp;F$1&amp;$C185+$A$6))</f>
        <v>496.85714285714283</v>
      </c>
      <c r="G185" s="3">
        <f ca="1">AVERAGE(INDIRECT("'[dpc-covid19-ita-regioni.xlsx]"&amp;$A$4&amp;"'!"&amp;G$1&amp;$C185+1):INDIRECT("'[dpc-covid19-ita-regioni.xlsx]"&amp;$A$4&amp;"'!"&amp;G$1&amp;$C185+$A$6))</f>
        <v>28126.142857142859</v>
      </c>
      <c r="H185" s="3">
        <f ca="1">AVERAGE(INDIRECT("'[dpc-covid19-ita-regioni.xlsx]"&amp;$A$4&amp;"'!"&amp;H$1&amp;$C185+1):INDIRECT("'[dpc-covid19-ita-regioni.xlsx]"&amp;$A$4&amp;"'!"&amp;H$1&amp;$C185+$A$6))</f>
        <v>34820.428571428572</v>
      </c>
      <c r="I185" s="3" cm="1">
        <f t="array" aca="1" ref="I185" ca="1">(INDIRECT("'[dpc-covid19-ita-regioni.xlsx]"&amp;$A$4&amp;"'!"&amp;I$1&amp;$C185+1)-INDIRECT("'[dpc-covid19-ita-regioni.xlsx]"&amp;$A$4&amp;"'!"&amp;I$1&amp;$C185+$A$6))/$A$6</f>
        <v>92.857142857142861</v>
      </c>
    </row>
    <row r="186" spans="3:9" x14ac:dyDescent="0.25">
      <c r="C186">
        <f>C185+1</f>
        <v>183</v>
      </c>
      <c r="D186" s="9" t="str" cm="1">
        <f t="array" aca="1" ref="D186" ca="1">INDIRECT("'[dpc-covid19-ita-regioni.xlsx]"&amp;$A$4&amp;"'!a"&amp;C186+1)</f>
        <v>07/05/2020</v>
      </c>
      <c r="E186" s="3">
        <f ca="1">AVERAGE(INDIRECT("'[dpc-covid19-ita-regioni.xlsx]"&amp;$A$4&amp;"'!"&amp;E$1&amp;$C186+1):INDIRECT("'[dpc-covid19-ita-regioni.xlsx]"&amp;$A$4&amp;"'!"&amp;E$1&amp;$C186+$A$6))</f>
        <v>6329.7142857142853</v>
      </c>
      <c r="F186" s="3">
        <f ca="1">AVERAGE(INDIRECT("'[dpc-covid19-ita-regioni.xlsx]"&amp;$A$4&amp;"'!"&amp;F$1&amp;$C186+1):INDIRECT("'[dpc-covid19-ita-regioni.xlsx]"&amp;$A$4&amp;"'!"&amp;F$1&amp;$C186+$A$6))</f>
        <v>520.14285714285711</v>
      </c>
      <c r="G186" s="3">
        <f ca="1">AVERAGE(INDIRECT("'[dpc-covid19-ita-regioni.xlsx]"&amp;$A$4&amp;"'!"&amp;G$1&amp;$C186+1):INDIRECT("'[dpc-covid19-ita-regioni.xlsx]"&amp;$A$4&amp;"'!"&amp;G$1&amp;$C186+$A$6))</f>
        <v>28612</v>
      </c>
      <c r="H186" s="3">
        <f ca="1">AVERAGE(INDIRECT("'[dpc-covid19-ita-regioni.xlsx]"&amp;$A$4&amp;"'!"&amp;H$1&amp;$C186+1):INDIRECT("'[dpc-covid19-ita-regioni.xlsx]"&amp;$A$4&amp;"'!"&amp;H$1&amp;$C186+$A$6))</f>
        <v>35461.857142857145</v>
      </c>
      <c r="I186" s="3" cm="1">
        <f t="array" aca="1" ref="I186" ca="1">(INDIRECT("'[dpc-covid19-ita-regioni.xlsx]"&amp;$A$4&amp;"'!"&amp;I$1&amp;$C186+1)-INDIRECT("'[dpc-covid19-ita-regioni.xlsx]"&amp;$A$4&amp;"'!"&amp;I$1&amp;$C186+$A$6))/$A$6</f>
        <v>126.42857142857143</v>
      </c>
    </row>
    <row r="187" spans="3:9" x14ac:dyDescent="0.25">
      <c r="C187">
        <f>C186+1</f>
        <v>184</v>
      </c>
      <c r="D187" s="9" t="str" cm="1">
        <f t="array" aca="1" ref="D187" ca="1">INDIRECT("'[dpc-covid19-ita-regioni.xlsx]"&amp;$A$4&amp;"'!a"&amp;C187+1)</f>
        <v>06/05/2020</v>
      </c>
      <c r="E187" s="3">
        <f ca="1">AVERAGE(INDIRECT("'[dpc-covid19-ita-regioni.xlsx]"&amp;$A$4&amp;"'!"&amp;E$1&amp;$C187+1):INDIRECT("'[dpc-covid19-ita-regioni.xlsx]"&amp;$A$4&amp;"'!"&amp;E$1&amp;$C187+$A$6))</f>
        <v>6470.5714285714284</v>
      </c>
      <c r="F187" s="3">
        <f ca="1">AVERAGE(INDIRECT("'[dpc-covid19-ita-regioni.xlsx]"&amp;$A$4&amp;"'!"&amp;F$1&amp;$C187+1):INDIRECT("'[dpc-covid19-ita-regioni.xlsx]"&amp;$A$4&amp;"'!"&amp;F$1&amp;$C187+$A$6))</f>
        <v>538</v>
      </c>
      <c r="G187" s="3">
        <f ca="1">AVERAGE(INDIRECT("'[dpc-covid19-ita-regioni.xlsx]"&amp;$A$4&amp;"'!"&amp;G$1&amp;$C187+1):INDIRECT("'[dpc-covid19-ita-regioni.xlsx]"&amp;$A$4&amp;"'!"&amp;G$1&amp;$C187+$A$6))</f>
        <v>29052.714285714286</v>
      </c>
      <c r="H187" s="3">
        <f ca="1">AVERAGE(INDIRECT("'[dpc-covid19-ita-regioni.xlsx]"&amp;$A$4&amp;"'!"&amp;H$1&amp;$C187+1):INDIRECT("'[dpc-covid19-ita-regioni.xlsx]"&amp;$A$4&amp;"'!"&amp;H$1&amp;$C187+$A$6))</f>
        <v>36061.285714285717</v>
      </c>
      <c r="I187" s="3" cm="1">
        <f t="array" aca="1" ref="I187" ca="1">(INDIRECT("'[dpc-covid19-ita-regioni.xlsx]"&amp;$A$4&amp;"'!"&amp;I$1&amp;$C187+1)-INDIRECT("'[dpc-covid19-ita-regioni.xlsx]"&amp;$A$4&amp;"'!"&amp;I$1&amp;$C187+$A$6))/$A$6</f>
        <v>119.85714285714286</v>
      </c>
    </row>
    <row r="188" spans="3:9" x14ac:dyDescent="0.25">
      <c r="C188">
        <f>C187+1</f>
        <v>185</v>
      </c>
      <c r="D188" s="9" t="str" cm="1">
        <f t="array" aca="1" ref="D188" ca="1">INDIRECT("'[dpc-covid19-ita-regioni.xlsx]"&amp;$A$4&amp;"'!a"&amp;C188+1)</f>
        <v>05/05/2020</v>
      </c>
      <c r="E188" s="3">
        <f ca="1">AVERAGE(INDIRECT("'[dpc-covid19-ita-regioni.xlsx]"&amp;$A$4&amp;"'!"&amp;E$1&amp;$C188+1):INDIRECT("'[dpc-covid19-ita-regioni.xlsx]"&amp;$A$4&amp;"'!"&amp;E$1&amp;$C188+$A$6))</f>
        <v>6619.2857142857147</v>
      </c>
      <c r="F188" s="3">
        <f ca="1">AVERAGE(INDIRECT("'[dpc-covid19-ita-regioni.xlsx]"&amp;$A$4&amp;"'!"&amp;F$1&amp;$C188+1):INDIRECT("'[dpc-covid19-ita-regioni.xlsx]"&amp;$A$4&amp;"'!"&amp;F$1&amp;$C188+$A$6))</f>
        <v>560</v>
      </c>
      <c r="G188" s="3">
        <f ca="1">AVERAGE(INDIRECT("'[dpc-covid19-ita-regioni.xlsx]"&amp;$A$4&amp;"'!"&amp;G$1&amp;$C188+1):INDIRECT("'[dpc-covid19-ita-regioni.xlsx]"&amp;$A$4&amp;"'!"&amp;G$1&amp;$C188+$A$6))</f>
        <v>29506.142857142859</v>
      </c>
      <c r="H188" s="3">
        <f ca="1">AVERAGE(INDIRECT("'[dpc-covid19-ita-regioni.xlsx]"&amp;$A$4&amp;"'!"&amp;H$1&amp;$C188+1):INDIRECT("'[dpc-covid19-ita-regioni.xlsx]"&amp;$A$4&amp;"'!"&amp;H$1&amp;$C188+$A$6))</f>
        <v>36685.428571428572</v>
      </c>
      <c r="I188" s="3" cm="1">
        <f t="array" aca="1" ref="I188" ca="1">(INDIRECT("'[dpc-covid19-ita-regioni.xlsx]"&amp;$A$4&amp;"'!"&amp;I$1&amp;$C188+1)-INDIRECT("'[dpc-covid19-ita-regioni.xlsx]"&amp;$A$4&amp;"'!"&amp;I$1&amp;$C188+$A$6))/$A$6</f>
        <v>101.42857142857143</v>
      </c>
    </row>
    <row r="189" spans="3:9" x14ac:dyDescent="0.25">
      <c r="C189">
        <f>C188+1</f>
        <v>186</v>
      </c>
      <c r="D189" s="9" t="str" cm="1">
        <f t="array" aca="1" ref="D189" ca="1">INDIRECT("'[dpc-covid19-ita-regioni.xlsx]"&amp;$A$4&amp;"'!a"&amp;C189+1)</f>
        <v>04/05/2020</v>
      </c>
      <c r="E189" s="3">
        <f ca="1">AVERAGE(INDIRECT("'[dpc-covid19-ita-regioni.xlsx]"&amp;$A$4&amp;"'!"&amp;E$1&amp;$C189+1):INDIRECT("'[dpc-covid19-ita-regioni.xlsx]"&amp;$A$4&amp;"'!"&amp;E$1&amp;$C189+$A$6))</f>
        <v>6773.4285714285716</v>
      </c>
      <c r="F189" s="3">
        <f ca="1">AVERAGE(INDIRECT("'[dpc-covid19-ita-regioni.xlsx]"&amp;$A$4&amp;"'!"&amp;F$1&amp;$C189+1):INDIRECT("'[dpc-covid19-ita-regioni.xlsx]"&amp;$A$4&amp;"'!"&amp;F$1&amp;$C189+$A$6))</f>
        <v>580.85714285714289</v>
      </c>
      <c r="G189" s="3">
        <f ca="1">AVERAGE(INDIRECT("'[dpc-covid19-ita-regioni.xlsx]"&amp;$A$4&amp;"'!"&amp;G$1&amp;$C189+1):INDIRECT("'[dpc-covid19-ita-regioni.xlsx]"&amp;$A$4&amp;"'!"&amp;G$1&amp;$C189+$A$6))</f>
        <v>29138.571428571428</v>
      </c>
      <c r="H189" s="3">
        <f ca="1">AVERAGE(INDIRECT("'[dpc-covid19-ita-regioni.xlsx]"&amp;$A$4&amp;"'!"&amp;H$1&amp;$C189+1):INDIRECT("'[dpc-covid19-ita-regioni.xlsx]"&amp;$A$4&amp;"'!"&amp;H$1&amp;$C189+$A$6))</f>
        <v>36492.857142857145</v>
      </c>
      <c r="I189" s="3" cm="1">
        <f t="array" aca="1" ref="I189" ca="1">(INDIRECT("'[dpc-covid19-ita-regioni.xlsx]"&amp;$A$4&amp;"'!"&amp;I$1&amp;$C189+1)-INDIRECT("'[dpc-covid19-ita-regioni.xlsx]"&amp;$A$4&amp;"'!"&amp;I$1&amp;$C189+$A$6))/$A$6</f>
        <v>102.71428571428571</v>
      </c>
    </row>
    <row r="190" spans="3:9" x14ac:dyDescent="0.25">
      <c r="C190">
        <f>C189+1</f>
        <v>187</v>
      </c>
      <c r="D190" s="9" t="str" cm="1">
        <f t="array" aca="1" ref="D190" ca="1">INDIRECT("'[dpc-covid19-ita-regioni.xlsx]"&amp;$A$4&amp;"'!a"&amp;C190+1)</f>
        <v>03/05/2020</v>
      </c>
      <c r="E190" s="3">
        <f ca="1">AVERAGE(INDIRECT("'[dpc-covid19-ita-regioni.xlsx]"&amp;$A$4&amp;"'!"&amp;E$1&amp;$C190+1):INDIRECT("'[dpc-covid19-ita-regioni.xlsx]"&amp;$A$4&amp;"'!"&amp;E$1&amp;$C190+$A$6))</f>
        <v>6932.1428571428569</v>
      </c>
      <c r="F190" s="3">
        <f ca="1">AVERAGE(INDIRECT("'[dpc-covid19-ita-regioni.xlsx]"&amp;$A$4&amp;"'!"&amp;F$1&amp;$C190+1):INDIRECT("'[dpc-covid19-ita-regioni.xlsx]"&amp;$A$4&amp;"'!"&amp;F$1&amp;$C190+$A$6))</f>
        <v>602</v>
      </c>
      <c r="G190" s="3">
        <f ca="1">AVERAGE(INDIRECT("'[dpc-covid19-ita-regioni.xlsx]"&amp;$A$4&amp;"'!"&amp;G$1&amp;$C190+1):INDIRECT("'[dpc-covid19-ita-regioni.xlsx]"&amp;$A$4&amp;"'!"&amp;G$1&amp;$C190+$A$6))</f>
        <v>28692.142857142859</v>
      </c>
      <c r="H190" s="3">
        <f ca="1">AVERAGE(INDIRECT("'[dpc-covid19-ita-regioni.xlsx]"&amp;$A$4&amp;"'!"&amp;H$1&amp;$C190+1):INDIRECT("'[dpc-covid19-ita-regioni.xlsx]"&amp;$A$4&amp;"'!"&amp;H$1&amp;$C190+$A$6))</f>
        <v>36226.285714285717</v>
      </c>
      <c r="I190" s="3" cm="1">
        <f t="array" aca="1" ref="I190" ca="1">(INDIRECT("'[dpc-covid19-ita-regioni.xlsx]"&amp;$A$4&amp;"'!"&amp;I$1&amp;$C190+1)-INDIRECT("'[dpc-covid19-ita-regioni.xlsx]"&amp;$A$4&amp;"'!"&amp;I$1&amp;$C190+$A$6))/$A$6</f>
        <v>111.71428571428571</v>
      </c>
    </row>
    <row r="191" spans="3:9" x14ac:dyDescent="0.25">
      <c r="C191">
        <f>C190+1</f>
        <v>188</v>
      </c>
      <c r="D191" s="9" t="str" cm="1">
        <f t="array" aca="1" ref="D191" ca="1">INDIRECT("'[dpc-covid19-ita-regioni.xlsx]"&amp;$A$4&amp;"'!a"&amp;C191+1)</f>
        <v>02/05/2020</v>
      </c>
      <c r="E191" s="3">
        <f ca="1">AVERAGE(INDIRECT("'[dpc-covid19-ita-regioni.xlsx]"&amp;$A$4&amp;"'!"&amp;E$1&amp;$C191+1):INDIRECT("'[dpc-covid19-ita-regioni.xlsx]"&amp;$A$4&amp;"'!"&amp;E$1&amp;$C191+$A$6))</f>
        <v>7199.5714285714284</v>
      </c>
      <c r="F191" s="3">
        <f ca="1">AVERAGE(INDIRECT("'[dpc-covid19-ita-regioni.xlsx]"&amp;$A$4&amp;"'!"&amp;F$1&amp;$C191+1):INDIRECT("'[dpc-covid19-ita-regioni.xlsx]"&amp;$A$4&amp;"'!"&amp;F$1&amp;$C191+$A$6))</f>
        <v>626.85714285714289</v>
      </c>
      <c r="G191" s="3">
        <f ca="1">AVERAGE(INDIRECT("'[dpc-covid19-ita-regioni.xlsx]"&amp;$A$4&amp;"'!"&amp;G$1&amp;$C191+1):INDIRECT("'[dpc-covid19-ita-regioni.xlsx]"&amp;$A$4&amp;"'!"&amp;G$1&amp;$C191+$A$6))</f>
        <v>28148.428571428572</v>
      </c>
      <c r="H191" s="3">
        <f ca="1">AVERAGE(INDIRECT("'[dpc-covid19-ita-regioni.xlsx]"&amp;$A$4&amp;"'!"&amp;H$1&amp;$C191+1):INDIRECT("'[dpc-covid19-ita-regioni.xlsx]"&amp;$A$4&amp;"'!"&amp;H$1&amp;$C191+$A$6))</f>
        <v>35974.857142857145</v>
      </c>
      <c r="I191" s="3" cm="1">
        <f t="array" aca="1" ref="I191" ca="1">(INDIRECT("'[dpc-covid19-ita-regioni.xlsx]"&amp;$A$4&amp;"'!"&amp;I$1&amp;$C191+1)-INDIRECT("'[dpc-covid19-ita-regioni.xlsx]"&amp;$A$4&amp;"'!"&amp;I$1&amp;$C191+$A$6))/$A$6</f>
        <v>123.42857142857143</v>
      </c>
    </row>
    <row r="192" spans="3:9" x14ac:dyDescent="0.25">
      <c r="C192">
        <f>C191+1</f>
        <v>189</v>
      </c>
      <c r="D192" s="9" t="str" cm="1">
        <f t="array" aca="1" ref="D192" ca="1">INDIRECT("'[dpc-covid19-ita-regioni.xlsx]"&amp;$A$4&amp;"'!a"&amp;C192+1)</f>
        <v>01/05/2020</v>
      </c>
      <c r="E192" s="3">
        <f ca="1">AVERAGE(INDIRECT("'[dpc-covid19-ita-regioni.xlsx]"&amp;$A$4&amp;"'!"&amp;E$1&amp;$C192+1):INDIRECT("'[dpc-covid19-ita-regioni.xlsx]"&amp;$A$4&amp;"'!"&amp;E$1&amp;$C192+$A$6))</f>
        <v>7479.5714285714284</v>
      </c>
      <c r="F192" s="3">
        <f ca="1">AVERAGE(INDIRECT("'[dpc-covid19-ita-regioni.xlsx]"&amp;$A$4&amp;"'!"&amp;F$1&amp;$C192+1):INDIRECT("'[dpc-covid19-ita-regioni.xlsx]"&amp;$A$4&amp;"'!"&amp;F$1&amp;$C192+$A$6))</f>
        <v>652.42857142857144</v>
      </c>
      <c r="G192" s="3">
        <f ca="1">AVERAGE(INDIRECT("'[dpc-covid19-ita-regioni.xlsx]"&amp;$A$4&amp;"'!"&amp;G$1&amp;$C192+1):INDIRECT("'[dpc-covid19-ita-regioni.xlsx]"&amp;$A$4&amp;"'!"&amp;G$1&amp;$C192+$A$6))</f>
        <v>27529.428571428572</v>
      </c>
      <c r="H192" s="3">
        <f ca="1">AVERAGE(INDIRECT("'[dpc-covid19-ita-regioni.xlsx]"&amp;$A$4&amp;"'!"&amp;H$1&amp;$C192+1):INDIRECT("'[dpc-covid19-ita-regioni.xlsx]"&amp;$A$4&amp;"'!"&amp;H$1&amp;$C192+$A$6))</f>
        <v>35661.428571428572</v>
      </c>
      <c r="I192" s="3" cm="1">
        <f t="array" aca="1" ref="I192" ca="1">(INDIRECT("'[dpc-covid19-ita-regioni.xlsx]"&amp;$A$4&amp;"'!"&amp;I$1&amp;$C192+1)-INDIRECT("'[dpc-covid19-ita-regioni.xlsx]"&amp;$A$4&amp;"'!"&amp;I$1&amp;$C192+$A$6))/$A$6</f>
        <v>84.428571428571431</v>
      </c>
    </row>
    <row r="193" spans="3:9" x14ac:dyDescent="0.25">
      <c r="C193">
        <f>C192+1</f>
        <v>190</v>
      </c>
      <c r="D193" s="9" t="str" cm="1">
        <f t="array" aca="1" ref="D193" ca="1">INDIRECT("'[dpc-covid19-ita-regioni.xlsx]"&amp;$A$4&amp;"'!a"&amp;C193+1)</f>
        <v>30/04/2020</v>
      </c>
      <c r="E193" s="3">
        <f ca="1">AVERAGE(INDIRECT("'[dpc-covid19-ita-regioni.xlsx]"&amp;$A$4&amp;"'!"&amp;E$1&amp;$C193+1):INDIRECT("'[dpc-covid19-ita-regioni.xlsx]"&amp;$A$4&amp;"'!"&amp;E$1&amp;$C193+$A$6))</f>
        <v>7788.5714285714284</v>
      </c>
      <c r="F193" s="3">
        <f ca="1">AVERAGE(INDIRECT("'[dpc-covid19-ita-regioni.xlsx]"&amp;$A$4&amp;"'!"&amp;F$1&amp;$C193+1):INDIRECT("'[dpc-covid19-ita-regioni.xlsx]"&amp;$A$4&amp;"'!"&amp;F$1&amp;$C193+$A$6))</f>
        <v>680</v>
      </c>
      <c r="G193" s="3">
        <f ca="1">AVERAGE(INDIRECT("'[dpc-covid19-ita-regioni.xlsx]"&amp;$A$4&amp;"'!"&amp;G$1&amp;$C193+1):INDIRECT("'[dpc-covid19-ita-regioni.xlsx]"&amp;$A$4&amp;"'!"&amp;G$1&amp;$C193+$A$6))</f>
        <v>26892.142857142859</v>
      </c>
      <c r="H193" s="3">
        <f ca="1">AVERAGE(INDIRECT("'[dpc-covid19-ita-regioni.xlsx]"&amp;$A$4&amp;"'!"&amp;H$1&amp;$C193+1):INDIRECT("'[dpc-covid19-ita-regioni.xlsx]"&amp;$A$4&amp;"'!"&amp;H$1&amp;$C193+$A$6))</f>
        <v>35360.714285714283</v>
      </c>
      <c r="I193" s="3" cm="1">
        <f t="array" aca="1" ref="I193" ca="1">(INDIRECT("'[dpc-covid19-ita-regioni.xlsx]"&amp;$A$4&amp;"'!"&amp;I$1&amp;$C193+1)-INDIRECT("'[dpc-covid19-ita-regioni.xlsx]"&amp;$A$4&amp;"'!"&amp;I$1&amp;$C193+$A$6))/$A$6</f>
        <v>95.142857142857139</v>
      </c>
    </row>
    <row r="194" spans="3:9" x14ac:dyDescent="0.25">
      <c r="C194">
        <f>C193+1</f>
        <v>191</v>
      </c>
      <c r="D194" s="9" t="str" cm="1">
        <f t="array" aca="1" ref="D194" ca="1">INDIRECT("'[dpc-covid19-ita-regioni.xlsx]"&amp;$A$4&amp;"'!a"&amp;C194+1)</f>
        <v>29/04/2020</v>
      </c>
      <c r="E194" s="3">
        <f ca="1">AVERAGE(INDIRECT("'[dpc-covid19-ita-regioni.xlsx]"&amp;$A$4&amp;"'!"&amp;E$1&amp;$C194+1):INDIRECT("'[dpc-covid19-ita-regioni.xlsx]"&amp;$A$4&amp;"'!"&amp;E$1&amp;$C194+$A$6))</f>
        <v>8125.4285714285716</v>
      </c>
      <c r="F194" s="3">
        <f ca="1">AVERAGE(INDIRECT("'[dpc-covid19-ita-regioni.xlsx]"&amp;$A$4&amp;"'!"&amp;F$1&amp;$C194+1):INDIRECT("'[dpc-covid19-ita-regioni.xlsx]"&amp;$A$4&amp;"'!"&amp;F$1&amp;$C194+$A$6))</f>
        <v>706.42857142857144</v>
      </c>
      <c r="G194" s="3">
        <f ca="1">AVERAGE(INDIRECT("'[dpc-covid19-ita-regioni.xlsx]"&amp;$A$4&amp;"'!"&amp;G$1&amp;$C194+1):INDIRECT("'[dpc-covid19-ita-regioni.xlsx]"&amp;$A$4&amp;"'!"&amp;G$1&amp;$C194+$A$6))</f>
        <v>26194.857142857141</v>
      </c>
      <c r="H194" s="3">
        <f ca="1">AVERAGE(INDIRECT("'[dpc-covid19-ita-regioni.xlsx]"&amp;$A$4&amp;"'!"&amp;H$1&amp;$C194+1):INDIRECT("'[dpc-covid19-ita-regioni.xlsx]"&amp;$A$4&amp;"'!"&amp;H$1&amp;$C194+$A$6))</f>
        <v>35026.714285714283</v>
      </c>
      <c r="I194" s="3" cm="1">
        <f t="array" aca="1" ref="I194" ca="1">(INDIRECT("'[dpc-covid19-ita-regioni.xlsx]"&amp;$A$4&amp;"'!"&amp;I$1&amp;$C194+1)-INDIRECT("'[dpc-covid19-ita-regioni.xlsx]"&amp;$A$4&amp;"'!"&amp;I$1&amp;$C194+$A$6))/$A$6</f>
        <v>105.57142857142857</v>
      </c>
    </row>
    <row r="195" spans="3:9" x14ac:dyDescent="0.25">
      <c r="C195">
        <f>C194+1</f>
        <v>192</v>
      </c>
      <c r="D195" s="9" t="str" cm="1">
        <f t="array" aca="1" ref="D195" ca="1">INDIRECT("'[dpc-covid19-ita-regioni.xlsx]"&amp;$A$4&amp;"'!a"&amp;C195+1)</f>
        <v>28/04/2020</v>
      </c>
      <c r="E195" s="3">
        <f ca="1">AVERAGE(INDIRECT("'[dpc-covid19-ita-regioni.xlsx]"&amp;$A$4&amp;"'!"&amp;E$1&amp;$C195+1):INDIRECT("'[dpc-covid19-ita-regioni.xlsx]"&amp;$A$4&amp;"'!"&amp;E$1&amp;$C195+$A$6))</f>
        <v>8492.8571428571431</v>
      </c>
      <c r="F195" s="3">
        <f ca="1">AVERAGE(INDIRECT("'[dpc-covid19-ita-regioni.xlsx]"&amp;$A$4&amp;"'!"&amp;F$1&amp;$C195+1):INDIRECT("'[dpc-covid19-ita-regioni.xlsx]"&amp;$A$4&amp;"'!"&amp;F$1&amp;$C195+$A$6))</f>
        <v>732.57142857142856</v>
      </c>
      <c r="G195" s="3">
        <f ca="1">AVERAGE(INDIRECT("'[dpc-covid19-ita-regioni.xlsx]"&amp;$A$4&amp;"'!"&amp;G$1&amp;$C195+1):INDIRECT("'[dpc-covid19-ita-regioni.xlsx]"&amp;$A$4&amp;"'!"&amp;G$1&amp;$C195+$A$6))</f>
        <v>25532.714285714286</v>
      </c>
      <c r="H195" s="3">
        <f ca="1">AVERAGE(INDIRECT("'[dpc-covid19-ita-regioni.xlsx]"&amp;$A$4&amp;"'!"&amp;H$1&amp;$C195+1):INDIRECT("'[dpc-covid19-ita-regioni.xlsx]"&amp;$A$4&amp;"'!"&amp;H$1&amp;$C195+$A$6))</f>
        <v>34758.142857142855</v>
      </c>
      <c r="I195" s="3" cm="1">
        <f t="array" aca="1" ref="I195" ca="1">(INDIRECT("'[dpc-covid19-ita-regioni.xlsx]"&amp;$A$4&amp;"'!"&amp;I$1&amp;$C195+1)-INDIRECT("'[dpc-covid19-ita-regioni.xlsx]"&amp;$A$4&amp;"'!"&amp;I$1&amp;$C195+$A$6))/$A$6</f>
        <v>119.28571428571429</v>
      </c>
    </row>
    <row r="196" spans="3:9" x14ac:dyDescent="0.25">
      <c r="C196">
        <f>C195+1</f>
        <v>193</v>
      </c>
      <c r="D196" s="9" t="str" cm="1">
        <f t="array" aca="1" ref="D196" ca="1">INDIRECT("'[dpc-covid19-ita-regioni.xlsx]"&amp;$A$4&amp;"'!a"&amp;C196+1)</f>
        <v>27/04/2020</v>
      </c>
      <c r="E196" s="3">
        <f ca="1">AVERAGE(INDIRECT("'[dpc-covid19-ita-regioni.xlsx]"&amp;$A$4&amp;"'!"&amp;E$1&amp;$C196+1):INDIRECT("'[dpc-covid19-ita-regioni.xlsx]"&amp;$A$4&amp;"'!"&amp;E$1&amp;$C196+$A$6))</f>
        <v>8853.5714285714294</v>
      </c>
      <c r="F196" s="3">
        <f ca="1">AVERAGE(INDIRECT("'[dpc-covid19-ita-regioni.xlsx]"&amp;$A$4&amp;"'!"&amp;F$1&amp;$C196+1):INDIRECT("'[dpc-covid19-ita-regioni.xlsx]"&amp;$A$4&amp;"'!"&amp;F$1&amp;$C196+$A$6))</f>
        <v>760.57142857142856</v>
      </c>
      <c r="G196" s="3">
        <f ca="1">AVERAGE(INDIRECT("'[dpc-covid19-ita-regioni.xlsx]"&amp;$A$4&amp;"'!"&amp;G$1&amp;$C196+1):INDIRECT("'[dpc-covid19-ita-regioni.xlsx]"&amp;$A$4&amp;"'!"&amp;G$1&amp;$C196+$A$6))</f>
        <v>24891.714285714286</v>
      </c>
      <c r="H196" s="3">
        <f ca="1">AVERAGE(INDIRECT("'[dpc-covid19-ita-regioni.xlsx]"&amp;$A$4&amp;"'!"&amp;H$1&amp;$C196+1):INDIRECT("'[dpc-covid19-ita-regioni.xlsx]"&amp;$A$4&amp;"'!"&amp;H$1&amp;$C196+$A$6))</f>
        <v>34505.857142857145</v>
      </c>
      <c r="I196" s="3" cm="1">
        <f t="array" aca="1" ref="I196" ca="1">(INDIRECT("'[dpc-covid19-ita-regioni.xlsx]"&amp;$A$4&amp;"'!"&amp;I$1&amp;$C196+1)-INDIRECT("'[dpc-covid19-ita-regioni.xlsx]"&amp;$A$4&amp;"'!"&amp;I$1&amp;$C196+$A$6))/$A$6</f>
        <v>124.28571428571429</v>
      </c>
    </row>
    <row r="197" spans="3:9" x14ac:dyDescent="0.25">
      <c r="C197">
        <f>C196+1</f>
        <v>194</v>
      </c>
      <c r="D197" s="9" t="str" cm="1">
        <f t="array" aca="1" ref="D197" ca="1">INDIRECT("'[dpc-covid19-ita-regioni.xlsx]"&amp;$A$4&amp;"'!a"&amp;C197+1)</f>
        <v>26/04/2020</v>
      </c>
      <c r="E197" s="3">
        <f ca="1">AVERAGE(INDIRECT("'[dpc-covid19-ita-regioni.xlsx]"&amp;$A$4&amp;"'!"&amp;E$1&amp;$C197+1):INDIRECT("'[dpc-covid19-ita-regioni.xlsx]"&amp;$A$4&amp;"'!"&amp;E$1&amp;$C197+$A$6))</f>
        <v>9226.8571428571431</v>
      </c>
      <c r="F197" s="3">
        <f ca="1">AVERAGE(INDIRECT("'[dpc-covid19-ita-regioni.xlsx]"&amp;$A$4&amp;"'!"&amp;F$1&amp;$C197+1):INDIRECT("'[dpc-covid19-ita-regioni.xlsx]"&amp;$A$4&amp;"'!"&amp;F$1&amp;$C197+$A$6))</f>
        <v>792.14285714285711</v>
      </c>
      <c r="G197" s="3">
        <f ca="1">AVERAGE(INDIRECT("'[dpc-covid19-ita-regioni.xlsx]"&amp;$A$4&amp;"'!"&amp;G$1&amp;$C197+1):INDIRECT("'[dpc-covid19-ita-regioni.xlsx]"&amp;$A$4&amp;"'!"&amp;G$1&amp;$C197+$A$6))</f>
        <v>24364.857142857141</v>
      </c>
      <c r="H197" s="3">
        <f ca="1">AVERAGE(INDIRECT("'[dpc-covid19-ita-regioni.xlsx]"&amp;$A$4&amp;"'!"&amp;H$1&amp;$C197+1):INDIRECT("'[dpc-covid19-ita-regioni.xlsx]"&amp;$A$4&amp;"'!"&amp;H$1&amp;$C197+$A$6))</f>
        <v>34383.857142857145</v>
      </c>
      <c r="I197" s="3" cm="1">
        <f t="array" aca="1" ref="I197" ca="1">(INDIRECT("'[dpc-covid19-ita-regioni.xlsx]"&amp;$A$4&amp;"'!"&amp;I$1&amp;$C197+1)-INDIRECT("'[dpc-covid19-ita-regioni.xlsx]"&amp;$A$4&amp;"'!"&amp;I$1&amp;$C197+$A$6))/$A$6</f>
        <v>135.57142857142858</v>
      </c>
    </row>
    <row r="198" spans="3:9" x14ac:dyDescent="0.25">
      <c r="C198">
        <f>C197+1</f>
        <v>195</v>
      </c>
      <c r="D198" s="9" t="str" cm="1">
        <f t="array" aca="1" ref="D198" ca="1">INDIRECT("'[dpc-covid19-ita-regioni.xlsx]"&amp;$A$4&amp;"'!a"&amp;C198+1)</f>
        <v>25/04/2020</v>
      </c>
      <c r="E198" s="3">
        <f ca="1">AVERAGE(INDIRECT("'[dpc-covid19-ita-regioni.xlsx]"&amp;$A$4&amp;"'!"&amp;E$1&amp;$C198+1):INDIRECT("'[dpc-covid19-ita-regioni.xlsx]"&amp;$A$4&amp;"'!"&amp;E$1&amp;$C198+$A$6))</f>
        <v>9492.7142857142862</v>
      </c>
      <c r="F198" s="3">
        <f ca="1">AVERAGE(INDIRECT("'[dpc-covid19-ita-regioni.xlsx]"&amp;$A$4&amp;"'!"&amp;F$1&amp;$C198+1):INDIRECT("'[dpc-covid19-ita-regioni.xlsx]"&amp;$A$4&amp;"'!"&amp;F$1&amp;$C198+$A$6))</f>
        <v>823</v>
      </c>
      <c r="G198" s="3">
        <f ca="1">AVERAGE(INDIRECT("'[dpc-covid19-ita-regioni.xlsx]"&amp;$A$4&amp;"'!"&amp;G$1&amp;$C198+1):INDIRECT("'[dpc-covid19-ita-regioni.xlsx]"&amp;$A$4&amp;"'!"&amp;G$1&amp;$C198+$A$6))</f>
        <v>23972.571428571428</v>
      </c>
      <c r="H198" s="3">
        <f ca="1">AVERAGE(INDIRECT("'[dpc-covid19-ita-regioni.xlsx]"&amp;$A$4&amp;"'!"&amp;H$1&amp;$C198+1):INDIRECT("'[dpc-covid19-ita-regioni.xlsx]"&amp;$A$4&amp;"'!"&amp;H$1&amp;$C198+$A$6))</f>
        <v>34288.285714285717</v>
      </c>
      <c r="I198" s="3" cm="1">
        <f t="array" aca="1" ref="I198" ca="1">(INDIRECT("'[dpc-covid19-ita-regioni.xlsx]"&amp;$A$4&amp;"'!"&amp;I$1&amp;$C198+1)-INDIRECT("'[dpc-covid19-ita-regioni.xlsx]"&amp;$A$4&amp;"'!"&amp;I$1&amp;$C198+$A$6))/$A$6</f>
        <v>150.85714285714286</v>
      </c>
    </row>
    <row r="199" spans="3:9" x14ac:dyDescent="0.25">
      <c r="C199">
        <f>C198+1</f>
        <v>196</v>
      </c>
      <c r="D199" s="9" t="str" cm="1">
        <f t="array" aca="1" ref="D199" ca="1">INDIRECT("'[dpc-covid19-ita-regioni.xlsx]"&amp;$A$4&amp;"'!a"&amp;C199+1)</f>
        <v>24/04/2020</v>
      </c>
      <c r="E199" s="3">
        <f ca="1">AVERAGE(INDIRECT("'[dpc-covid19-ita-regioni.xlsx]"&amp;$A$4&amp;"'!"&amp;E$1&amp;$C199+1):INDIRECT("'[dpc-covid19-ita-regioni.xlsx]"&amp;$A$4&amp;"'!"&amp;E$1&amp;$C199+$A$6))</f>
        <v>9714.5714285714294</v>
      </c>
      <c r="F199" s="3">
        <f ca="1">AVERAGE(INDIRECT("'[dpc-covid19-ita-regioni.xlsx]"&amp;$A$4&amp;"'!"&amp;F$1&amp;$C199+1):INDIRECT("'[dpc-covid19-ita-regioni.xlsx]"&amp;$A$4&amp;"'!"&amp;F$1&amp;$C199+$A$6))</f>
        <v>854.85714285714289</v>
      </c>
      <c r="G199" s="3">
        <f ca="1">AVERAGE(INDIRECT("'[dpc-covid19-ita-regioni.xlsx]"&amp;$A$4&amp;"'!"&amp;G$1&amp;$C199+1):INDIRECT("'[dpc-covid19-ita-regioni.xlsx]"&amp;$A$4&amp;"'!"&amp;G$1&amp;$C199+$A$6))</f>
        <v>23679.142857142859</v>
      </c>
      <c r="H199" s="3">
        <f ca="1">AVERAGE(INDIRECT("'[dpc-covid19-ita-regioni.xlsx]"&amp;$A$4&amp;"'!"&amp;H$1&amp;$C199+1):INDIRECT("'[dpc-covid19-ita-regioni.xlsx]"&amp;$A$4&amp;"'!"&amp;H$1&amp;$C199+$A$6))</f>
        <v>34248.571428571428</v>
      </c>
      <c r="I199" s="3" cm="1">
        <f t="array" aca="1" ref="I199" ca="1">(INDIRECT("'[dpc-covid19-ita-regioni.xlsx]"&amp;$A$4&amp;"'!"&amp;I$1&amp;$C199+1)-INDIRECT("'[dpc-covid19-ita-regioni.xlsx]"&amp;$A$4&amp;"'!"&amp;I$1&amp;$C199+$A$6))/$A$6</f>
        <v>150.85714285714286</v>
      </c>
    </row>
    <row r="200" spans="3:9" x14ac:dyDescent="0.25">
      <c r="C200">
        <f>C199+1</f>
        <v>197</v>
      </c>
      <c r="D200" s="9" t="str" cm="1">
        <f t="array" aca="1" ref="D200" ca="1">INDIRECT("'[dpc-covid19-ita-regioni.xlsx]"&amp;$A$4&amp;"'!a"&amp;C200+1)</f>
        <v>23/04/2020</v>
      </c>
      <c r="E200" s="3">
        <f ca="1">AVERAGE(INDIRECT("'[dpc-covid19-ita-regioni.xlsx]"&amp;$A$4&amp;"'!"&amp;E$1&amp;$C200+1):INDIRECT("'[dpc-covid19-ita-regioni.xlsx]"&amp;$A$4&amp;"'!"&amp;E$1&amp;$C200+$A$6))</f>
        <v>9976.8571428571431</v>
      </c>
      <c r="F200" s="3">
        <f ca="1">AVERAGE(INDIRECT("'[dpc-covid19-ita-regioni.xlsx]"&amp;$A$4&amp;"'!"&amp;F$1&amp;$C200+1):INDIRECT("'[dpc-covid19-ita-regioni.xlsx]"&amp;$A$4&amp;"'!"&amp;F$1&amp;$C200+$A$6))</f>
        <v>885.57142857142856</v>
      </c>
      <c r="G200" s="3">
        <f ca="1">AVERAGE(INDIRECT("'[dpc-covid19-ita-regioni.xlsx]"&amp;$A$4&amp;"'!"&amp;G$1&amp;$C200+1):INDIRECT("'[dpc-covid19-ita-regioni.xlsx]"&amp;$A$4&amp;"'!"&amp;G$1&amp;$C200+$A$6))</f>
        <v>23252.714285714286</v>
      </c>
      <c r="H200" s="3">
        <f ca="1">AVERAGE(INDIRECT("'[dpc-covid19-ita-regioni.xlsx]"&amp;$A$4&amp;"'!"&amp;H$1&amp;$C200+1):INDIRECT("'[dpc-covid19-ita-regioni.xlsx]"&amp;$A$4&amp;"'!"&amp;H$1&amp;$C200+$A$6))</f>
        <v>34115.142857142855</v>
      </c>
      <c r="I200" s="3" cm="1">
        <f t="array" aca="1" ref="I200" ca="1">(INDIRECT("'[dpc-covid19-ita-regioni.xlsx]"&amp;$A$4&amp;"'!"&amp;I$1&amp;$C200+1)-INDIRECT("'[dpc-covid19-ita-regioni.xlsx]"&amp;$A$4&amp;"'!"&amp;I$1&amp;$C200+$A$6))/$A$6</f>
        <v>155.57142857142858</v>
      </c>
    </row>
    <row r="201" spans="3:9" x14ac:dyDescent="0.25">
      <c r="C201">
        <f>C200+1</f>
        <v>198</v>
      </c>
      <c r="D201" s="9" t="str" cm="1">
        <f t="array" aca="1" ref="D201" ca="1">INDIRECT("'[dpc-covid19-ita-regioni.xlsx]"&amp;$A$4&amp;"'!a"&amp;C201+1)</f>
        <v>22/04/2020</v>
      </c>
      <c r="E201" s="3">
        <f ca="1">AVERAGE(INDIRECT("'[dpc-covid19-ita-regioni.xlsx]"&amp;$A$4&amp;"'!"&amp;E$1&amp;$C201+1):INDIRECT("'[dpc-covid19-ita-regioni.xlsx]"&amp;$A$4&amp;"'!"&amp;E$1&amp;$C201+$A$6))</f>
        <v>10286</v>
      </c>
      <c r="F201" s="3">
        <f ca="1">AVERAGE(INDIRECT("'[dpc-covid19-ita-regioni.xlsx]"&amp;$A$4&amp;"'!"&amp;F$1&amp;$C201+1):INDIRECT("'[dpc-covid19-ita-regioni.xlsx]"&amp;$A$4&amp;"'!"&amp;F$1&amp;$C201+$A$6))</f>
        <v>920.14285714285711</v>
      </c>
      <c r="G201" s="3">
        <f ca="1">AVERAGE(INDIRECT("'[dpc-covid19-ita-regioni.xlsx]"&amp;$A$4&amp;"'!"&amp;G$1&amp;$C201+1):INDIRECT("'[dpc-covid19-ita-regioni.xlsx]"&amp;$A$4&amp;"'!"&amp;G$1&amp;$C201+$A$6))</f>
        <v>22797.142857142859</v>
      </c>
      <c r="H201" s="3">
        <f ca="1">AVERAGE(INDIRECT("'[dpc-covid19-ita-regioni.xlsx]"&amp;$A$4&amp;"'!"&amp;H$1&amp;$C201+1):INDIRECT("'[dpc-covid19-ita-regioni.xlsx]"&amp;$A$4&amp;"'!"&amp;H$1&amp;$C201+$A$6))</f>
        <v>34003.285714285717</v>
      </c>
      <c r="I201" s="3" cm="1">
        <f t="array" aca="1" ref="I201" ca="1">(INDIRECT("'[dpc-covid19-ita-regioni.xlsx]"&amp;$A$4&amp;"'!"&amp;I$1&amp;$C201+1)-INDIRECT("'[dpc-covid19-ita-regioni.xlsx]"&amp;$A$4&amp;"'!"&amp;I$1&amp;$C201+$A$6))/$A$6</f>
        <v>161.71428571428572</v>
      </c>
    </row>
    <row r="202" spans="3:9" x14ac:dyDescent="0.25">
      <c r="C202">
        <f>C201+1</f>
        <v>199</v>
      </c>
      <c r="D202" s="9" t="str" cm="1">
        <f t="array" aca="1" ref="D202" ca="1">INDIRECT("'[dpc-covid19-ita-regioni.xlsx]"&amp;$A$4&amp;"'!a"&amp;C202+1)</f>
        <v>21/04/2020</v>
      </c>
      <c r="E202" s="3">
        <f ca="1">AVERAGE(INDIRECT("'[dpc-covid19-ita-regioni.xlsx]"&amp;$A$4&amp;"'!"&amp;E$1&amp;$C202+1):INDIRECT("'[dpc-covid19-ita-regioni.xlsx]"&amp;$A$4&amp;"'!"&amp;E$1&amp;$C202+$A$6))</f>
        <v>10621.857142857143</v>
      </c>
      <c r="F202" s="3">
        <f ca="1">AVERAGE(INDIRECT("'[dpc-covid19-ita-regioni.xlsx]"&amp;$A$4&amp;"'!"&amp;F$1&amp;$C202+1):INDIRECT("'[dpc-covid19-ita-regioni.xlsx]"&amp;$A$4&amp;"'!"&amp;F$1&amp;$C202+$A$6))</f>
        <v>956.85714285714289</v>
      </c>
      <c r="G202" s="3">
        <f ca="1">AVERAGE(INDIRECT("'[dpc-covid19-ita-regioni.xlsx]"&amp;$A$4&amp;"'!"&amp;G$1&amp;$C202+1):INDIRECT("'[dpc-covid19-ita-regioni.xlsx]"&amp;$A$4&amp;"'!"&amp;G$1&amp;$C202+$A$6))</f>
        <v>22235.857142857141</v>
      </c>
      <c r="H202" s="3">
        <f ca="1">AVERAGE(INDIRECT("'[dpc-covid19-ita-regioni.xlsx]"&amp;$A$4&amp;"'!"&amp;H$1&amp;$C202+1):INDIRECT("'[dpc-covid19-ita-regioni.xlsx]"&amp;$A$4&amp;"'!"&amp;H$1&amp;$C202+$A$6))</f>
        <v>33814.571428571428</v>
      </c>
      <c r="I202" s="3" cm="1">
        <f t="array" aca="1" ref="I202" ca="1">(INDIRECT("'[dpc-covid19-ita-regioni.xlsx]"&amp;$A$4&amp;"'!"&amp;I$1&amp;$C202+1)-INDIRECT("'[dpc-covid19-ita-regioni.xlsx]"&amp;$A$4&amp;"'!"&amp;I$1&amp;$C202+$A$6))/$A$6</f>
        <v>171.71428571428572</v>
      </c>
    </row>
    <row r="203" spans="3:9" x14ac:dyDescent="0.25">
      <c r="C203">
        <f>C202+1</f>
        <v>200</v>
      </c>
      <c r="D203" s="9" t="str" cm="1">
        <f t="array" aca="1" ref="D203" ca="1">INDIRECT("'[dpc-covid19-ita-regioni.xlsx]"&amp;$A$4&amp;"'!a"&amp;C203+1)</f>
        <v>20/04/2020</v>
      </c>
      <c r="E203" s="3">
        <f ca="1">AVERAGE(INDIRECT("'[dpc-covid19-ita-regioni.xlsx]"&amp;$A$4&amp;"'!"&amp;E$1&amp;$C203+1):INDIRECT("'[dpc-covid19-ita-regioni.xlsx]"&amp;$A$4&amp;"'!"&amp;E$1&amp;$C203+$A$6))</f>
        <v>10946.428571428571</v>
      </c>
      <c r="F203" s="3">
        <f ca="1">AVERAGE(INDIRECT("'[dpc-covid19-ita-regioni.xlsx]"&amp;$A$4&amp;"'!"&amp;F$1&amp;$C203+1):INDIRECT("'[dpc-covid19-ita-regioni.xlsx]"&amp;$A$4&amp;"'!"&amp;F$1&amp;$C203+$A$6))</f>
        <v>995.57142857142856</v>
      </c>
      <c r="G203" s="3">
        <f ca="1">AVERAGE(INDIRECT("'[dpc-covid19-ita-regioni.xlsx]"&amp;$A$4&amp;"'!"&amp;G$1&amp;$C203+1):INDIRECT("'[dpc-covid19-ita-regioni.xlsx]"&amp;$A$4&amp;"'!"&amp;G$1&amp;$C203+$A$6))</f>
        <v>21641.857142857141</v>
      </c>
      <c r="H203" s="3">
        <f ca="1">AVERAGE(INDIRECT("'[dpc-covid19-ita-regioni.xlsx]"&amp;$A$4&amp;"'!"&amp;H$1&amp;$C203+1):INDIRECT("'[dpc-covid19-ita-regioni.xlsx]"&amp;$A$4&amp;"'!"&amp;H$1&amp;$C203+$A$6))</f>
        <v>33583.857142857145</v>
      </c>
      <c r="I203" s="3" cm="1">
        <f t="array" aca="1" ref="I203" ca="1">(INDIRECT("'[dpc-covid19-ita-regioni.xlsx]"&amp;$A$4&amp;"'!"&amp;I$1&amp;$C203+1)-INDIRECT("'[dpc-covid19-ita-regioni.xlsx]"&amp;$A$4&amp;"'!"&amp;I$1&amp;$C203+$A$6))/$A$6</f>
        <v>176.28571428571428</v>
      </c>
    </row>
    <row r="204" spans="3:9" x14ac:dyDescent="0.25">
      <c r="C204">
        <f>C203+1</f>
        <v>201</v>
      </c>
      <c r="D204" s="9" t="str" cm="1">
        <f t="array" aca="1" ref="D204" ca="1">INDIRECT("'[dpc-covid19-ita-regioni.xlsx]"&amp;$A$4&amp;"'!a"&amp;C204+1)</f>
        <v>19/04/2020</v>
      </c>
      <c r="E204" s="3">
        <f ca="1">AVERAGE(INDIRECT("'[dpc-covid19-ita-regioni.xlsx]"&amp;$A$4&amp;"'!"&amp;E$1&amp;$C204+1):INDIRECT("'[dpc-covid19-ita-regioni.xlsx]"&amp;$A$4&amp;"'!"&amp;E$1&amp;$C204+$A$6))</f>
        <v>11216.428571428571</v>
      </c>
      <c r="F204" s="3">
        <f ca="1">AVERAGE(INDIRECT("'[dpc-covid19-ita-regioni.xlsx]"&amp;$A$4&amp;"'!"&amp;F$1&amp;$C204+1):INDIRECT("'[dpc-covid19-ita-regioni.xlsx]"&amp;$A$4&amp;"'!"&amp;F$1&amp;$C204+$A$6))</f>
        <v>1030.1428571428571</v>
      </c>
      <c r="G204" s="3">
        <f ca="1">AVERAGE(INDIRECT("'[dpc-covid19-ita-regioni.xlsx]"&amp;$A$4&amp;"'!"&amp;G$1&amp;$C204+1):INDIRECT("'[dpc-covid19-ita-regioni.xlsx]"&amp;$A$4&amp;"'!"&amp;G$1&amp;$C204+$A$6))</f>
        <v>20958.428571428572</v>
      </c>
      <c r="H204" s="3">
        <f ca="1">AVERAGE(INDIRECT("'[dpc-covid19-ita-regioni.xlsx]"&amp;$A$4&amp;"'!"&amp;H$1&amp;$C204+1):INDIRECT("'[dpc-covid19-ita-regioni.xlsx]"&amp;$A$4&amp;"'!"&amp;H$1&amp;$C204+$A$6))</f>
        <v>33205</v>
      </c>
      <c r="I204" s="3" cm="1">
        <f t="array" aca="1" ref="I204" ca="1">(INDIRECT("'[dpc-covid19-ita-regioni.xlsx]"&amp;$A$4&amp;"'!"&amp;I$1&amp;$C204+1)-INDIRECT("'[dpc-covid19-ita-regioni.xlsx]"&amp;$A$4&amp;"'!"&amp;I$1&amp;$C204+$A$6))/$A$6</f>
        <v>187.42857142857142</v>
      </c>
    </row>
    <row r="205" spans="3:9" x14ac:dyDescent="0.25">
      <c r="C205">
        <f>C204+1</f>
        <v>202</v>
      </c>
      <c r="D205" s="9" t="str" cm="1">
        <f t="array" aca="1" ref="D205" ca="1">INDIRECT("'[dpc-covid19-ita-regioni.xlsx]"&amp;$A$4&amp;"'!a"&amp;C205+1)</f>
        <v>18/04/2020</v>
      </c>
      <c r="E205" s="3">
        <f ca="1">AVERAGE(INDIRECT("'[dpc-covid19-ita-regioni.xlsx]"&amp;$A$4&amp;"'!"&amp;E$1&amp;$C205+1):INDIRECT("'[dpc-covid19-ita-regioni.xlsx]"&amp;$A$4&amp;"'!"&amp;E$1&amp;$C205+$A$6))</f>
        <v>11448.857142857143</v>
      </c>
      <c r="F205" s="3">
        <f ca="1">AVERAGE(INDIRECT("'[dpc-covid19-ita-regioni.xlsx]"&amp;$A$4&amp;"'!"&amp;F$1&amp;$C205+1):INDIRECT("'[dpc-covid19-ita-regioni.xlsx]"&amp;$A$4&amp;"'!"&amp;F$1&amp;$C205+$A$6))</f>
        <v>1066.4285714285713</v>
      </c>
      <c r="G205" s="3">
        <f ca="1">AVERAGE(INDIRECT("'[dpc-covid19-ita-regioni.xlsx]"&amp;$A$4&amp;"'!"&amp;G$1&amp;$C205+1):INDIRECT("'[dpc-covid19-ita-regioni.xlsx]"&amp;$A$4&amp;"'!"&amp;G$1&amp;$C205+$A$6))</f>
        <v>20228</v>
      </c>
      <c r="H205" s="3">
        <f ca="1">AVERAGE(INDIRECT("'[dpc-covid19-ita-regioni.xlsx]"&amp;$A$4&amp;"'!"&amp;H$1&amp;$C205+1):INDIRECT("'[dpc-covid19-ita-regioni.xlsx]"&amp;$A$4&amp;"'!"&amp;H$1&amp;$C205+$A$6))</f>
        <v>32743.285714285714</v>
      </c>
      <c r="I205" s="3" cm="1">
        <f t="array" aca="1" ref="I205" ca="1">(INDIRECT("'[dpc-covid19-ita-regioni.xlsx]"&amp;$A$4&amp;"'!"&amp;I$1&amp;$C205+1)-INDIRECT("'[dpc-covid19-ita-regioni.xlsx]"&amp;$A$4&amp;"'!"&amp;I$1&amp;$C205+$A$6))/$A$6</f>
        <v>204.14285714285714</v>
      </c>
    </row>
    <row r="206" spans="3:9" x14ac:dyDescent="0.25">
      <c r="C206">
        <f>C205+1</f>
        <v>203</v>
      </c>
      <c r="D206" s="9" t="str" cm="1">
        <f t="array" aca="1" ref="D206" ca="1">INDIRECT("'[dpc-covid19-ita-regioni.xlsx]"&amp;$A$4&amp;"'!a"&amp;C206+1)</f>
        <v>17/04/2020</v>
      </c>
      <c r="E206" s="3">
        <f ca="1">AVERAGE(INDIRECT("'[dpc-covid19-ita-regioni.xlsx]"&amp;$A$4&amp;"'!"&amp;E$1&amp;$C206+1):INDIRECT("'[dpc-covid19-ita-regioni.xlsx]"&amp;$A$4&amp;"'!"&amp;E$1&amp;$C206+$A$6))</f>
        <v>11732.285714285714</v>
      </c>
      <c r="F206" s="3">
        <f ca="1">AVERAGE(INDIRECT("'[dpc-covid19-ita-regioni.xlsx]"&amp;$A$4&amp;"'!"&amp;F$1&amp;$C206+1):INDIRECT("'[dpc-covid19-ita-regioni.xlsx]"&amp;$A$4&amp;"'!"&amp;F$1&amp;$C206+$A$6))</f>
        <v>1098.8571428571429</v>
      </c>
      <c r="G206" s="3">
        <f ca="1">AVERAGE(INDIRECT("'[dpc-covid19-ita-regioni.xlsx]"&amp;$A$4&amp;"'!"&amp;G$1&amp;$C206+1):INDIRECT("'[dpc-covid19-ita-regioni.xlsx]"&amp;$A$4&amp;"'!"&amp;G$1&amp;$C206+$A$6))</f>
        <v>19349.714285714286</v>
      </c>
      <c r="H206" s="3">
        <f ca="1">AVERAGE(INDIRECT("'[dpc-covid19-ita-regioni.xlsx]"&amp;$A$4&amp;"'!"&amp;H$1&amp;$C206+1):INDIRECT("'[dpc-covid19-ita-regioni.xlsx]"&amp;$A$4&amp;"'!"&amp;H$1&amp;$C206+$A$6))</f>
        <v>32180.857142857141</v>
      </c>
      <c r="I206" s="3" cm="1">
        <f t="array" aca="1" ref="I206" ca="1">(INDIRECT("'[dpc-covid19-ita-regioni.xlsx]"&amp;$A$4&amp;"'!"&amp;I$1&amp;$C206+1)-INDIRECT("'[dpc-covid19-ita-regioni.xlsx]"&amp;$A$4&amp;"'!"&amp;I$1&amp;$C206+$A$6))/$A$6</f>
        <v>191.42857142857142</v>
      </c>
    </row>
    <row r="207" spans="3:9" x14ac:dyDescent="0.25">
      <c r="C207">
        <f>C206+1</f>
        <v>204</v>
      </c>
      <c r="D207" s="9" t="str" cm="1">
        <f t="array" aca="1" ref="D207" ca="1">INDIRECT("'[dpc-covid19-ita-regioni.xlsx]"&amp;$A$4&amp;"'!a"&amp;C207+1)</f>
        <v>16/04/2020</v>
      </c>
      <c r="E207" s="3">
        <f ca="1">AVERAGE(INDIRECT("'[dpc-covid19-ita-regioni.xlsx]"&amp;$A$4&amp;"'!"&amp;E$1&amp;$C207+1):INDIRECT("'[dpc-covid19-ita-regioni.xlsx]"&amp;$A$4&amp;"'!"&amp;E$1&amp;$C207+$A$6))</f>
        <v>11910.857142857143</v>
      </c>
      <c r="F207" s="3">
        <f ca="1">AVERAGE(INDIRECT("'[dpc-covid19-ita-regioni.xlsx]"&amp;$A$4&amp;"'!"&amp;F$1&amp;$C207+1):INDIRECT("'[dpc-covid19-ita-regioni.xlsx]"&amp;$A$4&amp;"'!"&amp;F$1&amp;$C207+$A$6))</f>
        <v>1131.8571428571429</v>
      </c>
      <c r="G207" s="3">
        <f ca="1">AVERAGE(INDIRECT("'[dpc-covid19-ita-regioni.xlsx]"&amp;$A$4&amp;"'!"&amp;G$1&amp;$C207+1):INDIRECT("'[dpc-covid19-ita-regioni.xlsx]"&amp;$A$4&amp;"'!"&amp;G$1&amp;$C207+$A$6))</f>
        <v>18580.428571428572</v>
      </c>
      <c r="H207" s="3">
        <f ca="1">AVERAGE(INDIRECT("'[dpc-covid19-ita-regioni.xlsx]"&amp;$A$4&amp;"'!"&amp;H$1&amp;$C207+1):INDIRECT("'[dpc-covid19-ita-regioni.xlsx]"&amp;$A$4&amp;"'!"&amp;H$1&amp;$C207+$A$6))</f>
        <v>31623.142857142859</v>
      </c>
      <c r="I207" s="3" cm="1">
        <f t="array" aca="1" ref="I207" ca="1">(INDIRECT("'[dpc-covid19-ita-regioni.xlsx]"&amp;$A$4&amp;"'!"&amp;I$1&amp;$C207+1)-INDIRECT("'[dpc-covid19-ita-regioni.xlsx]"&amp;$A$4&amp;"'!"&amp;I$1&amp;$C207+$A$6))/$A$6</f>
        <v>195.71428571428572</v>
      </c>
    </row>
    <row r="208" spans="3:9" x14ac:dyDescent="0.25">
      <c r="C208">
        <f>C207+1</f>
        <v>205</v>
      </c>
      <c r="D208" s="9" t="str" cm="1">
        <f t="array" aca="1" ref="D208" ca="1">INDIRECT("'[dpc-covid19-ita-regioni.xlsx]"&amp;$A$4&amp;"'!a"&amp;C208+1)</f>
        <v>15/04/2020</v>
      </c>
      <c r="E208" s="3">
        <f ca="1">AVERAGE(INDIRECT("'[dpc-covid19-ita-regioni.xlsx]"&amp;$A$4&amp;"'!"&amp;E$1&amp;$C208+1):INDIRECT("'[dpc-covid19-ita-regioni.xlsx]"&amp;$A$4&amp;"'!"&amp;E$1&amp;$C208+$A$6))</f>
        <v>11973.714285714286</v>
      </c>
      <c r="F208" s="3">
        <f ca="1">AVERAGE(INDIRECT("'[dpc-covid19-ita-regioni.xlsx]"&amp;$A$4&amp;"'!"&amp;F$1&amp;$C208+1):INDIRECT("'[dpc-covid19-ita-regioni.xlsx]"&amp;$A$4&amp;"'!"&amp;F$1&amp;$C208+$A$6))</f>
        <v>1161</v>
      </c>
      <c r="G208" s="3">
        <f ca="1">AVERAGE(INDIRECT("'[dpc-covid19-ita-regioni.xlsx]"&amp;$A$4&amp;"'!"&amp;G$1&amp;$C208+1):INDIRECT("'[dpc-covid19-ita-regioni.xlsx]"&amp;$A$4&amp;"'!"&amp;G$1&amp;$C208+$A$6))</f>
        <v>17914.714285714286</v>
      </c>
      <c r="H208" s="3">
        <f ca="1">AVERAGE(INDIRECT("'[dpc-covid19-ita-regioni.xlsx]"&amp;$A$4&amp;"'!"&amp;H$1&amp;$C208+1):INDIRECT("'[dpc-covid19-ita-regioni.xlsx]"&amp;$A$4&amp;"'!"&amp;H$1&amp;$C208+$A$6))</f>
        <v>31049.428571428572</v>
      </c>
      <c r="I208" s="3" cm="1">
        <f t="array" aca="1" ref="I208" ca="1">(INDIRECT("'[dpc-covid19-ita-regioni.xlsx]"&amp;$A$4&amp;"'!"&amp;I$1&amp;$C208+1)-INDIRECT("'[dpc-covid19-ita-regioni.xlsx]"&amp;$A$4&amp;"'!"&amp;I$1&amp;$C208+$A$6))/$A$6</f>
        <v>193.57142857142858</v>
      </c>
    </row>
    <row r="209" spans="3:9" x14ac:dyDescent="0.25">
      <c r="C209">
        <f>C208+1</f>
        <v>206</v>
      </c>
      <c r="D209" s="9" t="str" cm="1">
        <f t="array" aca="1" ref="D209" ca="1">INDIRECT("'[dpc-covid19-ita-regioni.xlsx]"&amp;$A$4&amp;"'!a"&amp;C209+1)</f>
        <v>14/04/2020</v>
      </c>
      <c r="E209" s="3">
        <f ca="1">AVERAGE(INDIRECT("'[dpc-covid19-ita-regioni.xlsx]"&amp;$A$4&amp;"'!"&amp;E$1&amp;$C209+1):INDIRECT("'[dpc-covid19-ita-regioni.xlsx]"&amp;$A$4&amp;"'!"&amp;E$1&amp;$C209+$A$6))</f>
        <v>11927.428571428571</v>
      </c>
      <c r="F209" s="3">
        <f ca="1">AVERAGE(INDIRECT("'[dpc-covid19-ita-regioni.xlsx]"&amp;$A$4&amp;"'!"&amp;F$1&amp;$C209+1):INDIRECT("'[dpc-covid19-ita-regioni.xlsx]"&amp;$A$4&amp;"'!"&amp;F$1&amp;$C209+$A$6))</f>
        <v>1187.1428571428571</v>
      </c>
      <c r="G209" s="3">
        <f ca="1">AVERAGE(INDIRECT("'[dpc-covid19-ita-regioni.xlsx]"&amp;$A$4&amp;"'!"&amp;G$1&amp;$C209+1):INDIRECT("'[dpc-covid19-ita-regioni.xlsx]"&amp;$A$4&amp;"'!"&amp;G$1&amp;$C209+$A$6))</f>
        <v>17309.714285714286</v>
      </c>
      <c r="H209" s="3">
        <f ca="1">AVERAGE(INDIRECT("'[dpc-covid19-ita-regioni.xlsx]"&amp;$A$4&amp;"'!"&amp;H$1&amp;$C209+1):INDIRECT("'[dpc-covid19-ita-regioni.xlsx]"&amp;$A$4&amp;"'!"&amp;H$1&amp;$C209+$A$6))</f>
        <v>30424.285714285714</v>
      </c>
      <c r="I209" s="3" cm="1">
        <f t="array" aca="1" ref="I209" ca="1">(INDIRECT("'[dpc-covid19-ita-regioni.xlsx]"&amp;$A$4&amp;"'!"&amp;I$1&amp;$C209+1)-INDIRECT("'[dpc-covid19-ita-regioni.xlsx]"&amp;$A$4&amp;"'!"&amp;I$1&amp;$C209+$A$6))/$A$6</f>
        <v>202.85714285714286</v>
      </c>
    </row>
    <row r="210" spans="3:9" x14ac:dyDescent="0.25">
      <c r="C210">
        <f>C209+1</f>
        <v>207</v>
      </c>
      <c r="D210" s="9" t="str" cm="1">
        <f t="array" aca="1" ref="D210" ca="1">INDIRECT("'[dpc-covid19-ita-regioni.xlsx]"&amp;$A$4&amp;"'!a"&amp;C210+1)</f>
        <v>13/04/2020</v>
      </c>
      <c r="E210" s="3">
        <f ca="1">AVERAGE(INDIRECT("'[dpc-covid19-ita-regioni.xlsx]"&amp;$A$4&amp;"'!"&amp;E$1&amp;$C210+1):INDIRECT("'[dpc-covid19-ita-regioni.xlsx]"&amp;$A$4&amp;"'!"&amp;E$1&amp;$C210+$A$6))</f>
        <v>11892.571428571429</v>
      </c>
      <c r="F210" s="3">
        <f ca="1">AVERAGE(INDIRECT("'[dpc-covid19-ita-regioni.xlsx]"&amp;$A$4&amp;"'!"&amp;F$1&amp;$C210+1):INDIRECT("'[dpc-covid19-ita-regioni.xlsx]"&amp;$A$4&amp;"'!"&amp;F$1&amp;$C210+$A$6))</f>
        <v>1213.2857142857142</v>
      </c>
      <c r="G210" s="3">
        <f ca="1">AVERAGE(INDIRECT("'[dpc-covid19-ita-regioni.xlsx]"&amp;$A$4&amp;"'!"&amp;G$1&amp;$C210+1):INDIRECT("'[dpc-covid19-ita-regioni.xlsx]"&amp;$A$4&amp;"'!"&amp;G$1&amp;$C210+$A$6))</f>
        <v>16744.142857142859</v>
      </c>
      <c r="H210" s="3">
        <f ca="1">AVERAGE(INDIRECT("'[dpc-covid19-ita-regioni.xlsx]"&amp;$A$4&amp;"'!"&amp;H$1&amp;$C210+1):INDIRECT("'[dpc-covid19-ita-regioni.xlsx]"&amp;$A$4&amp;"'!"&amp;H$1&amp;$C210+$A$6))</f>
        <v>29850</v>
      </c>
      <c r="I210" s="3" cm="1">
        <f t="array" aca="1" ref="I210" ca="1">(INDIRECT("'[dpc-covid19-ita-regioni.xlsx]"&amp;$A$4&amp;"'!"&amp;I$1&amp;$C210+1)-INDIRECT("'[dpc-covid19-ita-regioni.xlsx]"&amp;$A$4&amp;"'!"&amp;I$1&amp;$C210+$A$6))/$A$6</f>
        <v>202.42857142857142</v>
      </c>
    </row>
    <row r="211" spans="3:9" x14ac:dyDescent="0.25">
      <c r="C211">
        <f>C210+1</f>
        <v>208</v>
      </c>
      <c r="D211" s="9" t="str" cm="1">
        <f t="array" aca="1" ref="D211" ca="1">INDIRECT("'[dpc-covid19-ita-regioni.xlsx]"&amp;$A$4&amp;"'!a"&amp;C211+1)</f>
        <v>12/04/2020</v>
      </c>
      <c r="E211" s="3">
        <f ca="1">AVERAGE(INDIRECT("'[dpc-covid19-ita-regioni.xlsx]"&amp;$A$4&amp;"'!"&amp;E$1&amp;$C211+1):INDIRECT("'[dpc-covid19-ita-regioni.xlsx]"&amp;$A$4&amp;"'!"&amp;E$1&amp;$C211+$A$6))</f>
        <v>11876.285714285714</v>
      </c>
      <c r="F211" s="3">
        <f ca="1">AVERAGE(INDIRECT("'[dpc-covid19-ita-regioni.xlsx]"&amp;$A$4&amp;"'!"&amp;F$1&amp;$C211+1):INDIRECT("'[dpc-covid19-ita-regioni.xlsx]"&amp;$A$4&amp;"'!"&amp;F$1&amp;$C211+$A$6))</f>
        <v>1241.8571428571429</v>
      </c>
      <c r="G211" s="3">
        <f ca="1">AVERAGE(INDIRECT("'[dpc-covid19-ita-regioni.xlsx]"&amp;$A$4&amp;"'!"&amp;G$1&amp;$C211+1):INDIRECT("'[dpc-covid19-ita-regioni.xlsx]"&amp;$A$4&amp;"'!"&amp;G$1&amp;$C211+$A$6))</f>
        <v>16236.714285714286</v>
      </c>
      <c r="H211" s="3">
        <f ca="1">AVERAGE(INDIRECT("'[dpc-covid19-ita-regioni.xlsx]"&amp;$A$4&amp;"'!"&amp;H$1&amp;$C211+1):INDIRECT("'[dpc-covid19-ita-regioni.xlsx]"&amp;$A$4&amp;"'!"&amp;H$1&amp;$C211+$A$6))</f>
        <v>29354.857142857141</v>
      </c>
      <c r="I211" s="3" cm="1">
        <f t="array" aca="1" ref="I211" ca="1">(INDIRECT("'[dpc-covid19-ita-regioni.xlsx]"&amp;$A$4&amp;"'!"&amp;I$1&amp;$C211+1)-INDIRECT("'[dpc-covid19-ita-regioni.xlsx]"&amp;$A$4&amp;"'!"&amp;I$1&amp;$C211+$A$6))/$A$6</f>
        <v>202.71428571428572</v>
      </c>
    </row>
    <row r="212" spans="3:9" x14ac:dyDescent="0.25">
      <c r="C212">
        <f>C211+1</f>
        <v>209</v>
      </c>
      <c r="D212" s="9" t="str" cm="1">
        <f t="array" aca="1" ref="D212" ca="1">INDIRECT("'[dpc-covid19-ita-regioni.xlsx]"&amp;$A$4&amp;"'!a"&amp;C212+1)</f>
        <v>11/04/2020</v>
      </c>
      <c r="E212" s="3">
        <f ca="1">AVERAGE(INDIRECT("'[dpc-covid19-ita-regioni.xlsx]"&amp;$A$4&amp;"'!"&amp;E$1&amp;$C212+1):INDIRECT("'[dpc-covid19-ita-regioni.xlsx]"&amp;$A$4&amp;"'!"&amp;E$1&amp;$C212+$A$6))</f>
        <v>11882</v>
      </c>
      <c r="F212" s="3">
        <f ca="1">AVERAGE(INDIRECT("'[dpc-covid19-ita-regioni.xlsx]"&amp;$A$4&amp;"'!"&amp;F$1&amp;$C212+1):INDIRECT("'[dpc-covid19-ita-regioni.xlsx]"&amp;$A$4&amp;"'!"&amp;F$1&amp;$C212+$A$6))</f>
        <v>1262</v>
      </c>
      <c r="G212" s="3">
        <f ca="1">AVERAGE(INDIRECT("'[dpc-covid19-ita-regioni.xlsx]"&amp;$A$4&amp;"'!"&amp;G$1&amp;$C212+1):INDIRECT("'[dpc-covid19-ita-regioni.xlsx]"&amp;$A$4&amp;"'!"&amp;G$1&amp;$C212+$A$6))</f>
        <v>15762.142857142857</v>
      </c>
      <c r="H212" s="3">
        <f ca="1">AVERAGE(INDIRECT("'[dpc-covid19-ita-regioni.xlsx]"&amp;$A$4&amp;"'!"&amp;H$1&amp;$C212+1):INDIRECT("'[dpc-covid19-ita-regioni.xlsx]"&amp;$A$4&amp;"'!"&amp;H$1&amp;$C212+$A$6))</f>
        <v>28906.142857142859</v>
      </c>
      <c r="I212" s="3" cm="1">
        <f t="array" aca="1" ref="I212" ca="1">(INDIRECT("'[dpc-covid19-ita-regioni.xlsx]"&amp;$A$4&amp;"'!"&amp;I$1&amp;$C212+1)-INDIRECT("'[dpc-covid19-ita-regioni.xlsx]"&amp;$A$4&amp;"'!"&amp;I$1&amp;$C212+$A$6))/$A$6</f>
        <v>229.42857142857142</v>
      </c>
    </row>
    <row r="213" spans="3:9" x14ac:dyDescent="0.25">
      <c r="C213">
        <f>C212+1</f>
        <v>210</v>
      </c>
      <c r="D213" s="9" t="str" cm="1">
        <f t="array" aca="1" ref="D213" ca="1">INDIRECT("'[dpc-covid19-ita-regioni.xlsx]"&amp;$A$4&amp;"'!a"&amp;C213+1)</f>
        <v>10/04/2020</v>
      </c>
      <c r="E213" s="3">
        <f ca="1">AVERAGE(INDIRECT("'[dpc-covid19-ita-regioni.xlsx]"&amp;$A$4&amp;"'!"&amp;E$1&amp;$C213+1):INDIRECT("'[dpc-covid19-ita-regioni.xlsx]"&amp;$A$4&amp;"'!"&amp;E$1&amp;$C213+$A$6))</f>
        <v>11878.571428571429</v>
      </c>
      <c r="F213" s="3">
        <f ca="1">AVERAGE(INDIRECT("'[dpc-covid19-ita-regioni.xlsx]"&amp;$A$4&amp;"'!"&amp;F$1&amp;$C213+1):INDIRECT("'[dpc-covid19-ita-regioni.xlsx]"&amp;$A$4&amp;"'!"&amp;F$1&amp;$C213+$A$6))</f>
        <v>1283.7142857142858</v>
      </c>
      <c r="G213" s="3">
        <f ca="1">AVERAGE(INDIRECT("'[dpc-covid19-ita-regioni.xlsx]"&amp;$A$4&amp;"'!"&amp;G$1&amp;$C213+1):INDIRECT("'[dpc-covid19-ita-regioni.xlsx]"&amp;$A$4&amp;"'!"&amp;G$1&amp;$C213+$A$6))</f>
        <v>15309.857142857143</v>
      </c>
      <c r="H213" s="3">
        <f ca="1">AVERAGE(INDIRECT("'[dpc-covid19-ita-regioni.xlsx]"&amp;$A$4&amp;"'!"&amp;H$1&amp;$C213+1):INDIRECT("'[dpc-covid19-ita-regioni.xlsx]"&amp;$A$4&amp;"'!"&amp;H$1&amp;$C213+$A$6))</f>
        <v>28472.142857142859</v>
      </c>
      <c r="I213" s="3" cm="1">
        <f t="array" aca="1" ref="I213" ca="1">(INDIRECT("'[dpc-covid19-ita-regioni.xlsx]"&amp;$A$4&amp;"'!"&amp;I$1&amp;$C213+1)-INDIRECT("'[dpc-covid19-ita-regioni.xlsx]"&amp;$A$4&amp;"'!"&amp;I$1&amp;$C213+$A$6))/$A$6</f>
        <v>226</v>
      </c>
    </row>
    <row r="214" spans="3:9" x14ac:dyDescent="0.25">
      <c r="C214">
        <f>C213+1</f>
        <v>211</v>
      </c>
      <c r="D214" s="9" t="str" cm="1">
        <f t="array" aca="1" ref="D214" ca="1">INDIRECT("'[dpc-covid19-ita-regioni.xlsx]"&amp;$A$4&amp;"'!a"&amp;C214+1)</f>
        <v>09/04/2020</v>
      </c>
      <c r="E214" s="3">
        <f ca="1">AVERAGE(INDIRECT("'[dpc-covid19-ita-regioni.xlsx]"&amp;$A$4&amp;"'!"&amp;E$1&amp;$C214+1):INDIRECT("'[dpc-covid19-ita-regioni.xlsx]"&amp;$A$4&amp;"'!"&amp;E$1&amp;$C214+$A$6))</f>
        <v>11867.857142857143</v>
      </c>
      <c r="F214" s="3">
        <f ca="1">AVERAGE(INDIRECT("'[dpc-covid19-ita-regioni.xlsx]"&amp;$A$4&amp;"'!"&amp;F$1&amp;$C214+1):INDIRECT("'[dpc-covid19-ita-regioni.xlsx]"&amp;$A$4&amp;"'!"&amp;F$1&amp;$C214+$A$6))</f>
        <v>1309.2857142857142</v>
      </c>
      <c r="G214" s="3">
        <f ca="1">AVERAGE(INDIRECT("'[dpc-covid19-ita-regioni.xlsx]"&amp;$A$4&amp;"'!"&amp;G$1&amp;$C214+1):INDIRECT("'[dpc-covid19-ita-regioni.xlsx]"&amp;$A$4&amp;"'!"&amp;G$1&amp;$C214+$A$6))</f>
        <v>14817.714285714286</v>
      </c>
      <c r="H214" s="3">
        <f ca="1">AVERAGE(INDIRECT("'[dpc-covid19-ita-regioni.xlsx]"&amp;$A$4&amp;"'!"&amp;H$1&amp;$C214+1):INDIRECT("'[dpc-covid19-ita-regioni.xlsx]"&amp;$A$4&amp;"'!"&amp;H$1&amp;$C214+$A$6))</f>
        <v>27994.857142857141</v>
      </c>
      <c r="I214" s="3" cm="1">
        <f t="array" aca="1" ref="I214" ca="1">(INDIRECT("'[dpc-covid19-ita-regioni.xlsx]"&amp;$A$4&amp;"'!"&amp;I$1&amp;$C214+1)-INDIRECT("'[dpc-covid19-ita-regioni.xlsx]"&amp;$A$4&amp;"'!"&amp;I$1&amp;$C214+$A$6))/$A$6</f>
        <v>244.42857142857142</v>
      </c>
    </row>
    <row r="215" spans="3:9" x14ac:dyDescent="0.25">
      <c r="C215">
        <f>C214+1</f>
        <v>212</v>
      </c>
      <c r="D215" s="9" t="str" cm="1">
        <f t="array" aca="1" ref="D215" ca="1">INDIRECT("'[dpc-covid19-ita-regioni.xlsx]"&amp;$A$4&amp;"'!a"&amp;C215+1)</f>
        <v>08/04/2020</v>
      </c>
      <c r="E215" s="3">
        <f ca="1">AVERAGE(INDIRECT("'[dpc-covid19-ita-regioni.xlsx]"&amp;$A$4&amp;"'!"&amp;E$1&amp;$C215+1):INDIRECT("'[dpc-covid19-ita-regioni.xlsx]"&amp;$A$4&amp;"'!"&amp;E$1&amp;$C215+$A$6))</f>
        <v>11863</v>
      </c>
      <c r="F215" s="3">
        <f ca="1">AVERAGE(INDIRECT("'[dpc-covid19-ita-regioni.xlsx]"&amp;$A$4&amp;"'!"&amp;F$1&amp;$C215+1):INDIRECT("'[dpc-covid19-ita-regioni.xlsx]"&amp;$A$4&amp;"'!"&amp;F$1&amp;$C215+$A$6))</f>
        <v>1325.7142857142858</v>
      </c>
      <c r="G215" s="3">
        <f ca="1">AVERAGE(INDIRECT("'[dpc-covid19-ita-regioni.xlsx]"&amp;$A$4&amp;"'!"&amp;G$1&amp;$C215+1):INDIRECT("'[dpc-covid19-ita-regioni.xlsx]"&amp;$A$4&amp;"'!"&amp;G$1&amp;$C215+$A$6))</f>
        <v>14349.285714285714</v>
      </c>
      <c r="H215" s="3">
        <f ca="1">AVERAGE(INDIRECT("'[dpc-covid19-ita-regioni.xlsx]"&amp;$A$4&amp;"'!"&amp;H$1&amp;$C215+1):INDIRECT("'[dpc-covid19-ita-regioni.xlsx]"&amp;$A$4&amp;"'!"&amp;H$1&amp;$C215+$A$6))</f>
        <v>27538</v>
      </c>
      <c r="I215" s="3" cm="1">
        <f t="array" aca="1" ref="I215" ca="1">(INDIRECT("'[dpc-covid19-ita-regioni.xlsx]"&amp;$A$4&amp;"'!"&amp;I$1&amp;$C215+1)-INDIRECT("'[dpc-covid19-ita-regioni.xlsx]"&amp;$A$4&amp;"'!"&amp;I$1&amp;$C215+$A$6))/$A$6</f>
        <v>251.71428571428572</v>
      </c>
    </row>
    <row r="216" spans="3:9" x14ac:dyDescent="0.25">
      <c r="C216">
        <f>C215+1</f>
        <v>213</v>
      </c>
      <c r="D216" s="9" t="str" cm="1">
        <f t="array" aca="1" ref="D216" ca="1">INDIRECT("'[dpc-covid19-ita-regioni.xlsx]"&amp;$A$4&amp;"'!a"&amp;C216+1)</f>
        <v>07/04/2020</v>
      </c>
      <c r="E216" s="3">
        <f ca="1">AVERAGE(INDIRECT("'[dpc-covid19-ita-regioni.xlsx]"&amp;$A$4&amp;"'!"&amp;E$1&amp;$C216+1):INDIRECT("'[dpc-covid19-ita-regioni.xlsx]"&amp;$A$4&amp;"'!"&amp;E$1&amp;$C216+$A$6))</f>
        <v>11892.714285714286</v>
      </c>
      <c r="F216" s="3">
        <f ca="1">AVERAGE(INDIRECT("'[dpc-covid19-ita-regioni.xlsx]"&amp;$A$4&amp;"'!"&amp;F$1&amp;$C216+1):INDIRECT("'[dpc-covid19-ita-regioni.xlsx]"&amp;$A$4&amp;"'!"&amp;F$1&amp;$C216+$A$6))</f>
        <v>1337.8571428571429</v>
      </c>
      <c r="G216" s="3">
        <f ca="1">AVERAGE(INDIRECT("'[dpc-covid19-ita-regioni.xlsx]"&amp;$A$4&amp;"'!"&amp;G$1&amp;$C216+1):INDIRECT("'[dpc-covid19-ita-regioni.xlsx]"&amp;$A$4&amp;"'!"&amp;G$1&amp;$C216+$A$6))</f>
        <v>13910.285714285714</v>
      </c>
      <c r="H216" s="3">
        <f ca="1">AVERAGE(INDIRECT("'[dpc-covid19-ita-regioni.xlsx]"&amp;$A$4&amp;"'!"&amp;H$1&amp;$C216+1):INDIRECT("'[dpc-covid19-ita-regioni.xlsx]"&amp;$A$4&amp;"'!"&amp;H$1&amp;$C216+$A$6))</f>
        <v>27140.857142857141</v>
      </c>
      <c r="I216" s="3" cm="1">
        <f t="array" aca="1" ref="I216" ca="1">(INDIRECT("'[dpc-covid19-ita-regioni.xlsx]"&amp;$A$4&amp;"'!"&amp;I$1&amp;$C216+1)-INDIRECT("'[dpc-covid19-ita-regioni.xlsx]"&amp;$A$4&amp;"'!"&amp;I$1&amp;$C216+$A$6))/$A$6</f>
        <v>270.14285714285717</v>
      </c>
    </row>
    <row r="217" spans="3:9" x14ac:dyDescent="0.25">
      <c r="C217">
        <f>C216+1</f>
        <v>214</v>
      </c>
      <c r="D217" s="9" t="str" cm="1">
        <f t="array" aca="1" ref="D217" ca="1">INDIRECT("'[dpc-covid19-ita-regioni.xlsx]"&amp;$A$4&amp;"'!a"&amp;C217+1)</f>
        <v>06/04/2020</v>
      </c>
      <c r="E217" s="3">
        <f ca="1">AVERAGE(INDIRECT("'[dpc-covid19-ita-regioni.xlsx]"&amp;$A$4&amp;"'!"&amp;E$1&amp;$C217+1):INDIRECT("'[dpc-covid19-ita-regioni.xlsx]"&amp;$A$4&amp;"'!"&amp;E$1&amp;$C217+$A$6))</f>
        <v>11899.857142857143</v>
      </c>
      <c r="F217" s="3">
        <f ca="1">AVERAGE(INDIRECT("'[dpc-covid19-ita-regioni.xlsx]"&amp;$A$4&amp;"'!"&amp;F$1&amp;$C217+1):INDIRECT("'[dpc-covid19-ita-regioni.xlsx]"&amp;$A$4&amp;"'!"&amp;F$1&amp;$C217+$A$6))</f>
        <v>1340.5714285714287</v>
      </c>
      <c r="G217" s="3">
        <f ca="1">AVERAGE(INDIRECT("'[dpc-covid19-ita-regioni.xlsx]"&amp;$A$4&amp;"'!"&amp;G$1&amp;$C217+1):INDIRECT("'[dpc-covid19-ita-regioni.xlsx]"&amp;$A$4&amp;"'!"&amp;G$1&amp;$C217+$A$6))</f>
        <v>13440.571428571429</v>
      </c>
      <c r="H217" s="3">
        <f ca="1">AVERAGE(INDIRECT("'[dpc-covid19-ita-regioni.xlsx]"&amp;$A$4&amp;"'!"&amp;H$1&amp;$C217+1):INDIRECT("'[dpc-covid19-ita-regioni.xlsx]"&amp;$A$4&amp;"'!"&amp;H$1&amp;$C217+$A$6))</f>
        <v>26681</v>
      </c>
      <c r="I217" s="3" cm="1">
        <f t="array" aca="1" ref="I217" ca="1">(INDIRECT("'[dpc-covid19-ita-regioni.xlsx]"&amp;$A$4&amp;"'!"&amp;I$1&amp;$C217+1)-INDIRECT("'[dpc-covid19-ita-regioni.xlsx]"&amp;$A$4&amp;"'!"&amp;I$1&amp;$C217+$A$6))/$A$6</f>
        <v>286.14285714285717</v>
      </c>
    </row>
    <row r="218" spans="3:9" x14ac:dyDescent="0.25">
      <c r="C218">
        <f>C217+1</f>
        <v>215</v>
      </c>
      <c r="D218" s="9" t="str" cm="1">
        <f t="array" aca="1" ref="D218" ca="1">INDIRECT("'[dpc-covid19-ita-regioni.xlsx]"&amp;$A$4&amp;"'!a"&amp;C218+1)</f>
        <v>05/04/2020</v>
      </c>
      <c r="E218" s="3">
        <f ca="1">AVERAGE(INDIRECT("'[dpc-covid19-ita-regioni.xlsx]"&amp;$A$4&amp;"'!"&amp;E$1&amp;$C218+1):INDIRECT("'[dpc-covid19-ita-regioni.xlsx]"&amp;$A$4&amp;"'!"&amp;E$1&amp;$C218+$A$6))</f>
        <v>11885.714285714286</v>
      </c>
      <c r="F218" s="3">
        <f ca="1">AVERAGE(INDIRECT("'[dpc-covid19-ita-regioni.xlsx]"&amp;$A$4&amp;"'!"&amp;F$1&amp;$C218+1):INDIRECT("'[dpc-covid19-ita-regioni.xlsx]"&amp;$A$4&amp;"'!"&amp;F$1&amp;$C218+$A$6))</f>
        <v>1338.7142857142858</v>
      </c>
      <c r="G218" s="3">
        <f ca="1">AVERAGE(INDIRECT("'[dpc-covid19-ita-regioni.xlsx]"&amp;$A$4&amp;"'!"&amp;G$1&amp;$C218+1):INDIRECT("'[dpc-covid19-ita-regioni.xlsx]"&amp;$A$4&amp;"'!"&amp;G$1&amp;$C218+$A$6))</f>
        <v>12961.857142857143</v>
      </c>
      <c r="H218" s="3">
        <f ca="1">AVERAGE(INDIRECT("'[dpc-covid19-ita-regioni.xlsx]"&amp;$A$4&amp;"'!"&amp;H$1&amp;$C218+1):INDIRECT("'[dpc-covid19-ita-regioni.xlsx]"&amp;$A$4&amp;"'!"&amp;H$1&amp;$C218+$A$6))</f>
        <v>26186.285714285714</v>
      </c>
      <c r="I218" s="3" cm="1">
        <f t="array" aca="1" ref="I218" ca="1">(INDIRECT("'[dpc-covid19-ita-regioni.xlsx]"&amp;$A$4&amp;"'!"&amp;I$1&amp;$C218+1)-INDIRECT("'[dpc-covid19-ita-regioni.xlsx]"&amp;$A$4&amp;"'!"&amp;I$1&amp;$C218+$A$6))/$A$6</f>
        <v>298.14285714285717</v>
      </c>
    </row>
    <row r="219" spans="3:9" x14ac:dyDescent="0.25">
      <c r="C219">
        <f>C218+1</f>
        <v>216</v>
      </c>
      <c r="D219" s="9" t="str" cm="1">
        <f t="array" aca="1" ref="D219" ca="1">INDIRECT("'[dpc-covid19-ita-regioni.xlsx]"&amp;$A$4&amp;"'!a"&amp;C219+1)</f>
        <v>04/04/2020</v>
      </c>
      <c r="E219" s="3">
        <f ca="1">AVERAGE(INDIRECT("'[dpc-covid19-ita-regioni.xlsx]"&amp;$A$4&amp;"'!"&amp;E$1&amp;$C219+1):INDIRECT("'[dpc-covid19-ita-regioni.xlsx]"&amp;$A$4&amp;"'!"&amp;E$1&amp;$C219+$A$6))</f>
        <v>11829.142857142857</v>
      </c>
      <c r="F219" s="3">
        <f ca="1">AVERAGE(INDIRECT("'[dpc-covid19-ita-regioni.xlsx]"&amp;$A$4&amp;"'!"&amp;F$1&amp;$C219+1):INDIRECT("'[dpc-covid19-ita-regioni.xlsx]"&amp;$A$4&amp;"'!"&amp;F$1&amp;$C219+$A$6))</f>
        <v>1340.2857142857142</v>
      </c>
      <c r="G219" s="3">
        <f ca="1">AVERAGE(INDIRECT("'[dpc-covid19-ita-regioni.xlsx]"&amp;$A$4&amp;"'!"&amp;G$1&amp;$C219+1):INDIRECT("'[dpc-covid19-ita-regioni.xlsx]"&amp;$A$4&amp;"'!"&amp;G$1&amp;$C219+$A$6))</f>
        <v>12626.571428571429</v>
      </c>
      <c r="H219" s="3">
        <f ca="1">AVERAGE(INDIRECT("'[dpc-covid19-ita-regioni.xlsx]"&amp;$A$4&amp;"'!"&amp;H$1&amp;$C219+1):INDIRECT("'[dpc-covid19-ita-regioni.xlsx]"&amp;$A$4&amp;"'!"&amp;H$1&amp;$C219+$A$6))</f>
        <v>25796</v>
      </c>
      <c r="I219" s="3" cm="1">
        <f t="array" aca="1" ref="I219" ca="1">(INDIRECT("'[dpc-covid19-ita-regioni.xlsx]"&amp;$A$4&amp;"'!"&amp;I$1&amp;$C219+1)-INDIRECT("'[dpc-covid19-ita-regioni.xlsx]"&amp;$A$4&amp;"'!"&amp;I$1&amp;$C219+$A$6))/$A$6</f>
        <v>328</v>
      </c>
    </row>
    <row r="220" spans="3:9" x14ac:dyDescent="0.25">
      <c r="C220">
        <f>C219+1</f>
        <v>217</v>
      </c>
      <c r="D220" s="9" t="str" cm="1">
        <f t="array" aca="1" ref="D220" ca="1">INDIRECT("'[dpc-covid19-ita-regioni.xlsx]"&amp;$A$4&amp;"'!a"&amp;C220+1)</f>
        <v>03/04/2020</v>
      </c>
      <c r="E220" s="3">
        <f ca="1">AVERAGE(INDIRECT("'[dpc-covid19-ita-regioni.xlsx]"&amp;$A$4&amp;"'!"&amp;E$1&amp;$C220+1):INDIRECT("'[dpc-covid19-ita-regioni.xlsx]"&amp;$A$4&amp;"'!"&amp;E$1&amp;$C220+$A$6))</f>
        <v>11707.714285714286</v>
      </c>
      <c r="F220" s="3">
        <f ca="1">AVERAGE(INDIRECT("'[dpc-covid19-ita-regioni.xlsx]"&amp;$A$4&amp;"'!"&amp;F$1&amp;$C220+1):INDIRECT("'[dpc-covid19-ita-regioni.xlsx]"&amp;$A$4&amp;"'!"&amp;F$1&amp;$C220+$A$6))</f>
        <v>1339.2857142857142</v>
      </c>
      <c r="G220" s="3">
        <f ca="1">AVERAGE(INDIRECT("'[dpc-covid19-ita-regioni.xlsx]"&amp;$A$4&amp;"'!"&amp;G$1&amp;$C220+1):INDIRECT("'[dpc-covid19-ita-regioni.xlsx]"&amp;$A$4&amp;"'!"&amp;G$1&amp;$C220+$A$6))</f>
        <v>12361.714285714286</v>
      </c>
      <c r="H220" s="3">
        <f ca="1">AVERAGE(INDIRECT("'[dpc-covid19-ita-regioni.xlsx]"&amp;$A$4&amp;"'!"&amp;H$1&amp;$C220+1):INDIRECT("'[dpc-covid19-ita-regioni.xlsx]"&amp;$A$4&amp;"'!"&amp;H$1&amp;$C220+$A$6))</f>
        <v>25408.714285714286</v>
      </c>
      <c r="I220" s="3" cm="1">
        <f t="array" aca="1" ref="I220" ca="1">(INDIRECT("'[dpc-covid19-ita-regioni.xlsx]"&amp;$A$4&amp;"'!"&amp;I$1&amp;$C220+1)-INDIRECT("'[dpc-covid19-ita-regioni.xlsx]"&amp;$A$4&amp;"'!"&amp;I$1&amp;$C220+$A$6))/$A$6</f>
        <v>338.14285714285717</v>
      </c>
    </row>
    <row r="221" spans="3:9" x14ac:dyDescent="0.25">
      <c r="C221">
        <f>C220+1</f>
        <v>218</v>
      </c>
      <c r="D221" s="9" t="str" cm="1">
        <f t="array" aca="1" ref="D221" ca="1">INDIRECT("'[dpc-covid19-ita-regioni.xlsx]"&amp;$A$4&amp;"'!a"&amp;C221+1)</f>
        <v>02/04/2020</v>
      </c>
      <c r="E221" s="3">
        <f ca="1">AVERAGE(INDIRECT("'[dpc-covid19-ita-regioni.xlsx]"&amp;$A$4&amp;"'!"&amp;E$1&amp;$C221+1):INDIRECT("'[dpc-covid19-ita-regioni.xlsx]"&amp;$A$4&amp;"'!"&amp;E$1&amp;$C221+$A$6))</f>
        <v>11612.714285714286</v>
      </c>
      <c r="F221" s="3">
        <f ca="1">AVERAGE(INDIRECT("'[dpc-covid19-ita-regioni.xlsx]"&amp;$A$4&amp;"'!"&amp;F$1&amp;$C221+1):INDIRECT("'[dpc-covid19-ita-regioni.xlsx]"&amp;$A$4&amp;"'!"&amp;F$1&amp;$C221+$A$6))</f>
        <v>1326.5714285714287</v>
      </c>
      <c r="G221" s="3">
        <f ca="1">AVERAGE(INDIRECT("'[dpc-covid19-ita-regioni.xlsx]"&amp;$A$4&amp;"'!"&amp;G$1&amp;$C221+1):INDIRECT("'[dpc-covid19-ita-regioni.xlsx]"&amp;$A$4&amp;"'!"&amp;G$1&amp;$C221+$A$6))</f>
        <v>12141.714285714286</v>
      </c>
      <c r="H221" s="3">
        <f ca="1">AVERAGE(INDIRECT("'[dpc-covid19-ita-regioni.xlsx]"&amp;$A$4&amp;"'!"&amp;H$1&amp;$C221+1):INDIRECT("'[dpc-covid19-ita-regioni.xlsx]"&amp;$A$4&amp;"'!"&amp;H$1&amp;$C221+$A$6))</f>
        <v>25081</v>
      </c>
      <c r="I221" s="3" cm="1">
        <f t="array" aca="1" ref="I221" ca="1">(INDIRECT("'[dpc-covid19-ita-regioni.xlsx]"&amp;$A$4&amp;"'!"&amp;I$1&amp;$C221+1)-INDIRECT("'[dpc-covid19-ita-regioni.xlsx]"&amp;$A$4&amp;"'!"&amp;I$1&amp;$C221+$A$6))/$A$6</f>
        <v>365.42857142857144</v>
      </c>
    </row>
    <row r="222" spans="3:9" x14ac:dyDescent="0.25">
      <c r="C222">
        <f>C221+1</f>
        <v>219</v>
      </c>
      <c r="D222" s="9" t="str" cm="1">
        <f t="array" aca="1" ref="D222" ca="1">INDIRECT("'[dpc-covid19-ita-regioni.xlsx]"&amp;$A$4&amp;"'!a"&amp;C222+1)</f>
        <v>01/04/2020</v>
      </c>
      <c r="E222" s="3">
        <f ca="1">AVERAGE(INDIRECT("'[dpc-covid19-ita-regioni.xlsx]"&amp;$A$4&amp;"'!"&amp;E$1&amp;$C222+1):INDIRECT("'[dpc-covid19-ita-regioni.xlsx]"&amp;$A$4&amp;"'!"&amp;E$1&amp;$C222+$A$6))</f>
        <v>11458.285714285714</v>
      </c>
      <c r="F222" s="3">
        <f ca="1">AVERAGE(INDIRECT("'[dpc-covid19-ita-regioni.xlsx]"&amp;$A$4&amp;"'!"&amp;F$1&amp;$C222+1):INDIRECT("'[dpc-covid19-ita-regioni.xlsx]"&amp;$A$4&amp;"'!"&amp;F$1&amp;$C222+$A$6))</f>
        <v>1314</v>
      </c>
      <c r="G222" s="3">
        <f ca="1">AVERAGE(INDIRECT("'[dpc-covid19-ita-regioni.xlsx]"&amp;$A$4&amp;"'!"&amp;G$1&amp;$C222+1):INDIRECT("'[dpc-covid19-ita-regioni.xlsx]"&amp;$A$4&amp;"'!"&amp;G$1&amp;$C222+$A$6))</f>
        <v>11782</v>
      </c>
      <c r="H222" s="3">
        <f ca="1">AVERAGE(INDIRECT("'[dpc-covid19-ita-regioni.xlsx]"&amp;$A$4&amp;"'!"&amp;H$1&amp;$C222+1):INDIRECT("'[dpc-covid19-ita-regioni.xlsx]"&amp;$A$4&amp;"'!"&amp;H$1&amp;$C222+$A$6))</f>
        <v>24554.285714285714</v>
      </c>
      <c r="I222" s="3" cm="1">
        <f t="array" aca="1" ref="I222" ca="1">(INDIRECT("'[dpc-covid19-ita-regioni.xlsx]"&amp;$A$4&amp;"'!"&amp;I$1&amp;$C222+1)-INDIRECT("'[dpc-covid19-ita-regioni.xlsx]"&amp;$A$4&amp;"'!"&amp;I$1&amp;$C222+$A$6))/$A$6</f>
        <v>390.28571428571428</v>
      </c>
    </row>
    <row r="223" spans="3:9" x14ac:dyDescent="0.25">
      <c r="C223">
        <f>C222+1</f>
        <v>220</v>
      </c>
      <c r="D223" s="9" t="str" cm="1">
        <f t="array" aca="1" ref="D223" ca="1">INDIRECT("'[dpc-covid19-ita-regioni.xlsx]"&amp;$A$4&amp;"'!a"&amp;C223+1)</f>
        <v>31/03/2020</v>
      </c>
      <c r="E223" s="3">
        <f ca="1">AVERAGE(INDIRECT("'[dpc-covid19-ita-regioni.xlsx]"&amp;$A$4&amp;"'!"&amp;E$1&amp;$C223+1):INDIRECT("'[dpc-covid19-ita-regioni.xlsx]"&amp;$A$4&amp;"'!"&amp;E$1&amp;$C223+$A$6))</f>
        <v>11186.714285714286</v>
      </c>
      <c r="F223" s="3">
        <f ca="1">AVERAGE(INDIRECT("'[dpc-covid19-ita-regioni.xlsx]"&amp;$A$4&amp;"'!"&amp;F$1&amp;$C223+1):INDIRECT("'[dpc-covid19-ita-regioni.xlsx]"&amp;$A$4&amp;"'!"&amp;F$1&amp;$C223+$A$6))</f>
        <v>1298.8571428571429</v>
      </c>
      <c r="G223" s="3">
        <f ca="1">AVERAGE(INDIRECT("'[dpc-covid19-ita-regioni.xlsx]"&amp;$A$4&amp;"'!"&amp;G$1&amp;$C223+1):INDIRECT("'[dpc-covid19-ita-regioni.xlsx]"&amp;$A$4&amp;"'!"&amp;G$1&amp;$C223+$A$6))</f>
        <v>11329.571428571429</v>
      </c>
      <c r="H223" s="3">
        <f ca="1">AVERAGE(INDIRECT("'[dpc-covid19-ita-regioni.xlsx]"&amp;$A$4&amp;"'!"&amp;H$1&amp;$C223+1):INDIRECT("'[dpc-covid19-ita-regioni.xlsx]"&amp;$A$4&amp;"'!"&amp;H$1&amp;$C223+$A$6))</f>
        <v>23815.142857142859</v>
      </c>
      <c r="I223" s="3" cm="1">
        <f t="array" aca="1" ref="I223" ca="1">(INDIRECT("'[dpc-covid19-ita-regioni.xlsx]"&amp;$A$4&amp;"'!"&amp;I$1&amp;$C223+1)-INDIRECT("'[dpc-covid19-ita-regioni.xlsx]"&amp;$A$4&amp;"'!"&amp;I$1&amp;$C223+$A$6))/$A$6</f>
        <v>389.28571428571428</v>
      </c>
    </row>
    <row r="224" spans="3:9" x14ac:dyDescent="0.25">
      <c r="C224">
        <f>C223+1</f>
        <v>221</v>
      </c>
      <c r="D224" s="9" t="str" cm="1">
        <f t="array" aca="1" ref="D224" ca="1">INDIRECT("'[dpc-covid19-ita-regioni.xlsx]"&amp;$A$4&amp;"'!a"&amp;C224+1)</f>
        <v>30/03/2020</v>
      </c>
      <c r="E224" s="3">
        <f ca="1">AVERAGE(INDIRECT("'[dpc-covid19-ita-regioni.xlsx]"&amp;$A$4&amp;"'!"&amp;E$1&amp;$C224+1):INDIRECT("'[dpc-covid19-ita-regioni.xlsx]"&amp;$A$4&amp;"'!"&amp;E$1&amp;$C224+$A$6))</f>
        <v>10876.428571428571</v>
      </c>
      <c r="F224" s="3">
        <f ca="1">AVERAGE(INDIRECT("'[dpc-covid19-ita-regioni.xlsx]"&amp;$A$4&amp;"'!"&amp;F$1&amp;$C224+1):INDIRECT("'[dpc-covid19-ita-regioni.xlsx]"&amp;$A$4&amp;"'!"&amp;F$1&amp;$C224+$A$6))</f>
        <v>1280.2857142857142</v>
      </c>
      <c r="G224" s="3">
        <f ca="1">AVERAGE(INDIRECT("'[dpc-covid19-ita-regioni.xlsx]"&amp;$A$4&amp;"'!"&amp;G$1&amp;$C224+1):INDIRECT("'[dpc-covid19-ita-regioni.xlsx]"&amp;$A$4&amp;"'!"&amp;G$1&amp;$C224+$A$6))</f>
        <v>10907.571428571429</v>
      </c>
      <c r="H224" s="3">
        <f ca="1">AVERAGE(INDIRECT("'[dpc-covid19-ita-regioni.xlsx]"&amp;$A$4&amp;"'!"&amp;H$1&amp;$C224+1):INDIRECT("'[dpc-covid19-ita-regioni.xlsx]"&amp;$A$4&amp;"'!"&amp;H$1&amp;$C224+$A$6))</f>
        <v>23064.285714285714</v>
      </c>
      <c r="I224" s="3" cm="1">
        <f t="array" aca="1" ref="I224" ca="1">(INDIRECT("'[dpc-covid19-ita-regioni.xlsx]"&amp;$A$4&amp;"'!"&amp;I$1&amp;$C224+1)-INDIRECT("'[dpc-covid19-ita-regioni.xlsx]"&amp;$A$4&amp;"'!"&amp;I$1&amp;$C224+$A$6))/$A$6</f>
        <v>377.14285714285717</v>
      </c>
    </row>
    <row r="225" spans="3:9" x14ac:dyDescent="0.25">
      <c r="C225">
        <f>C224+1</f>
        <v>222</v>
      </c>
      <c r="D225" s="9" t="str" cm="1">
        <f t="array" aca="1" ref="D225" ca="1">INDIRECT("'[dpc-covid19-ita-regioni.xlsx]"&amp;$A$4&amp;"'!a"&amp;C225+1)</f>
        <v>29/03/2020</v>
      </c>
      <c r="E225" s="3">
        <f ca="1">AVERAGE(INDIRECT("'[dpc-covid19-ita-regioni.xlsx]"&amp;$A$4&amp;"'!"&amp;E$1&amp;$C225+1):INDIRECT("'[dpc-covid19-ita-regioni.xlsx]"&amp;$A$4&amp;"'!"&amp;E$1&amp;$C225+$A$6))</f>
        <v>10512.285714285714</v>
      </c>
      <c r="F225" s="3">
        <f ca="1">AVERAGE(INDIRECT("'[dpc-covid19-ita-regioni.xlsx]"&amp;$A$4&amp;"'!"&amp;F$1&amp;$C225+1):INDIRECT("'[dpc-covid19-ita-regioni.xlsx]"&amp;$A$4&amp;"'!"&amp;F$1&amp;$C225+$A$6))</f>
        <v>1259.2857142857142</v>
      </c>
      <c r="G225" s="3">
        <f ca="1">AVERAGE(INDIRECT("'[dpc-covid19-ita-regioni.xlsx]"&amp;$A$4&amp;"'!"&amp;G$1&amp;$C225+1):INDIRECT("'[dpc-covid19-ita-regioni.xlsx]"&amp;$A$4&amp;"'!"&amp;G$1&amp;$C225+$A$6))</f>
        <v>10421.857142857143</v>
      </c>
      <c r="H225" s="3">
        <f ca="1">AVERAGE(INDIRECT("'[dpc-covid19-ita-regioni.xlsx]"&amp;$A$4&amp;"'!"&amp;H$1&amp;$C225+1):INDIRECT("'[dpc-covid19-ita-regioni.xlsx]"&amp;$A$4&amp;"'!"&amp;H$1&amp;$C225+$A$6))</f>
        <v>22193.428571428572</v>
      </c>
      <c r="I225" s="3" cm="1">
        <f t="array" aca="1" ref="I225" ca="1">(INDIRECT("'[dpc-covid19-ita-regioni.xlsx]"&amp;$A$4&amp;"'!"&amp;I$1&amp;$C225+1)-INDIRECT("'[dpc-covid19-ita-regioni.xlsx]"&amp;$A$4&amp;"'!"&amp;I$1&amp;$C225+$A$6))/$A$6</f>
        <v>369.14285714285717</v>
      </c>
    </row>
    <row r="226" spans="3:9" x14ac:dyDescent="0.25">
      <c r="C226">
        <f>C225+1</f>
        <v>223</v>
      </c>
      <c r="D226" s="9" t="str" cm="1">
        <f t="array" aca="1" ref="D226" ca="1">INDIRECT("'[dpc-covid19-ita-regioni.xlsx]"&amp;$A$4&amp;"'!a"&amp;C226+1)</f>
        <v>28/03/2020</v>
      </c>
      <c r="E226" s="3">
        <f ca="1">AVERAGE(INDIRECT("'[dpc-covid19-ita-regioni.xlsx]"&amp;$A$4&amp;"'!"&amp;E$1&amp;$C226+1):INDIRECT("'[dpc-covid19-ita-regioni.xlsx]"&amp;$A$4&amp;"'!"&amp;E$1&amp;$C226+$A$6))</f>
        <v>10201.714285714286</v>
      </c>
      <c r="F226" s="3">
        <f ca="1">AVERAGE(INDIRECT("'[dpc-covid19-ita-regioni.xlsx]"&amp;$A$4&amp;"'!"&amp;F$1&amp;$C226+1):INDIRECT("'[dpc-covid19-ita-regioni.xlsx]"&amp;$A$4&amp;"'!"&amp;F$1&amp;$C226+$A$6))</f>
        <v>1232.7142857142858</v>
      </c>
      <c r="G226" s="3">
        <f ca="1">AVERAGE(INDIRECT("'[dpc-covid19-ita-regioni.xlsx]"&amp;$A$4&amp;"'!"&amp;G$1&amp;$C226+1):INDIRECT("'[dpc-covid19-ita-regioni.xlsx]"&amp;$A$4&amp;"'!"&amp;G$1&amp;$C226+$A$6))</f>
        <v>9686.5714285714294</v>
      </c>
      <c r="H226" s="3">
        <f ca="1">AVERAGE(INDIRECT("'[dpc-covid19-ita-regioni.xlsx]"&amp;$A$4&amp;"'!"&amp;H$1&amp;$C226+1):INDIRECT("'[dpc-covid19-ita-regioni.xlsx]"&amp;$A$4&amp;"'!"&amp;H$1&amp;$C226+$A$6))</f>
        <v>21121</v>
      </c>
      <c r="I226" s="3" cm="1">
        <f t="array" aca="1" ref="I226" ca="1">(INDIRECT("'[dpc-covid19-ita-regioni.xlsx]"&amp;$A$4&amp;"'!"&amp;I$1&amp;$C226+1)-INDIRECT("'[dpc-covid19-ita-regioni.xlsx]"&amp;$A$4&amp;"'!"&amp;I$1&amp;$C226+$A$6))/$A$6</f>
        <v>355.42857142857144</v>
      </c>
    </row>
    <row r="227" spans="3:9" x14ac:dyDescent="0.25">
      <c r="C227">
        <f>C226+1</f>
        <v>224</v>
      </c>
      <c r="D227" s="9" t="str" cm="1">
        <f t="array" aca="1" ref="D227" ca="1">INDIRECT("'[dpc-covid19-ita-regioni.xlsx]"&amp;$A$4&amp;"'!a"&amp;C227+1)</f>
        <v>27/03/2020</v>
      </c>
      <c r="E227" s="3">
        <f ca="1">AVERAGE(INDIRECT("'[dpc-covid19-ita-regioni.xlsx]"&amp;$A$4&amp;"'!"&amp;E$1&amp;$C227+1):INDIRECT("'[dpc-covid19-ita-regioni.xlsx]"&amp;$A$4&amp;"'!"&amp;E$1&amp;$C227+$A$6))</f>
        <v>9788.2857142857138</v>
      </c>
      <c r="F227" s="3">
        <f ca="1">AVERAGE(INDIRECT("'[dpc-covid19-ita-regioni.xlsx]"&amp;$A$4&amp;"'!"&amp;F$1&amp;$C227+1):INDIRECT("'[dpc-covid19-ita-regioni.xlsx]"&amp;$A$4&amp;"'!"&amp;F$1&amp;$C227+$A$6))</f>
        <v>1200.4285714285713</v>
      </c>
      <c r="G227" s="3">
        <f ca="1">AVERAGE(INDIRECT("'[dpc-covid19-ita-regioni.xlsx]"&amp;$A$4&amp;"'!"&amp;G$1&amp;$C227+1):INDIRECT("'[dpc-covid19-ita-regioni.xlsx]"&amp;$A$4&amp;"'!"&amp;G$1&amp;$C227+$A$6))</f>
        <v>9112.4285714285706</v>
      </c>
      <c r="H227" s="3">
        <f ca="1">AVERAGE(INDIRECT("'[dpc-covid19-ita-regioni.xlsx]"&amp;$A$4&amp;"'!"&amp;H$1&amp;$C227+1):INDIRECT("'[dpc-covid19-ita-regioni.xlsx]"&amp;$A$4&amp;"'!"&amp;H$1&amp;$C227+$A$6))</f>
        <v>20101.142857142859</v>
      </c>
      <c r="I227" s="3" cm="1">
        <f t="array" aca="1" ref="I227" ca="1">(INDIRECT("'[dpc-covid19-ita-regioni.xlsx]"&amp;$A$4&amp;"'!"&amp;I$1&amp;$C227+1)-INDIRECT("'[dpc-covid19-ita-regioni.xlsx]"&amp;$A$4&amp;"'!"&amp;I$1&amp;$C227+$A$6))/$A$6</f>
        <v>329.57142857142856</v>
      </c>
    </row>
    <row r="228" spans="3:9" x14ac:dyDescent="0.25">
      <c r="C228">
        <f>C227+1</f>
        <v>225</v>
      </c>
      <c r="D228" s="9" t="str" cm="1">
        <f t="array" aca="1" ref="D228" ca="1">INDIRECT("'[dpc-covid19-ita-regioni.xlsx]"&amp;$A$4&amp;"'!a"&amp;C228+1)</f>
        <v>26/03/2020</v>
      </c>
      <c r="E228" s="3">
        <f ca="1">AVERAGE(INDIRECT("'[dpc-covid19-ita-regioni.xlsx]"&amp;$A$4&amp;"'!"&amp;E$1&amp;$C228+1):INDIRECT("'[dpc-covid19-ita-regioni.xlsx]"&amp;$A$4&amp;"'!"&amp;E$1&amp;$C228+$A$6))</f>
        <v>9302.2857142857138</v>
      </c>
      <c r="F228" s="3">
        <f ca="1">AVERAGE(INDIRECT("'[dpc-covid19-ita-regioni.xlsx]"&amp;$A$4&amp;"'!"&amp;F$1&amp;$C228+1):INDIRECT("'[dpc-covid19-ita-regioni.xlsx]"&amp;$A$4&amp;"'!"&amp;F$1&amp;$C228+$A$6))</f>
        <v>1165.8571428571429</v>
      </c>
      <c r="G228" s="3">
        <f ca="1">AVERAGE(INDIRECT("'[dpc-covid19-ita-regioni.xlsx]"&amp;$A$4&amp;"'!"&amp;G$1&amp;$C228+1):INDIRECT("'[dpc-covid19-ita-regioni.xlsx]"&amp;$A$4&amp;"'!"&amp;G$1&amp;$C228+$A$6))</f>
        <v>8422.2857142857138</v>
      </c>
      <c r="H228" s="3">
        <f ca="1">AVERAGE(INDIRECT("'[dpc-covid19-ita-regioni.xlsx]"&amp;$A$4&amp;"'!"&amp;H$1&amp;$C228+1):INDIRECT("'[dpc-covid19-ita-regioni.xlsx]"&amp;$A$4&amp;"'!"&amp;H$1&amp;$C228+$A$6))</f>
        <v>18890.428571428572</v>
      </c>
      <c r="I228" s="3" cm="1">
        <f t="array" aca="1" ref="I228" ca="1">(INDIRECT("'[dpc-covid19-ita-regioni.xlsx]"&amp;$A$4&amp;"'!"&amp;I$1&amp;$C228+1)-INDIRECT("'[dpc-covid19-ita-regioni.xlsx]"&amp;$A$4&amp;"'!"&amp;I$1&amp;$C228+$A$6))/$A$6</f>
        <v>330.28571428571428</v>
      </c>
    </row>
    <row r="229" spans="3:9" x14ac:dyDescent="0.25">
      <c r="C229">
        <f>C228+1</f>
        <v>226</v>
      </c>
      <c r="D229" s="9" t="str" cm="1">
        <f t="array" aca="1" ref="D229" ca="1">INDIRECT("'[dpc-covid19-ita-regioni.xlsx]"&amp;$A$4&amp;"'!a"&amp;C229+1)</f>
        <v>25/03/2020</v>
      </c>
      <c r="E229" s="3">
        <f ca="1">AVERAGE(INDIRECT("'[dpc-covid19-ita-regioni.xlsx]"&amp;$A$4&amp;"'!"&amp;E$1&amp;$C229+1):INDIRECT("'[dpc-covid19-ita-regioni.xlsx]"&amp;$A$4&amp;"'!"&amp;E$1&amp;$C229+$A$6))</f>
        <v>8831.7142857142862</v>
      </c>
      <c r="F229" s="3">
        <f ca="1">AVERAGE(INDIRECT("'[dpc-covid19-ita-regioni.xlsx]"&amp;$A$4&amp;"'!"&amp;F$1&amp;$C229+1):INDIRECT("'[dpc-covid19-ita-regioni.xlsx]"&amp;$A$4&amp;"'!"&amp;F$1&amp;$C229+$A$6))</f>
        <v>1129.1428571428571</v>
      </c>
      <c r="G229" s="3">
        <f ca="1">AVERAGE(INDIRECT("'[dpc-covid19-ita-regioni.xlsx]"&amp;$A$4&amp;"'!"&amp;G$1&amp;$C229+1):INDIRECT("'[dpc-covid19-ita-regioni.xlsx]"&amp;$A$4&amp;"'!"&amp;G$1&amp;$C229+$A$6))</f>
        <v>7750.8571428571431</v>
      </c>
      <c r="H229" s="3">
        <f ca="1">AVERAGE(INDIRECT("'[dpc-covid19-ita-regioni.xlsx]"&amp;$A$4&amp;"'!"&amp;H$1&amp;$C229+1):INDIRECT("'[dpc-covid19-ita-regioni.xlsx]"&amp;$A$4&amp;"'!"&amp;H$1&amp;$C229+$A$6))</f>
        <v>17711.714285714286</v>
      </c>
      <c r="I229" s="3" cm="1">
        <f t="array" aca="1" ref="I229" ca="1">(INDIRECT("'[dpc-covid19-ita-regioni.xlsx]"&amp;$A$4&amp;"'!"&amp;I$1&amp;$C229+1)-INDIRECT("'[dpc-covid19-ita-regioni.xlsx]"&amp;$A$4&amp;"'!"&amp;I$1&amp;$C229+$A$6))/$A$6</f>
        <v>329.42857142857144</v>
      </c>
    </row>
    <row r="230" spans="3:9" x14ac:dyDescent="0.25">
      <c r="C230">
        <f>C229+1</f>
        <v>227</v>
      </c>
      <c r="D230" s="9" t="str" cm="1">
        <f t="array" aca="1" ref="D230" ca="1">INDIRECT("'[dpc-covid19-ita-regioni.xlsx]"&amp;$A$4&amp;"'!a"&amp;C230+1)</f>
        <v>24/03/2020</v>
      </c>
      <c r="E230" s="3">
        <f ca="1">AVERAGE(INDIRECT("'[dpc-covid19-ita-regioni.xlsx]"&amp;$A$4&amp;"'!"&amp;E$1&amp;$C230+1):INDIRECT("'[dpc-covid19-ita-regioni.xlsx]"&amp;$A$4&amp;"'!"&amp;E$1&amp;$C230+$A$6))</f>
        <v>8440.1428571428569</v>
      </c>
      <c r="F230" s="3">
        <f ca="1">AVERAGE(INDIRECT("'[dpc-covid19-ita-regioni.xlsx]"&amp;$A$4&amp;"'!"&amp;F$1&amp;$C230+1):INDIRECT("'[dpc-covid19-ita-regioni.xlsx]"&amp;$A$4&amp;"'!"&amp;F$1&amp;$C230+$A$6))</f>
        <v>1084.5714285714287</v>
      </c>
      <c r="G230" s="3">
        <f ca="1">AVERAGE(INDIRECT("'[dpc-covid19-ita-regioni.xlsx]"&amp;$A$4&amp;"'!"&amp;G$1&amp;$C230+1):INDIRECT("'[dpc-covid19-ita-regioni.xlsx]"&amp;$A$4&amp;"'!"&amp;G$1&amp;$C230+$A$6))</f>
        <v>6997.7142857142853</v>
      </c>
      <c r="H230" s="3">
        <f ca="1">AVERAGE(INDIRECT("'[dpc-covid19-ita-regioni.xlsx]"&amp;$A$4&amp;"'!"&amp;H$1&amp;$C230+1):INDIRECT("'[dpc-covid19-ita-regioni.xlsx]"&amp;$A$4&amp;"'!"&amp;H$1&amp;$C230+$A$6))</f>
        <v>16522.428571428572</v>
      </c>
      <c r="I230" s="3" cm="1">
        <f t="array" aca="1" ref="I230" ca="1">(INDIRECT("'[dpc-covid19-ita-regioni.xlsx]"&amp;$A$4&amp;"'!"&amp;I$1&amp;$C230+1)-INDIRECT("'[dpc-covid19-ita-regioni.xlsx]"&amp;$A$4&amp;"'!"&amp;I$1&amp;$C230+$A$6))/$A$6</f>
        <v>317</v>
      </c>
    </row>
    <row r="231" spans="3:9" x14ac:dyDescent="0.25">
      <c r="C231">
        <f>C230+1</f>
        <v>228</v>
      </c>
      <c r="D231" s="9" t="str" cm="1">
        <f t="array" aca="1" ref="D231" ca="1">INDIRECT("'[dpc-covid19-ita-regioni.xlsx]"&amp;$A$4&amp;"'!a"&amp;C231+1)</f>
        <v>23/03/2020</v>
      </c>
      <c r="E231" s="3">
        <f ca="1">AVERAGE(INDIRECT("'[dpc-covid19-ita-regioni.xlsx]"&amp;$A$4&amp;"'!"&amp;E$1&amp;$C231+1):INDIRECT("'[dpc-covid19-ita-regioni.xlsx]"&amp;$A$4&amp;"'!"&amp;E$1&amp;$C231+$A$6))</f>
        <v>8046.1428571428569</v>
      </c>
      <c r="F231" s="3">
        <f ca="1">AVERAGE(INDIRECT("'[dpc-covid19-ita-regioni.xlsx]"&amp;$A$4&amp;"'!"&amp;F$1&amp;$C231+1):INDIRECT("'[dpc-covid19-ita-regioni.xlsx]"&amp;$A$4&amp;"'!"&amp;F$1&amp;$C231+$A$6))</f>
        <v>1039.5714285714287</v>
      </c>
      <c r="G231" s="3">
        <f ca="1">AVERAGE(INDIRECT("'[dpc-covid19-ita-regioni.xlsx]"&amp;$A$4&amp;"'!"&amp;G$1&amp;$C231+1):INDIRECT("'[dpc-covid19-ita-regioni.xlsx]"&amp;$A$4&amp;"'!"&amp;G$1&amp;$C231+$A$6))</f>
        <v>6326.2857142857147</v>
      </c>
      <c r="H231" s="3">
        <f ca="1">AVERAGE(INDIRECT("'[dpc-covid19-ita-regioni.xlsx]"&amp;$A$4&amp;"'!"&amp;H$1&amp;$C231+1):INDIRECT("'[dpc-covid19-ita-regioni.xlsx]"&amp;$A$4&amp;"'!"&amp;H$1&amp;$C231+$A$6))</f>
        <v>15412</v>
      </c>
      <c r="I231" s="3" cm="1">
        <f t="array" aca="1" ref="I231" ca="1">(INDIRECT("'[dpc-covid19-ita-regioni.xlsx]"&amp;$A$4&amp;"'!"&amp;I$1&amp;$C231+1)-INDIRECT("'[dpc-covid19-ita-regioni.xlsx]"&amp;$A$4&amp;"'!"&amp;I$1&amp;$C231+$A$6))/$A$6</f>
        <v>305.14285714285717</v>
      </c>
    </row>
    <row r="232" spans="3:9" x14ac:dyDescent="0.25">
      <c r="C232">
        <f>C231+1</f>
        <v>229</v>
      </c>
      <c r="D232" s="9" t="str" cm="1">
        <f t="array" aca="1" ref="D232" ca="1">INDIRECT("'[dpc-covid19-ita-regioni.xlsx]"&amp;$A$4&amp;"'!a"&amp;C232+1)</f>
        <v>22/03/2020</v>
      </c>
      <c r="E232" s="3">
        <f ca="1">AVERAGE(INDIRECT("'[dpc-covid19-ita-regioni.xlsx]"&amp;$A$4&amp;"'!"&amp;E$1&amp;$C232+1):INDIRECT("'[dpc-covid19-ita-regioni.xlsx]"&amp;$A$4&amp;"'!"&amp;E$1&amp;$C232+$A$6))</f>
        <v>7604</v>
      </c>
      <c r="F232" s="3">
        <f ca="1">AVERAGE(INDIRECT("'[dpc-covid19-ita-regioni.xlsx]"&amp;$A$4&amp;"'!"&amp;F$1&amp;$C232+1):INDIRECT("'[dpc-covid19-ita-regioni.xlsx]"&amp;$A$4&amp;"'!"&amp;F$1&amp;$C232+$A$6))</f>
        <v>988.14285714285711</v>
      </c>
      <c r="G232" s="3">
        <f ca="1">AVERAGE(INDIRECT("'[dpc-covid19-ita-regioni.xlsx]"&amp;$A$4&amp;"'!"&amp;G$1&amp;$C232+1):INDIRECT("'[dpc-covid19-ita-regioni.xlsx]"&amp;$A$4&amp;"'!"&amp;G$1&amp;$C232+$A$6))</f>
        <v>5670</v>
      </c>
      <c r="H232" s="3">
        <f ca="1">AVERAGE(INDIRECT("'[dpc-covid19-ita-regioni.xlsx]"&amp;$A$4&amp;"'!"&amp;H$1&amp;$C232+1):INDIRECT("'[dpc-covid19-ita-regioni.xlsx]"&amp;$A$4&amp;"'!"&amp;H$1&amp;$C232+$A$6))</f>
        <v>14262.142857142857</v>
      </c>
      <c r="I232" s="3" cm="1">
        <f t="array" aca="1" ref="I232" ca="1">(INDIRECT("'[dpc-covid19-ita-regioni.xlsx]"&amp;$A$4&amp;"'!"&amp;I$1&amp;$C232+1)-INDIRECT("'[dpc-covid19-ita-regioni.xlsx]"&amp;$A$4&amp;"'!"&amp;I$1&amp;$C232+$A$6))/$A$6</f>
        <v>290.85714285714283</v>
      </c>
    </row>
    <row r="233" spans="3:9" x14ac:dyDescent="0.25">
      <c r="C233">
        <f>C232+1</f>
        <v>230</v>
      </c>
      <c r="D233" s="9" t="str" cm="1">
        <f t="array" aca="1" ref="D233" ca="1">INDIRECT("'[dpc-covid19-ita-regioni.xlsx]"&amp;$A$4&amp;"'!a"&amp;C233+1)</f>
        <v>21/03/2020</v>
      </c>
      <c r="E233" s="3">
        <f ca="1">AVERAGE(INDIRECT("'[dpc-covid19-ita-regioni.xlsx]"&amp;$A$4&amp;"'!"&amp;E$1&amp;$C233+1):INDIRECT("'[dpc-covid19-ita-regioni.xlsx]"&amp;$A$4&amp;"'!"&amp;E$1&amp;$C233+$A$6))</f>
        <v>7041.2857142857147</v>
      </c>
      <c r="F233" s="3">
        <f ca="1">AVERAGE(INDIRECT("'[dpc-covid19-ita-regioni.xlsx]"&amp;$A$4&amp;"'!"&amp;F$1&amp;$C233+1):INDIRECT("'[dpc-covid19-ita-regioni.xlsx]"&amp;$A$4&amp;"'!"&amp;F$1&amp;$C233+$A$6))</f>
        <v>934.57142857142856</v>
      </c>
      <c r="G233" s="3">
        <f ca="1">AVERAGE(INDIRECT("'[dpc-covid19-ita-regioni.xlsx]"&amp;$A$4&amp;"'!"&amp;G$1&amp;$C233+1):INDIRECT("'[dpc-covid19-ita-regioni.xlsx]"&amp;$A$4&amp;"'!"&amp;G$1&amp;$C233+$A$6))</f>
        <v>5166</v>
      </c>
      <c r="H233" s="3">
        <f ca="1">AVERAGE(INDIRECT("'[dpc-covid19-ita-regioni.xlsx]"&amp;$A$4&amp;"'!"&amp;H$1&amp;$C233+1):INDIRECT("'[dpc-covid19-ita-regioni.xlsx]"&amp;$A$4&amp;"'!"&amp;H$1&amp;$C233+$A$6))</f>
        <v>13141.857142857143</v>
      </c>
      <c r="I233" s="3" cm="1">
        <f t="array" aca="1" ref="I233" ca="1">(INDIRECT("'[dpc-covid19-ita-regioni.xlsx]"&amp;$A$4&amp;"'!"&amp;I$1&amp;$C233+1)-INDIRECT("'[dpc-covid19-ita-regioni.xlsx]"&amp;$A$4&amp;"'!"&amp;I$1&amp;$C233+$A$6))/$A$6</f>
        <v>268.14285714285717</v>
      </c>
    </row>
    <row r="234" spans="3:9" x14ac:dyDescent="0.25">
      <c r="C234">
        <f>C233+1</f>
        <v>231</v>
      </c>
      <c r="D234" s="9" t="str" cm="1">
        <f t="array" aca="1" ref="D234" ca="1">INDIRECT("'[dpc-covid19-ita-regioni.xlsx]"&amp;$A$4&amp;"'!a"&amp;C234+1)</f>
        <v>20/03/2020</v>
      </c>
      <c r="E234" s="3">
        <f ca="1">AVERAGE(INDIRECT("'[dpc-covid19-ita-regioni.xlsx]"&amp;$A$4&amp;"'!"&amp;E$1&amp;$C234+1):INDIRECT("'[dpc-covid19-ita-regioni.xlsx]"&amp;$A$4&amp;"'!"&amp;E$1&amp;$C234+$A$6))</f>
        <v>6561.2857142857147</v>
      </c>
      <c r="F234" s="3">
        <f ca="1">AVERAGE(INDIRECT("'[dpc-covid19-ita-regioni.xlsx]"&amp;$A$4&amp;"'!"&amp;F$1&amp;$C234+1):INDIRECT("'[dpc-covid19-ita-regioni.xlsx]"&amp;$A$4&amp;"'!"&amp;F$1&amp;$C234+$A$6))</f>
        <v>883</v>
      </c>
      <c r="G234" s="3">
        <f ca="1">AVERAGE(INDIRECT("'[dpc-covid19-ita-regioni.xlsx]"&amp;$A$4&amp;"'!"&amp;G$1&amp;$C234+1):INDIRECT("'[dpc-covid19-ita-regioni.xlsx]"&amp;$A$4&amp;"'!"&amp;G$1&amp;$C234+$A$6))</f>
        <v>4510.2857142857147</v>
      </c>
      <c r="H234" s="3">
        <f ca="1">AVERAGE(INDIRECT("'[dpc-covid19-ita-regioni.xlsx]"&amp;$A$4&amp;"'!"&amp;H$1&amp;$C234+1):INDIRECT("'[dpc-covid19-ita-regioni.xlsx]"&amp;$A$4&amp;"'!"&amp;H$1&amp;$C234+$A$6))</f>
        <v>11954.571428571429</v>
      </c>
      <c r="I234" s="3" cm="1">
        <f t="array" aca="1" ref="I234" ca="1">(INDIRECT("'[dpc-covid19-ita-regioni.xlsx]"&amp;$A$4&amp;"'!"&amp;I$1&amp;$C234+1)-INDIRECT("'[dpc-covid19-ita-regioni.xlsx]"&amp;$A$4&amp;"'!"&amp;I$1&amp;$C234+$A$6))/$A$6</f>
        <v>226.14285714285714</v>
      </c>
    </row>
    <row r="235" spans="3:9" x14ac:dyDescent="0.25">
      <c r="C235">
        <f>C234+1</f>
        <v>232</v>
      </c>
      <c r="D235" s="9" t="str" cm="1">
        <f t="array" aca="1" ref="D235" ca="1">INDIRECT("'[dpc-covid19-ita-regioni.xlsx]"&amp;$A$4&amp;"'!a"&amp;C235+1)</f>
        <v>19/03/2020</v>
      </c>
      <c r="E235" s="3">
        <f ca="1">AVERAGE(INDIRECT("'[dpc-covid19-ita-regioni.xlsx]"&amp;$A$4&amp;"'!"&amp;E$1&amp;$C235+1):INDIRECT("'[dpc-covid19-ita-regioni.xlsx]"&amp;$A$4&amp;"'!"&amp;E$1&amp;$C235+$A$6))</f>
        <v>6089.8571428571431</v>
      </c>
      <c r="F235" s="3">
        <f ca="1">AVERAGE(INDIRECT("'[dpc-covid19-ita-regioni.xlsx]"&amp;$A$4&amp;"'!"&amp;F$1&amp;$C235+1):INDIRECT("'[dpc-covid19-ita-regioni.xlsx]"&amp;$A$4&amp;"'!"&amp;F$1&amp;$C235+$A$6))</f>
        <v>825.85714285714289</v>
      </c>
      <c r="G235" s="3">
        <f ca="1">AVERAGE(INDIRECT("'[dpc-covid19-ita-regioni.xlsx]"&amp;$A$4&amp;"'!"&amp;G$1&amp;$C235+1):INDIRECT("'[dpc-covid19-ita-regioni.xlsx]"&amp;$A$4&amp;"'!"&amp;G$1&amp;$C235+$A$6))</f>
        <v>3940.5714285714284</v>
      </c>
      <c r="H235" s="3">
        <f ca="1">AVERAGE(INDIRECT("'[dpc-covid19-ita-regioni.xlsx]"&amp;$A$4&amp;"'!"&amp;H$1&amp;$C235+1):INDIRECT("'[dpc-covid19-ita-regioni.xlsx]"&amp;$A$4&amp;"'!"&amp;H$1&amp;$C235+$A$6))</f>
        <v>10856.285714285714</v>
      </c>
      <c r="I235" s="3" cm="1">
        <f t="array" aca="1" ref="I235" ca="1">(INDIRECT("'[dpc-covid19-ita-regioni.xlsx]"&amp;$A$4&amp;"'!"&amp;I$1&amp;$C235+1)-INDIRECT("'[dpc-covid19-ita-regioni.xlsx]"&amp;$A$4&amp;"'!"&amp;I$1&amp;$C235+$A$6))/$A$6</f>
        <v>182.57142857142858</v>
      </c>
    </row>
    <row r="236" spans="3:9" x14ac:dyDescent="0.25">
      <c r="C236">
        <f>C235+1</f>
        <v>233</v>
      </c>
      <c r="D236" s="9" t="str" cm="1">
        <f t="array" aca="1" ref="D236" ca="1">INDIRECT("'[dpc-covid19-ita-regioni.xlsx]"&amp;$A$4&amp;"'!a"&amp;C236+1)</f>
        <v>18/03/2020</v>
      </c>
      <c r="E236" s="3">
        <f ca="1">AVERAGE(INDIRECT("'[dpc-covid19-ita-regioni.xlsx]"&amp;$A$4&amp;"'!"&amp;E$1&amp;$C236+1):INDIRECT("'[dpc-covid19-ita-regioni.xlsx]"&amp;$A$4&amp;"'!"&amp;E$1&amp;$C236+$A$6))</f>
        <v>5641.2857142857147</v>
      </c>
      <c r="F236" s="3">
        <f ca="1">AVERAGE(INDIRECT("'[dpc-covid19-ita-regioni.xlsx]"&amp;$A$4&amp;"'!"&amp;F$1&amp;$C236+1):INDIRECT("'[dpc-covid19-ita-regioni.xlsx]"&amp;$A$4&amp;"'!"&amp;F$1&amp;$C236+$A$6))</f>
        <v>768.57142857142856</v>
      </c>
      <c r="G236" s="3">
        <f ca="1">AVERAGE(INDIRECT("'[dpc-covid19-ita-regioni.xlsx]"&amp;$A$4&amp;"'!"&amp;G$1&amp;$C236+1):INDIRECT("'[dpc-covid19-ita-regioni.xlsx]"&amp;$A$4&amp;"'!"&amp;G$1&amp;$C236+$A$6))</f>
        <v>3440.4285714285716</v>
      </c>
      <c r="H236" s="3">
        <f ca="1">AVERAGE(INDIRECT("'[dpc-covid19-ita-regioni.xlsx]"&amp;$A$4&amp;"'!"&amp;H$1&amp;$C236+1):INDIRECT("'[dpc-covid19-ita-regioni.xlsx]"&amp;$A$4&amp;"'!"&amp;H$1&amp;$C236+$A$6))</f>
        <v>9850.2857142857138</v>
      </c>
      <c r="I236" s="3" cm="1">
        <f t="array" aca="1" ref="I236" ca="1">(INDIRECT("'[dpc-covid19-ita-regioni.xlsx]"&amp;$A$4&amp;"'!"&amp;I$1&amp;$C236+1)-INDIRECT("'[dpc-covid19-ita-regioni.xlsx]"&amp;$A$4&amp;"'!"&amp;I$1&amp;$C236+$A$6))/$A$6</f>
        <v>173.57142857142858</v>
      </c>
    </row>
    <row r="237" spans="3:9" x14ac:dyDescent="0.25">
      <c r="C237">
        <f>C236+1</f>
        <v>234</v>
      </c>
      <c r="D237" s="9" t="str" cm="1">
        <f t="array" aca="1" ref="D237" ca="1">INDIRECT("'[dpc-covid19-ita-regioni.xlsx]"&amp;$A$4&amp;"'!a"&amp;C237+1)</f>
        <v>17/03/2020</v>
      </c>
      <c r="E237" s="3">
        <f ca="1">AVERAGE(INDIRECT("'[dpc-covid19-ita-regioni.xlsx]"&amp;$A$4&amp;"'!"&amp;E$1&amp;$C237+1):INDIRECT("'[dpc-covid19-ita-regioni.xlsx]"&amp;$A$4&amp;"'!"&amp;E$1&amp;$C237+$A$6))</f>
        <v>5150.8571428571431</v>
      </c>
      <c r="F237" s="3">
        <f ca="1">AVERAGE(INDIRECT("'[dpc-covid19-ita-regioni.xlsx]"&amp;$A$4&amp;"'!"&amp;F$1&amp;$C237+1):INDIRECT("'[dpc-covid19-ita-regioni.xlsx]"&amp;$A$4&amp;"'!"&amp;F$1&amp;$C237+$A$6))</f>
        <v>716.57142857142856</v>
      </c>
      <c r="G237" s="3">
        <f ca="1">AVERAGE(INDIRECT("'[dpc-covid19-ita-regioni.xlsx]"&amp;$A$4&amp;"'!"&amp;G$1&amp;$C237+1):INDIRECT("'[dpc-covid19-ita-regioni.xlsx]"&amp;$A$4&amp;"'!"&amp;G$1&amp;$C237+$A$6))</f>
        <v>3053.8571428571427</v>
      </c>
      <c r="H237" s="3">
        <f ca="1">AVERAGE(INDIRECT("'[dpc-covid19-ita-regioni.xlsx]"&amp;$A$4&amp;"'!"&amp;H$1&amp;$C237+1):INDIRECT("'[dpc-covid19-ita-regioni.xlsx]"&amp;$A$4&amp;"'!"&amp;H$1&amp;$C237+$A$6))</f>
        <v>8921.2857142857138</v>
      </c>
      <c r="I237" s="3" cm="1">
        <f t="array" aca="1" ref="I237" ca="1">(INDIRECT("'[dpc-covid19-ita-regioni.xlsx]"&amp;$A$4&amp;"'!"&amp;I$1&amp;$C237+1)-INDIRECT("'[dpc-covid19-ita-regioni.xlsx]"&amp;$A$4&amp;"'!"&amp;I$1&amp;$C237+$A$6))/$A$6</f>
        <v>146.14285714285714</v>
      </c>
    </row>
    <row r="238" spans="3:9" x14ac:dyDescent="0.25">
      <c r="C238">
        <f>C237+1</f>
        <v>235</v>
      </c>
      <c r="D238" s="9" t="str" cm="1">
        <f t="array" aca="1" ref="D238" ca="1">INDIRECT("'[dpc-covid19-ita-regioni.xlsx]"&amp;$A$4&amp;"'!a"&amp;C238+1)</f>
        <v>16/03/2020</v>
      </c>
      <c r="E238" s="3">
        <f ca="1">AVERAGE(INDIRECT("'[dpc-covid19-ita-regioni.xlsx]"&amp;$A$4&amp;"'!"&amp;E$1&amp;$C238+1):INDIRECT("'[dpc-covid19-ita-regioni.xlsx]"&amp;$A$4&amp;"'!"&amp;E$1&amp;$C238+$A$6))</f>
        <v>4631.7142857142853</v>
      </c>
      <c r="F238" s="3">
        <f ca="1">AVERAGE(INDIRECT("'[dpc-covid19-ita-regioni.xlsx]"&amp;$A$4&amp;"'!"&amp;F$1&amp;$C238+1):INDIRECT("'[dpc-covid19-ita-regioni.xlsx]"&amp;$A$4&amp;"'!"&amp;F$1&amp;$C238+$A$6))</f>
        <v>657.57142857142856</v>
      </c>
      <c r="G238" s="3">
        <f ca="1">AVERAGE(INDIRECT("'[dpc-covid19-ita-regioni.xlsx]"&amp;$A$4&amp;"'!"&amp;G$1&amp;$C238+1):INDIRECT("'[dpc-covid19-ita-regioni.xlsx]"&amp;$A$4&amp;"'!"&amp;G$1&amp;$C238+$A$6))</f>
        <v>2536.5714285714284</v>
      </c>
      <c r="H238" s="3">
        <f ca="1">AVERAGE(INDIRECT("'[dpc-covid19-ita-regioni.xlsx]"&amp;$A$4&amp;"'!"&amp;H$1&amp;$C238+1):INDIRECT("'[dpc-covid19-ita-regioni.xlsx]"&amp;$A$4&amp;"'!"&amp;H$1&amp;$C238+$A$6))</f>
        <v>7825.8571428571431</v>
      </c>
      <c r="I238" s="3" cm="1">
        <f t="array" aca="1" ref="I238" ca="1">(INDIRECT("'[dpc-covid19-ita-regioni.xlsx]"&amp;$A$4&amp;"'!"&amp;I$1&amp;$C238+1)-INDIRECT("'[dpc-covid19-ita-regioni.xlsx]"&amp;$A$4&amp;"'!"&amp;I$1&amp;$C238+$A$6))/$A$6</f>
        <v>136</v>
      </c>
    </row>
    <row r="239" spans="3:9" x14ac:dyDescent="0.25">
      <c r="C239">
        <f>C238+1</f>
        <v>236</v>
      </c>
      <c r="D239" s="9" t="str" cm="1">
        <f t="array" aca="1" ref="D239" ca="1">INDIRECT("'[dpc-covid19-ita-regioni.xlsx]"&amp;$A$4&amp;"'!a"&amp;C239+1)</f>
        <v>15/03/2020</v>
      </c>
      <c r="E239" s="3">
        <f ca="1">AVERAGE(INDIRECT("'[dpc-covid19-ita-regioni.xlsx]"&amp;$A$4&amp;"'!"&amp;E$1&amp;$C239+1):INDIRECT("'[dpc-covid19-ita-regioni.xlsx]"&amp;$A$4&amp;"'!"&amp;E$1&amp;$C239+$A$6))</f>
        <v>4150.4285714285716</v>
      </c>
      <c r="F239" s="3">
        <f ca="1">AVERAGE(INDIRECT("'[dpc-covid19-ita-regioni.xlsx]"&amp;$A$4&amp;"'!"&amp;F$1&amp;$C239+1):INDIRECT("'[dpc-covid19-ita-regioni.xlsx]"&amp;$A$4&amp;"'!"&amp;F$1&amp;$C239+$A$6))</f>
        <v>602.85714285714289</v>
      </c>
      <c r="G239" s="3">
        <f ca="1">AVERAGE(INDIRECT("'[dpc-covid19-ita-regioni.xlsx]"&amp;$A$4&amp;"'!"&amp;G$1&amp;$C239+1):INDIRECT("'[dpc-covid19-ita-regioni.xlsx]"&amp;$A$4&amp;"'!"&amp;G$1&amp;$C239+$A$6))</f>
        <v>2162.4285714285716</v>
      </c>
      <c r="H239" s="3">
        <f ca="1">AVERAGE(INDIRECT("'[dpc-covid19-ita-regioni.xlsx]"&amp;$A$4&amp;"'!"&amp;H$1&amp;$C239+1):INDIRECT("'[dpc-covid19-ita-regioni.xlsx]"&amp;$A$4&amp;"'!"&amp;H$1&amp;$C239+$A$6))</f>
        <v>6915.7142857142853</v>
      </c>
      <c r="I239" s="3" cm="1">
        <f t="array" aca="1" ref="I239" ca="1">(INDIRECT("'[dpc-covid19-ita-regioni.xlsx]"&amp;$A$4&amp;"'!"&amp;I$1&amp;$C239+1)-INDIRECT("'[dpc-covid19-ita-regioni.xlsx]"&amp;$A$4&amp;"'!"&amp;I$1&amp;$C239+$A$6))/$A$6</f>
        <v>126.42857142857143</v>
      </c>
    </row>
    <row r="240" spans="3:9" x14ac:dyDescent="0.25">
      <c r="C240">
        <f>C239+1</f>
        <v>237</v>
      </c>
      <c r="D240" s="9" t="str" cm="1">
        <f t="array" aca="1" ref="D240" ca="1">INDIRECT("'[dpc-covid19-ita-regioni.xlsx]"&amp;$A$4&amp;"'!a"&amp;C240+1)</f>
        <v>14/03/2020</v>
      </c>
      <c r="E240" s="3">
        <f ca="1">AVERAGE(INDIRECT("'[dpc-covid19-ita-regioni.xlsx]"&amp;$A$4&amp;"'!"&amp;E$1&amp;$C240+1):INDIRECT("'[dpc-covid19-ita-regioni.xlsx]"&amp;$A$4&amp;"'!"&amp;E$1&amp;$C240+$A$6))</f>
        <v>3681.4285714285716</v>
      </c>
      <c r="F240" s="3">
        <f ca="1">AVERAGE(INDIRECT("'[dpc-covid19-ita-regioni.xlsx]"&amp;$A$4&amp;"'!"&amp;F$1&amp;$C240+1):INDIRECT("'[dpc-covid19-ita-regioni.xlsx]"&amp;$A$4&amp;"'!"&amp;F$1&amp;$C240+$A$6))</f>
        <v>550.28571428571433</v>
      </c>
      <c r="G240" s="3">
        <f ca="1">AVERAGE(INDIRECT("'[dpc-covid19-ita-regioni.xlsx]"&amp;$A$4&amp;"'!"&amp;G$1&amp;$C240+1):INDIRECT("'[dpc-covid19-ita-regioni.xlsx]"&amp;$A$4&amp;"'!"&amp;G$1&amp;$C240+$A$6))</f>
        <v>1731</v>
      </c>
      <c r="H240" s="3">
        <f ca="1">AVERAGE(INDIRECT("'[dpc-covid19-ita-regioni.xlsx]"&amp;$A$4&amp;"'!"&amp;H$1&amp;$C240+1):INDIRECT("'[dpc-covid19-ita-regioni.xlsx]"&amp;$A$4&amp;"'!"&amp;H$1&amp;$C240+$A$6))</f>
        <v>5962.7142857142853</v>
      </c>
      <c r="I240" s="3" cm="1">
        <f t="array" aca="1" ref="I240" ca="1">(INDIRECT("'[dpc-covid19-ita-regioni.xlsx]"&amp;$A$4&amp;"'!"&amp;I$1&amp;$C240+1)-INDIRECT("'[dpc-covid19-ita-regioni.xlsx]"&amp;$A$4&amp;"'!"&amp;I$1&amp;$C240+$A$6))/$A$6</f>
        <v>99.857142857142861</v>
      </c>
    </row>
    <row r="241" spans="3:9" x14ac:dyDescent="0.25">
      <c r="C241">
        <f>C240+1</f>
        <v>238</v>
      </c>
      <c r="D241" s="9" t="str" cm="1">
        <f t="array" aca="1" ref="D241" ca="1">INDIRECT("'[dpc-covid19-ita-regioni.xlsx]"&amp;$A$4&amp;"'!a"&amp;C241+1)</f>
        <v>13/03/2020</v>
      </c>
      <c r="E241" s="3">
        <f ca="1">AVERAGE(INDIRECT("'[dpc-covid19-ita-regioni.xlsx]"&amp;$A$4&amp;"'!"&amp;E$1&amp;$C241+1):INDIRECT("'[dpc-covid19-ita-regioni.xlsx]"&amp;$A$4&amp;"'!"&amp;E$1&amp;$C241+$A$6))</f>
        <v>3219</v>
      </c>
      <c r="F241" s="3">
        <f ca="1">AVERAGE(INDIRECT("'[dpc-covid19-ita-regioni.xlsx]"&amp;$A$4&amp;"'!"&amp;F$1&amp;$C241+1):INDIRECT("'[dpc-covid19-ita-regioni.xlsx]"&amp;$A$4&amp;"'!"&amp;F$1&amp;$C241+$A$6))</f>
        <v>497</v>
      </c>
      <c r="G241" s="3">
        <f ca="1">AVERAGE(INDIRECT("'[dpc-covid19-ita-regioni.xlsx]"&amp;$A$4&amp;"'!"&amp;G$1&amp;$C241+1):INDIRECT("'[dpc-covid19-ita-regioni.xlsx]"&amp;$A$4&amp;"'!"&amp;G$1&amp;$C241+$A$6))</f>
        <v>1344.2857142857142</v>
      </c>
      <c r="H241" s="3">
        <f ca="1">AVERAGE(INDIRECT("'[dpc-covid19-ita-regioni.xlsx]"&amp;$A$4&amp;"'!"&amp;H$1&amp;$C241+1):INDIRECT("'[dpc-covid19-ita-regioni.xlsx]"&amp;$A$4&amp;"'!"&amp;H$1&amp;$C241+$A$6))</f>
        <v>5060.2857142857147</v>
      </c>
      <c r="I241" s="3" cm="1">
        <f t="array" aca="1" ref="I241" ca="1">(INDIRECT("'[dpc-covid19-ita-regioni.xlsx]"&amp;$A$4&amp;"'!"&amp;I$1&amp;$C241+1)-INDIRECT("'[dpc-covid19-ita-regioni.xlsx]"&amp;$A$4&amp;"'!"&amp;I$1&amp;$C241+$A$6))/$A$6</f>
        <v>105.14285714285714</v>
      </c>
    </row>
    <row r="242" spans="3:9" x14ac:dyDescent="0.25">
      <c r="C242">
        <f>C241+1</f>
        <v>239</v>
      </c>
      <c r="D242" s="9" t="str" cm="1">
        <f t="array" aca="1" ref="D242" ca="1">INDIRECT("'[dpc-covid19-ita-regioni.xlsx]"&amp;$A$4&amp;"'!a"&amp;C242+1)</f>
        <v>12/03/2020</v>
      </c>
      <c r="E242" s="3">
        <f ca="1">AVERAGE(INDIRECT("'[dpc-covid19-ita-regioni.xlsx]"&amp;$A$4&amp;"'!"&amp;E$1&amp;$C242+1):INDIRECT("'[dpc-covid19-ita-regioni.xlsx]"&amp;$A$4&amp;"'!"&amp;E$1&amp;$C242+$A$6))</f>
        <v>2817.1428571428573</v>
      </c>
      <c r="F242" s="3">
        <f ca="1">AVERAGE(INDIRECT("'[dpc-covid19-ita-regioni.xlsx]"&amp;$A$4&amp;"'!"&amp;F$1&amp;$C242+1):INDIRECT("'[dpc-covid19-ita-regioni.xlsx]"&amp;$A$4&amp;"'!"&amp;F$1&amp;$C242+$A$6))</f>
        <v>448.28571428571428</v>
      </c>
      <c r="G242" s="3">
        <f ca="1">AVERAGE(INDIRECT("'[dpc-covid19-ita-regioni.xlsx]"&amp;$A$4&amp;"'!"&amp;G$1&amp;$C242+1):INDIRECT("'[dpc-covid19-ita-regioni.xlsx]"&amp;$A$4&amp;"'!"&amp;G$1&amp;$C242+$A$6))</f>
        <v>977.14285714285711</v>
      </c>
      <c r="H242" s="3">
        <f ca="1">AVERAGE(INDIRECT("'[dpc-covid19-ita-regioni.xlsx]"&amp;$A$4&amp;"'!"&amp;H$1&amp;$C242+1):INDIRECT("'[dpc-covid19-ita-regioni.xlsx]"&amp;$A$4&amp;"'!"&amp;H$1&amp;$C242+$A$6))</f>
        <v>4242.5714285714284</v>
      </c>
      <c r="I242" s="3" cm="1">
        <f t="array" aca="1" ref="I242" ca="1">(INDIRECT("'[dpc-covid19-ita-regioni.xlsx]"&amp;$A$4&amp;"'!"&amp;I$1&amp;$C242+1)-INDIRECT("'[dpc-covid19-ita-regioni.xlsx]"&amp;$A$4&amp;"'!"&amp;I$1&amp;$C242+$A$6))/$A$6</f>
        <v>87</v>
      </c>
    </row>
    <row r="243" spans="3:9" x14ac:dyDescent="0.25">
      <c r="C243">
        <f>C242+1</f>
        <v>240</v>
      </c>
      <c r="D243" s="9" t="str" cm="1">
        <f t="array" aca="1" ref="D243" ca="1">INDIRECT("'[dpc-covid19-ita-regioni.xlsx]"&amp;$A$4&amp;"'!a"&amp;C243+1)</f>
        <v>11/03/2020</v>
      </c>
      <c r="E243" s="3">
        <f ca="1">AVERAGE(INDIRECT("'[dpc-covid19-ita-regioni.xlsx]"&amp;$A$4&amp;"'!"&amp;E$1&amp;$C243+1):INDIRECT("'[dpc-covid19-ita-regioni.xlsx]"&amp;$A$4&amp;"'!"&amp;E$1&amp;$C243+$A$6))</f>
        <v>2377.4285714285716</v>
      </c>
      <c r="F243" s="3">
        <f ca="1">AVERAGE(INDIRECT("'[dpc-covid19-ita-regioni.xlsx]"&amp;$A$4&amp;"'!"&amp;F$1&amp;$C243+1):INDIRECT("'[dpc-covid19-ita-regioni.xlsx]"&amp;$A$4&amp;"'!"&amp;F$1&amp;$C243+$A$6))</f>
        <v>396.71428571428572</v>
      </c>
      <c r="G243" s="3">
        <f ca="1">AVERAGE(INDIRECT("'[dpc-covid19-ita-regioni.xlsx]"&amp;$A$4&amp;"'!"&amp;G$1&amp;$C243+1):INDIRECT("'[dpc-covid19-ita-regioni.xlsx]"&amp;$A$4&amp;"'!"&amp;G$1&amp;$C243+$A$6))</f>
        <v>737.14285714285711</v>
      </c>
      <c r="H243" s="3">
        <f ca="1">AVERAGE(INDIRECT("'[dpc-covid19-ita-regioni.xlsx]"&amp;$A$4&amp;"'!"&amp;H$1&amp;$C243+1):INDIRECT("'[dpc-covid19-ita-regioni.xlsx]"&amp;$A$4&amp;"'!"&amp;H$1&amp;$C243+$A$6))</f>
        <v>3511.2857142857142</v>
      </c>
      <c r="I243" s="3" cm="1">
        <f t="array" aca="1" ref="I243" ca="1">(INDIRECT("'[dpc-covid19-ita-regioni.xlsx]"&amp;$A$4&amp;"'!"&amp;I$1&amp;$C243+1)-INDIRECT("'[dpc-covid19-ita-regioni.xlsx]"&amp;$A$4&amp;"'!"&amp;I$1&amp;$C243+$A$6))/$A$6</f>
        <v>74.142857142857139</v>
      </c>
    </row>
    <row r="244" spans="3:9" x14ac:dyDescent="0.25">
      <c r="C244">
        <f>C243+1</f>
        <v>241</v>
      </c>
      <c r="D244" s="9" t="str" cm="1">
        <f t="array" aca="1" ref="D244" ca="1">INDIRECT("'[dpc-covid19-ita-regioni.xlsx]"&amp;$A$4&amp;"'!a"&amp;C244+1)</f>
        <v>10/03/2020</v>
      </c>
      <c r="E244" s="3">
        <f ca="1">AVERAGE(INDIRECT("'[dpc-covid19-ita-regioni.xlsx]"&amp;$A$4&amp;"'!"&amp;E$1&amp;$C244+1):INDIRECT("'[dpc-covid19-ita-regioni.xlsx]"&amp;$A$4&amp;"'!"&amp;E$1&amp;$C244+$A$6))</f>
        <v>1952.4285714285713</v>
      </c>
      <c r="F244" s="3">
        <f ca="1">AVERAGE(INDIRECT("'[dpc-covid19-ita-regioni.xlsx]"&amp;$A$4&amp;"'!"&amp;F$1&amp;$C244+1):INDIRECT("'[dpc-covid19-ita-regioni.xlsx]"&amp;$A$4&amp;"'!"&amp;F$1&amp;$C244+$A$6))</f>
        <v>346.57142857142856</v>
      </c>
      <c r="G244" s="3">
        <f ca="1">AVERAGE(INDIRECT("'[dpc-covid19-ita-regioni.xlsx]"&amp;$A$4&amp;"'!"&amp;G$1&amp;$C244+1):INDIRECT("'[dpc-covid19-ita-regioni.xlsx]"&amp;$A$4&amp;"'!"&amp;G$1&amp;$C244+$A$6))</f>
        <v>602.85714285714289</v>
      </c>
      <c r="H244" s="3">
        <f ca="1">AVERAGE(INDIRECT("'[dpc-covid19-ita-regioni.xlsx]"&amp;$A$4&amp;"'!"&amp;H$1&amp;$C244+1):INDIRECT("'[dpc-covid19-ita-regioni.xlsx]"&amp;$A$4&amp;"'!"&amp;H$1&amp;$C244+$A$6))</f>
        <v>2901.8571428571427</v>
      </c>
      <c r="I244" s="3" cm="1">
        <f t="array" aca="1" ref="I244" ca="1">(INDIRECT("'[dpc-covid19-ita-regioni.xlsx]"&amp;$A$4&amp;"'!"&amp;I$1&amp;$C244+1)-INDIRECT("'[dpc-covid19-ita-regioni.xlsx]"&amp;$A$4&amp;"'!"&amp;I$1&amp;$C244+$A$6))/$A$6</f>
        <v>56.428571428571431</v>
      </c>
    </row>
    <row r="245" spans="3:9" x14ac:dyDescent="0.25">
      <c r="C245">
        <f>C244+1</f>
        <v>242</v>
      </c>
      <c r="D245" s="9" t="str" cm="1">
        <f t="array" aca="1" ref="D245" ca="1">INDIRECT("'[dpc-covid19-ita-regioni.xlsx]"&amp;$A$4&amp;"'!a"&amp;C245+1)</f>
        <v>09/03/2020</v>
      </c>
      <c r="E245" s="3">
        <f ca="1">AVERAGE(INDIRECT("'[dpc-covid19-ita-regioni.xlsx]"&amp;$A$4&amp;"'!"&amp;E$1&amp;$C245+1):INDIRECT("'[dpc-covid19-ita-regioni.xlsx]"&amp;$A$4&amp;"'!"&amp;E$1&amp;$C245+$A$6))</f>
        <v>1578</v>
      </c>
      <c r="F245" s="3">
        <f ca="1">AVERAGE(INDIRECT("'[dpc-covid19-ita-regioni.xlsx]"&amp;$A$4&amp;"'!"&amp;F$1&amp;$C245+1):INDIRECT("'[dpc-covid19-ita-regioni.xlsx]"&amp;$A$4&amp;"'!"&amp;F$1&amp;$C245+$A$6))</f>
        <v>303.85714285714283</v>
      </c>
      <c r="G245" s="3">
        <f ca="1">AVERAGE(INDIRECT("'[dpc-covid19-ita-regioni.xlsx]"&amp;$A$4&amp;"'!"&amp;G$1&amp;$C245+1):INDIRECT("'[dpc-covid19-ita-regioni.xlsx]"&amp;$A$4&amp;"'!"&amp;G$1&amp;$C245+$A$6))</f>
        <v>577</v>
      </c>
      <c r="H245" s="3">
        <f ca="1">AVERAGE(INDIRECT("'[dpc-covid19-ita-regioni.xlsx]"&amp;$A$4&amp;"'!"&amp;H$1&amp;$C245+1):INDIRECT("'[dpc-covid19-ita-regioni.xlsx]"&amp;$A$4&amp;"'!"&amp;H$1&amp;$C245+$A$6))</f>
        <v>2458.8571428571427</v>
      </c>
      <c r="I245" s="3" cm="1">
        <f t="array" aca="1" ref="I245" ca="1">(INDIRECT("'[dpc-covid19-ita-regioni.xlsx]"&amp;$A$4&amp;"'!"&amp;I$1&amp;$C245+1)-INDIRECT("'[dpc-covid19-ita-regioni.xlsx]"&amp;$A$4&amp;"'!"&amp;I$1&amp;$C245+$A$6))/$A$6</f>
        <v>39.714285714285715</v>
      </c>
    </row>
    <row r="246" spans="3:9" x14ac:dyDescent="0.25">
      <c r="C246">
        <f>C245+1</f>
        <v>243</v>
      </c>
      <c r="D246" s="9" t="str" cm="1">
        <f t="array" aca="1" ref="D246" ca="1">INDIRECT("'[dpc-covid19-ita-regioni.xlsx]"&amp;$A$4&amp;"'!a"&amp;C246+1)</f>
        <v>08/03/2020</v>
      </c>
      <c r="E246" s="3">
        <f ca="1">AVERAGE(INDIRECT("'[dpc-covid19-ita-regioni.xlsx]"&amp;$A$4&amp;"'!"&amp;E$1&amp;$C246+1):INDIRECT("'[dpc-covid19-ita-regioni.xlsx]"&amp;$A$4&amp;"'!"&amp;E$1&amp;$C246+$A$6))</f>
        <v>1246</v>
      </c>
      <c r="F246" s="3">
        <f ca="1">AVERAGE(INDIRECT("'[dpc-covid19-ita-regioni.xlsx]"&amp;$A$4&amp;"'!"&amp;F$1&amp;$C246+1):INDIRECT("'[dpc-covid19-ita-regioni.xlsx]"&amp;$A$4&amp;"'!"&amp;F$1&amp;$C246+$A$6))</f>
        <v>259.14285714285717</v>
      </c>
      <c r="G246" s="3">
        <f ca="1">AVERAGE(INDIRECT("'[dpc-covid19-ita-regioni.xlsx]"&amp;$A$4&amp;"'!"&amp;G$1&amp;$C246+1):INDIRECT("'[dpc-covid19-ita-regioni.xlsx]"&amp;$A$4&amp;"'!"&amp;G$1&amp;$C246+$A$6))</f>
        <v>466.14285714285717</v>
      </c>
      <c r="H246" s="3">
        <f ca="1">AVERAGE(INDIRECT("'[dpc-covid19-ita-regioni.xlsx]"&amp;$A$4&amp;"'!"&amp;H$1&amp;$C246+1):INDIRECT("'[dpc-covid19-ita-regioni.xlsx]"&amp;$A$4&amp;"'!"&amp;H$1&amp;$C246+$A$6))</f>
        <v>1971.2857142857142</v>
      </c>
      <c r="I246" s="3" cm="1">
        <f t="array" aca="1" ref="I246" ca="1">(INDIRECT("'[dpc-covid19-ita-regioni.xlsx]"&amp;$A$4&amp;"'!"&amp;I$1&amp;$C246+1)-INDIRECT("'[dpc-covid19-ita-regioni.xlsx]"&amp;$A$4&amp;"'!"&amp;I$1&amp;$C246+$A$6))/$A$6</f>
        <v>32.714285714285715</v>
      </c>
    </row>
    <row r="247" spans="3:9" x14ac:dyDescent="0.25">
      <c r="C247">
        <f>C246+1</f>
        <v>244</v>
      </c>
      <c r="D247" s="9" t="str" cm="1">
        <f t="array" aca="1" ref="D247" ca="1">INDIRECT("'[dpc-covid19-ita-regioni.xlsx]"&amp;$A$4&amp;"'!a"&amp;C247+1)</f>
        <v>07/03/2020</v>
      </c>
      <c r="E247" s="3">
        <f ca="1">AVERAGE(INDIRECT("'[dpc-covid19-ita-regioni.xlsx]"&amp;$A$4&amp;"'!"&amp;E$1&amp;$C247+1):INDIRECT("'[dpc-covid19-ita-regioni.xlsx]"&amp;$A$4&amp;"'!"&amp;E$1&amp;$C247+$A$6))</f>
        <v>987.28571428571433</v>
      </c>
      <c r="F247" s="3">
        <f ca="1">AVERAGE(INDIRECT("'[dpc-covid19-ita-regioni.xlsx]"&amp;$A$4&amp;"'!"&amp;F$1&amp;$C247+1):INDIRECT("'[dpc-covid19-ita-regioni.xlsx]"&amp;$A$4&amp;"'!"&amp;F$1&amp;$C247+$A$6))</f>
        <v>217.28571428571428</v>
      </c>
      <c r="G247" s="3">
        <f ca="1">AVERAGE(INDIRECT("'[dpc-covid19-ita-regioni.xlsx]"&amp;$A$4&amp;"'!"&amp;G$1&amp;$C247+1):INDIRECT("'[dpc-covid19-ita-regioni.xlsx]"&amp;$A$4&amp;"'!"&amp;G$1&amp;$C247+$A$6))</f>
        <v>411.71428571428572</v>
      </c>
      <c r="H247" s="3">
        <f ca="1">AVERAGE(INDIRECT("'[dpc-covid19-ita-regioni.xlsx]"&amp;$A$4&amp;"'!"&amp;H$1&amp;$C247+1):INDIRECT("'[dpc-covid19-ita-regioni.xlsx]"&amp;$A$4&amp;"'!"&amp;H$1&amp;$C247+$A$6))</f>
        <v>1616.2857142857142</v>
      </c>
      <c r="I247" s="3" cm="1">
        <f t="array" aca="1" ref="I247" ca="1">(INDIRECT("'[dpc-covid19-ita-regioni.xlsx]"&amp;$A$4&amp;"'!"&amp;I$1&amp;$C247+1)-INDIRECT("'[dpc-covid19-ita-regioni.xlsx]"&amp;$A$4&amp;"'!"&amp;I$1&amp;$C247+$A$6))/$A$6</f>
        <v>18.571428571428573</v>
      </c>
    </row>
    <row r="248" spans="3:9" x14ac:dyDescent="0.25">
      <c r="C248">
        <f>C247+1</f>
        <v>245</v>
      </c>
      <c r="D248" s="9" t="str" cm="1">
        <f t="array" aca="1" ref="D248" ca="1">INDIRECT("'[dpc-covid19-ita-regioni.xlsx]"&amp;$A$4&amp;"'!a"&amp;C248+1)</f>
        <v>06/03/2020</v>
      </c>
      <c r="E248" s="3">
        <f ca="1">AVERAGE(INDIRECT("'[dpc-covid19-ita-regioni.xlsx]"&amp;$A$4&amp;"'!"&amp;E$1&amp;$C248+1):INDIRECT("'[dpc-covid19-ita-regioni.xlsx]"&amp;$A$4&amp;"'!"&amp;E$1&amp;$C248+$A$6))</f>
        <v>786.57142857142856</v>
      </c>
      <c r="F248" s="3">
        <f ca="1">AVERAGE(INDIRECT("'[dpc-covid19-ita-regioni.xlsx]"&amp;$A$4&amp;"'!"&amp;F$1&amp;$C248+1):INDIRECT("'[dpc-covid19-ita-regioni.xlsx]"&amp;$A$4&amp;"'!"&amp;F$1&amp;$C248+$A$6))</f>
        <v>177.42857142857142</v>
      </c>
      <c r="G248" s="3">
        <f ca="1">AVERAGE(INDIRECT("'[dpc-covid19-ita-regioni.xlsx]"&amp;$A$4&amp;"'!"&amp;G$1&amp;$C248+1):INDIRECT("'[dpc-covid19-ita-regioni.xlsx]"&amp;$A$4&amp;"'!"&amp;G$1&amp;$C248+$A$6))</f>
        <v>339.42857142857144</v>
      </c>
      <c r="H248" s="3">
        <f ca="1">AVERAGE(INDIRECT("'[dpc-covid19-ita-regioni.xlsx]"&amp;$A$4&amp;"'!"&amp;H$1&amp;$C248+1):INDIRECT("'[dpc-covid19-ita-regioni.xlsx]"&amp;$A$4&amp;"'!"&amp;H$1&amp;$C248+$A$6))</f>
        <v>1303.4285714285713</v>
      </c>
      <c r="I248" s="3" cm="1">
        <f t="array" aca="1" ref="I248" ca="1">(INDIRECT("'[dpc-covid19-ita-regioni.xlsx]"&amp;$A$4&amp;"'!"&amp;I$1&amp;$C248+1)-INDIRECT("'[dpc-covid19-ita-regioni.xlsx]"&amp;$A$4&amp;"'!"&amp;I$1&amp;$C248+$A$6))/$A$6</f>
        <v>16</v>
      </c>
    </row>
    <row r="249" spans="3:9" x14ac:dyDescent="0.25">
      <c r="C249">
        <f>C248+1</f>
        <v>246</v>
      </c>
      <c r="D249" s="9" t="str" cm="1">
        <f t="array" aca="1" ref="D249" ca="1">INDIRECT("'[dpc-covid19-ita-regioni.xlsx]"&amp;$A$4&amp;"'!a"&amp;C249+1)</f>
        <v>05/03/2020</v>
      </c>
      <c r="E249" s="3">
        <f ca="1">AVERAGE(INDIRECT("'[dpc-covid19-ita-regioni.xlsx]"&amp;$A$4&amp;"'!"&amp;E$1&amp;$C249+1):INDIRECT("'[dpc-covid19-ita-regioni.xlsx]"&amp;$A$4&amp;"'!"&amp;E$1&amp;$C249+$A$6))</f>
        <v>588.42857142857144</v>
      </c>
      <c r="F249" s="3">
        <f ca="1">AVERAGE(INDIRECT("'[dpc-covid19-ita-regioni.xlsx]"&amp;$A$4&amp;"'!"&amp;F$1&amp;$C249+1):INDIRECT("'[dpc-covid19-ita-regioni.xlsx]"&amp;$A$4&amp;"'!"&amp;F$1&amp;$C249+$A$6))</f>
        <v>140</v>
      </c>
      <c r="G249" s="3">
        <f ca="1">AVERAGE(INDIRECT("'[dpc-covid19-ita-regioni.xlsx]"&amp;$A$4&amp;"'!"&amp;G$1&amp;$C249+1):INDIRECT("'[dpc-covid19-ita-regioni.xlsx]"&amp;$A$4&amp;"'!"&amp;G$1&amp;$C249+$A$6))</f>
        <v>355.85714285714283</v>
      </c>
      <c r="H249" s="3">
        <f ca="1">AVERAGE(INDIRECT("'[dpc-covid19-ita-regioni.xlsx]"&amp;$A$4&amp;"'!"&amp;H$1&amp;$C249+1):INDIRECT("'[dpc-covid19-ita-regioni.xlsx]"&amp;$A$4&amp;"'!"&amp;H$1&amp;$C249+$A$6))</f>
        <v>1084.2857142857142</v>
      </c>
      <c r="I249" s="3" cm="1">
        <f t="array" aca="1" ref="I249" ca="1">(INDIRECT("'[dpc-covid19-ita-regioni.xlsx]"&amp;$A$4&amp;"'!"&amp;I$1&amp;$C249+1)-INDIRECT("'[dpc-covid19-ita-regioni.xlsx]"&amp;$A$4&amp;"'!"&amp;I$1&amp;$C249+$A$6))/$A$6</f>
        <v>11.571428571428571</v>
      </c>
    </row>
    <row r="250" spans="3:9" x14ac:dyDescent="0.25">
      <c r="C250">
        <f>C249+1</f>
        <v>247</v>
      </c>
      <c r="D250" s="9" t="str" cm="1">
        <f t="array" aca="1" ref="D250" ca="1">INDIRECT("'[dpc-covid19-ita-regioni.xlsx]"&amp;$A$4&amp;"'!a"&amp;C250+1)</f>
        <v>04/03/2020</v>
      </c>
      <c r="E250" s="3">
        <f ca="1">AVERAGE(INDIRECT("'[dpc-covid19-ita-regioni.xlsx]"&amp;$A$4&amp;"'!"&amp;E$1&amp;$C250+1):INDIRECT("'[dpc-covid19-ita-regioni.xlsx]"&amp;$A$4&amp;"'!"&amp;E$1&amp;$C250+$A$6))</f>
        <v>446</v>
      </c>
      <c r="F250" s="3">
        <f ca="1">AVERAGE(INDIRECT("'[dpc-covid19-ita-regioni.xlsx]"&amp;$A$4&amp;"'!"&amp;F$1&amp;$C250+1):INDIRECT("'[dpc-covid19-ita-regioni.xlsx]"&amp;$A$4&amp;"'!"&amp;F$1&amp;$C250+$A$6))</f>
        <v>111</v>
      </c>
      <c r="G250" s="3">
        <f ca="1">AVERAGE(INDIRECT("'[dpc-covid19-ita-regioni.xlsx]"&amp;$A$4&amp;"'!"&amp;G$1&amp;$C250+1):INDIRECT("'[dpc-covid19-ita-regioni.xlsx]"&amp;$A$4&amp;"'!"&amp;G$1&amp;$C250+$A$6))</f>
        <v>323.28571428571428</v>
      </c>
      <c r="H250" s="3">
        <f ca="1">AVERAGE(INDIRECT("'[dpc-covid19-ita-regioni.xlsx]"&amp;$A$4&amp;"'!"&amp;H$1&amp;$C250+1):INDIRECT("'[dpc-covid19-ita-regioni.xlsx]"&amp;$A$4&amp;"'!"&amp;H$1&amp;$C250+$A$6))</f>
        <v>880.28571428571433</v>
      </c>
      <c r="I250" s="3" cm="1">
        <f t="array" aca="1" ref="I250" ca="1">(INDIRECT("'[dpc-covid19-ita-regioni.xlsx]"&amp;$A$4&amp;"'!"&amp;I$1&amp;$C250+1)-INDIRECT("'[dpc-covid19-ita-regioni.xlsx]"&amp;$A$4&amp;"'!"&amp;I$1&amp;$C250+$A$6))/$A$6</f>
        <v>8.4285714285714288</v>
      </c>
    </row>
    <row r="251" spans="3:9" x14ac:dyDescent="0.25">
      <c r="C251">
        <f>C250+1</f>
        <v>248</v>
      </c>
      <c r="D251" s="9" t="str" cm="1">
        <f t="array" aca="1" ref="D251" ca="1">INDIRECT("'[dpc-covid19-ita-regioni.xlsx]"&amp;$A$4&amp;"'!a"&amp;C251+1)</f>
        <v>03/03/2020</v>
      </c>
      <c r="E251" s="3">
        <f ca="1">AVERAGE(INDIRECT("'[dpc-covid19-ita-regioni.xlsx]"&amp;$A$4&amp;"'!"&amp;E$1&amp;$C251+1):INDIRECT("'[dpc-covid19-ita-regioni.xlsx]"&amp;$A$4&amp;"'!"&amp;E$1&amp;$C251+$A$6))</f>
        <v>332</v>
      </c>
      <c r="F251" s="3">
        <f ca="1">AVERAGE(INDIRECT("'[dpc-covid19-ita-regioni.xlsx]"&amp;$A$4&amp;"'!"&amp;F$1&amp;$C251+1):INDIRECT("'[dpc-covid19-ita-regioni.xlsx]"&amp;$A$4&amp;"'!"&amp;F$1&amp;$C251+$A$6))</f>
        <v>84.714285714285708</v>
      </c>
      <c r="G251" s="3">
        <f ca="1">AVERAGE(INDIRECT("'[dpc-covid19-ita-regioni.xlsx]"&amp;$A$4&amp;"'!"&amp;G$1&amp;$C251+1):INDIRECT("'[dpc-covid19-ita-regioni.xlsx]"&amp;$A$4&amp;"'!"&amp;G$1&amp;$C251+$A$6))</f>
        <v>285.28571428571428</v>
      </c>
      <c r="H251" s="3">
        <f ca="1">AVERAGE(INDIRECT("'[dpc-covid19-ita-regioni.xlsx]"&amp;$A$4&amp;"'!"&amp;H$1&amp;$C251+1):INDIRECT("'[dpc-covid19-ita-regioni.xlsx]"&amp;$A$4&amp;"'!"&amp;H$1&amp;$C251+$A$6))</f>
        <v>702</v>
      </c>
      <c r="I251" s="3" cm="1">
        <f t="array" aca="1" ref="I251" ca="1">(INDIRECT("'[dpc-covid19-ita-regioni.xlsx]"&amp;$A$4&amp;"'!"&amp;I$1&amp;$C251+1)-INDIRECT("'[dpc-covid19-ita-regioni.xlsx]"&amp;$A$4&amp;"'!"&amp;I$1&amp;$C251+$A$6))/$A$6</f>
        <v>6.5714285714285712</v>
      </c>
    </row>
    <row r="252" spans="3:9" x14ac:dyDescent="0.25">
      <c r="C252">
        <f>C251+1</f>
        <v>249</v>
      </c>
      <c r="D252" s="9" t="str" cm="1">
        <f t="array" aca="1" ref="D252" ca="1">INDIRECT("'[dpc-covid19-ita-regioni.xlsx]"&amp;$A$4&amp;"'!a"&amp;C252+1)</f>
        <v>02/03/2020</v>
      </c>
      <c r="E252" s="3">
        <f ca="1">AVERAGE(INDIRECT("'[dpc-covid19-ita-regioni.xlsx]"&amp;$A$4&amp;"'!"&amp;E$1&amp;$C252+1):INDIRECT("'[dpc-covid19-ita-regioni.xlsx]"&amp;$A$4&amp;"'!"&amp;E$1&amp;$C252+$A$6))</f>
        <v>243.57142857142858</v>
      </c>
      <c r="F252" s="3">
        <f ca="1">AVERAGE(INDIRECT("'[dpc-covid19-ita-regioni.xlsx]"&amp;$A$4&amp;"'!"&amp;F$1&amp;$C252+1):INDIRECT("'[dpc-covid19-ita-regioni.xlsx]"&amp;$A$4&amp;"'!"&amp;F$1&amp;$C252+$A$6))</f>
        <v>64.428571428571431</v>
      </c>
      <c r="G252" s="3">
        <f ca="1">AVERAGE(INDIRECT("'[dpc-covid19-ita-regioni.xlsx]"&amp;$A$4&amp;"'!"&amp;G$1&amp;$C252+1):INDIRECT("'[dpc-covid19-ita-regioni.xlsx]"&amp;$A$4&amp;"'!"&amp;G$1&amp;$C252+$A$6))</f>
        <v>237.57142857142858</v>
      </c>
      <c r="H252" s="3">
        <f ca="1">AVERAGE(INDIRECT("'[dpc-covid19-ita-regioni.xlsx]"&amp;$A$4&amp;"'!"&amp;H$1&amp;$C252+1):INDIRECT("'[dpc-covid19-ita-regioni.xlsx]"&amp;$A$4&amp;"'!"&amp;H$1&amp;$C252+$A$6))</f>
        <v>545.57142857142856</v>
      </c>
      <c r="I252" s="3" cm="1">
        <f t="array" aca="1" ref="I252" ca="1">(INDIRECT("'[dpc-covid19-ita-regioni.xlsx]"&amp;$A$4&amp;"'!"&amp;I$1&amp;$C252+1)-INDIRECT("'[dpc-covid19-ita-regioni.xlsx]"&amp;$A$4&amp;"'!"&amp;I$1&amp;$C252+$A$6))/$A$6</f>
        <v>4.1428571428571432</v>
      </c>
    </row>
    <row r="253" spans="3:9" x14ac:dyDescent="0.25">
      <c r="C253">
        <f>C252+1</f>
        <v>250</v>
      </c>
      <c r="D253" s="9" t="str" cm="1">
        <f t="array" aca="1" ref="D253" ca="1">INDIRECT("'[dpc-covid19-ita-regioni.xlsx]"&amp;$A$4&amp;"'!a"&amp;C253+1)</f>
        <v>01/03/2020</v>
      </c>
      <c r="E253" s="3">
        <f ca="1">AVERAGE(INDIRECT("'[dpc-covid19-ita-regioni.xlsx]"&amp;$A$4&amp;"'!"&amp;E$1&amp;$C253+1):INDIRECT("'[dpc-covid19-ita-regioni.xlsx]"&amp;$A$4&amp;"'!"&amp;E$1&amp;$C253+$A$6))</f>
        <v>186.14285714285714</v>
      </c>
      <c r="F253" s="3">
        <f ca="1">AVERAGE(INDIRECT("'[dpc-covid19-ita-regioni.xlsx]"&amp;$A$4&amp;"'!"&amp;F$1&amp;$C253+1):INDIRECT("'[dpc-covid19-ita-regioni.xlsx]"&amp;$A$4&amp;"'!"&amp;F$1&amp;$C253+$A$6))</f>
        <v>49</v>
      </c>
      <c r="G253" s="3">
        <f ca="1">AVERAGE(INDIRECT("'[dpc-covid19-ita-regioni.xlsx]"&amp;$A$4&amp;"'!"&amp;G$1&amp;$C253+1):INDIRECT("'[dpc-covid19-ita-regioni.xlsx]"&amp;$A$4&amp;"'!"&amp;G$1&amp;$C253+$A$6))</f>
        <v>180.28571428571428</v>
      </c>
      <c r="H253" s="3">
        <f ca="1">AVERAGE(INDIRECT("'[dpc-covid19-ita-regioni.xlsx]"&amp;$A$4&amp;"'!"&amp;H$1&amp;$C253+1):INDIRECT("'[dpc-covid19-ita-regioni.xlsx]"&amp;$A$4&amp;"'!"&amp;H$1&amp;$C253+$A$6))</f>
        <v>415.42857142857144</v>
      </c>
      <c r="I253" s="3" cm="1">
        <f t="array" aca="1" ref="I253" ca="1">(INDIRECT("'[dpc-covid19-ita-regioni.xlsx]"&amp;$A$4&amp;"'!"&amp;I$1&amp;$C253+1)-INDIRECT("'[dpc-covid19-ita-regioni.xlsx]"&amp;$A$4&amp;"'!"&amp;I$1&amp;$C253+$A$6))/$A$6</f>
        <v>2.5714285714285716</v>
      </c>
    </row>
  </sheetData>
  <mergeCells count="1">
    <mergeCell ref="E2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0395-CC88-4620-9FC0-E3FF6A303F11}">
  <dimension ref="A3:J62"/>
  <sheetViews>
    <sheetView topLeftCell="E7" workbookViewId="0">
      <selection activeCell="J6" sqref="J6"/>
    </sheetView>
  </sheetViews>
  <sheetFormatPr defaultRowHeight="15" x14ac:dyDescent="0.25"/>
  <cols>
    <col min="1" max="1" width="12.42578125" style="10" bestFit="1" customWidth="1"/>
    <col min="2" max="2" width="70.85546875" style="10" bestFit="1" customWidth="1"/>
    <col min="3" max="3" width="65.85546875" style="10" bestFit="1" customWidth="1"/>
    <col min="4" max="4" width="71.7109375" style="10" bestFit="1" customWidth="1"/>
    <col min="5" max="5" width="63.28515625" style="10" bestFit="1" customWidth="1"/>
    <col min="6" max="6" width="58" bestFit="1" customWidth="1"/>
    <col min="8" max="8" width="12.42578125" bestFit="1" customWidth="1"/>
    <col min="9" max="9" width="16.5703125" bestFit="1" customWidth="1"/>
    <col min="10" max="10" width="8.85546875" bestFit="1" customWidth="1"/>
  </cols>
  <sheetData>
    <row r="3" spans="1:10" x14ac:dyDescent="0.25">
      <c r="A3" s="10" t="s">
        <v>33</v>
      </c>
      <c r="B3" s="10" cm="1">
        <f t="array" aca="1" ref="B3" ca="1">EXP(INDEX(LINEST(LN(Dati!N4:N17),Dati!$C4:$C17),1,2))</f>
        <v>1322.7896199329964</v>
      </c>
      <c r="C3" s="10" cm="1">
        <f t="array" aca="1" ref="C3" ca="1">EXP(INDEX(LINEST(LN(Dati!O4:O17),Dati!$C4:$C17),1,2))</f>
        <v>125.25297805580011</v>
      </c>
      <c r="D3" s="10" cm="1">
        <f t="array" aca="1" ref="D3" ca="1">EXP(INDEX(LINEST(LN(Dati!P4:P17),Dati!$C4:$C17),1,2))</f>
        <v>24904.376180606348</v>
      </c>
      <c r="E3" s="10" cm="1">
        <f t="array" aca="1" ref="E3" ca="1">EXP(INDEX(LINEST(LN(Dati!Q4:Q17),Dati!$C4:$C17),1,2))</f>
        <v>26352.17233056029</v>
      </c>
      <c r="F3" s="10" cm="1">
        <f t="array" aca="1" ref="F3" ca="1">EXP(INDEX(LINEST(LN(Dati!R4:R17),Dati!$C4:$C17),1,2))</f>
        <v>14.460587056403007</v>
      </c>
    </row>
    <row r="4" spans="1:10" x14ac:dyDescent="0.25">
      <c r="A4" s="10" t="s">
        <v>32</v>
      </c>
      <c r="B4" s="10" cm="1">
        <f t="array" aca="1" ref="B4" ca="1">_xlfn.SINGLE(INDEX(LINEST(LN(Dati!N4:N17),Dati!$C4:$C17),1))</f>
        <v>9.1259215585574996E-2</v>
      </c>
      <c r="C4" s="10" cm="1">
        <f t="array" aca="1" ref="C4" ca="1">_xlfn.SINGLE(INDEX(LINEST(LN(Dati!O4:O17),Dati!$C4:$C17),1))</f>
        <v>9.5272158752616271E-2</v>
      </c>
      <c r="D4" s="10" cm="1">
        <f t="array" aca="1" ref="D4" ca="1">_xlfn.SINGLE(INDEX(LINEST(LN(Dati!P4:P17),Dati!$C4:$C17),1))</f>
        <v>9.4129789480715348E-2</v>
      </c>
      <c r="E4" s="10" cm="1">
        <f t="array" aca="1" ref="E4" ca="1">_xlfn.SINGLE(INDEX(LINEST(LN(Dati!Q4:Q17),Dati!$C4:$C17),1))</f>
        <v>9.3994671026198254E-2</v>
      </c>
      <c r="F4" s="10" cm="1">
        <f t="array" aca="1" ref="F4" ca="1">_xlfn.SINGLE(INDEX(LINEST(LN(Dati!R4:R17),Dati!$C4:$C17),1))</f>
        <v>0.11556298824507896</v>
      </c>
    </row>
    <row r="5" spans="1:10" x14ac:dyDescent="0.25">
      <c r="B5" s="10">
        <f ca="1">PEARSON(Dati!C4:C17,B7:B20)</f>
        <v>0.98709289001774558</v>
      </c>
      <c r="C5" s="10" t="e">
        <f ca="1">PEARSON(Dati!D4:D17,C7:C20)</f>
        <v>#DIV/0!</v>
      </c>
      <c r="D5" s="10">
        <f ca="1">PEARSON(Dati!E4:E17,D7:D20)</f>
        <v>-0.9695006621494987</v>
      </c>
      <c r="E5" s="10">
        <f ca="1">PEARSON(Dati!F4:F17,E7:E20)</f>
        <v>-0.96978986682299428</v>
      </c>
      <c r="F5" s="10">
        <f ca="1">PEARSON(Dati!G4:G17,F7:F20)</f>
        <v>-0.95166216031898132</v>
      </c>
      <c r="I5" s="22" t="s">
        <v>42</v>
      </c>
      <c r="J5" s="22"/>
    </row>
    <row r="6" spans="1:10" x14ac:dyDescent="0.25">
      <c r="A6" s="15" t="s">
        <v>34</v>
      </c>
      <c r="B6" s="15" t="str">
        <f ca="1">Dati!$A$4&amp;" - Media giornaliera su un periodo "&amp;Dati!$A$6&amp;" giorni - "&amp;Dati!E3</f>
        <v>Lombardia - Media giornaliera su un periodo 7 giorni - ricoverati_con_sintomi</v>
      </c>
      <c r="C6" s="15" t="str">
        <f ca="1">Dati!$A$4&amp;" - Media giornaliera su un periodo "&amp;Dati!$A$6&amp;" giorni - "&amp;Dati!F3</f>
        <v>Lombardia - Media giornaliera su un periodo 7 giorni - terapia_intensiva</v>
      </c>
      <c r="D6" s="15" t="str">
        <f ca="1">Dati!$A$4&amp;" - Media giornaliera su un periodo "&amp;Dati!$A$6&amp;" giorni - "&amp;Dati!G3</f>
        <v>Lombardia - Media giornaliera su un periodo 7 giorni - isolamento_domiciliare</v>
      </c>
      <c r="E6" s="15" t="str">
        <f ca="1">Dati!$A$4&amp;" - Media giornaliera su un periodo "&amp;Dati!$A$6&amp;" giorni - "&amp;Dati!H3</f>
        <v>Lombardia - Media giornaliera su un periodo 7 giorni - totale_positivi</v>
      </c>
      <c r="F6" s="15" t="str">
        <f ca="1">Dati!$A$4&amp;" - Media giornaliera su un periodo "&amp;Dati!$A$6&amp;" giorni - "&amp;Dati!I3</f>
        <v>Lombardia - Media giornaliera su un periodo 7 giorni - deceduti</v>
      </c>
      <c r="H6" s="17" t="str">
        <f>A6</f>
        <v>Previsione al</v>
      </c>
      <c r="I6" s="18" t="s">
        <v>40</v>
      </c>
      <c r="J6" s="24" t="s">
        <v>41</v>
      </c>
    </row>
    <row r="7" spans="1:10" x14ac:dyDescent="0.25">
      <c r="A7" s="11">
        <f ca="1">Dati!$D$4+Dati!C4</f>
        <v>44141</v>
      </c>
      <c r="B7" s="12">
        <f ca="1">B$3*EXP(B$4*(14+Dati!$C4))</f>
        <v>5199.8568108666668</v>
      </c>
      <c r="C7" s="12">
        <f ca="1">C$3*EXP(C$4*(14+Dati!$C4))</f>
        <v>522.91446187276927</v>
      </c>
      <c r="D7" s="12">
        <f ca="1">D$3*EXP(D$4*(14+Dati!$C4))</f>
        <v>102205.99959149079</v>
      </c>
      <c r="E7" s="12">
        <f ca="1">E$3*EXP(E$4*(14+Dati!$C4))</f>
        <v>107928.69508372837</v>
      </c>
      <c r="F7" s="12">
        <f ca="1">F$3*EXP(F$4*(14+Dati!$C4))</f>
        <v>81.84863593284966</v>
      </c>
      <c r="H7" s="19">
        <f ca="1">A7</f>
        <v>44141</v>
      </c>
      <c r="I7" s="20">
        <f ca="1">C7</f>
        <v>522.91446187276927</v>
      </c>
      <c r="J7" s="23">
        <f ca="1">F7</f>
        <v>81.84863593284966</v>
      </c>
    </row>
    <row r="8" spans="1:10" x14ac:dyDescent="0.25">
      <c r="A8" s="11">
        <f ca="1">Dati!$D$4+Dati!C5</f>
        <v>44142</v>
      </c>
      <c r="B8" s="12">
        <f ca="1">B$3*EXP(B$4*(14+Dati!$C5))</f>
        <v>5696.7184835694961</v>
      </c>
      <c r="C8" s="12">
        <f ca="1">C$3*EXP(C$4*(14+Dati!$C5))</f>
        <v>575.1840385422264</v>
      </c>
      <c r="D8" s="12">
        <f ca="1">D$3*EXP(D$4*(14+Dati!$C5))</f>
        <v>112293.97057279457</v>
      </c>
      <c r="E8" s="12">
        <f ca="1">E$3*EXP(E$4*(14+Dati!$C5))</f>
        <v>118565.4880142898</v>
      </c>
      <c r="F8" s="12">
        <f ca="1">F$3*EXP(F$4*(14+Dati!$C5))</f>
        <v>91.875520835294992</v>
      </c>
      <c r="H8" s="19">
        <f ca="1">A8</f>
        <v>44142</v>
      </c>
      <c r="I8" s="20">
        <f ca="1">C8</f>
        <v>575.1840385422264</v>
      </c>
      <c r="J8" s="23">
        <f ca="1">F8</f>
        <v>91.875520835294992</v>
      </c>
    </row>
    <row r="9" spans="1:10" x14ac:dyDescent="0.25">
      <c r="A9" s="11">
        <f ca="1">Dati!$D$4+Dati!C6</f>
        <v>44143</v>
      </c>
      <c r="B9" s="12">
        <f ca="1">B$3*EXP(B$4*(14+Dati!$C6))</f>
        <v>6241.0567562596816</v>
      </c>
      <c r="C9" s="12">
        <f ca="1">C$3*EXP(C$4*(14+Dati!$C6))</f>
        <v>632.67838684148205</v>
      </c>
      <c r="D9" s="12">
        <f ca="1">D$3*EXP(D$4*(14+Dati!$C6))</f>
        <v>123377.64786220534</v>
      </c>
      <c r="E9" s="12">
        <f ca="1">E$3*EXP(E$4*(14+Dati!$C6))</f>
        <v>130250.57828375515</v>
      </c>
      <c r="F9" s="12">
        <f ca="1">F$3*EXP(F$4*(14+Dati!$C6))</f>
        <v>103.13075144809973</v>
      </c>
      <c r="H9" s="19">
        <f ca="1">A9</f>
        <v>44143</v>
      </c>
      <c r="I9" s="20">
        <f ca="1">C9</f>
        <v>632.67838684148205</v>
      </c>
      <c r="J9" s="23">
        <f ca="1">F9</f>
        <v>103.13075144809973</v>
      </c>
    </row>
    <row r="10" spans="1:10" x14ac:dyDescent="0.25">
      <c r="A10" s="11">
        <f ca="1">Dati!$D$4+Dati!C7</f>
        <v>44144</v>
      </c>
      <c r="B10" s="12">
        <f ca="1">B$3*EXP(B$4*(14+Dati!$C7))</f>
        <v>6837.4081582575482</v>
      </c>
      <c r="C10" s="12">
        <f ca="1">C$3*EXP(C$4*(14+Dati!$C7))</f>
        <v>695.91976542122688</v>
      </c>
      <c r="D10" s="12">
        <f ca="1">D$3*EXP(D$4*(14+Dati!$C7))</f>
        <v>135555.30999896963</v>
      </c>
      <c r="E10" s="12">
        <f ca="1">E$3*EXP(E$4*(14+Dati!$C7))</f>
        <v>143087.27967457057</v>
      </c>
      <c r="F10" s="12">
        <f ca="1">F$3*EXP(F$4*(14+Dati!$C7))</f>
        <v>115.76480652900753</v>
      </c>
      <c r="H10" s="19">
        <f ca="1">A10</f>
        <v>44144</v>
      </c>
      <c r="I10" s="20">
        <f ca="1">C10</f>
        <v>695.91976542122688</v>
      </c>
      <c r="J10" s="23">
        <f ca="1">F10</f>
        <v>115.76480652900753</v>
      </c>
    </row>
    <row r="11" spans="1:10" x14ac:dyDescent="0.25">
      <c r="A11" s="11">
        <f ca="1">Dati!$D$4+Dati!C8</f>
        <v>44145</v>
      </c>
      <c r="B11" s="12">
        <f ca="1">B$3*EXP(B$4*(14+Dati!$C8))</f>
        <v>7490.7426976556799</v>
      </c>
      <c r="C11" s="12">
        <f ca="1">C$3*EXP(C$4*(14+Dati!$C8))</f>
        <v>765.48263695512981</v>
      </c>
      <c r="D11" s="12">
        <f ca="1">D$3*EXP(D$4*(14+Dati!$C8))</f>
        <v>148934.93584380209</v>
      </c>
      <c r="E11" s="12">
        <f ca="1">E$3*EXP(E$4*(14+Dati!$C8))</f>
        <v>157189.08794451231</v>
      </c>
      <c r="F11" s="12">
        <f ca="1">F$3*EXP(F$4*(14+Dati!$C8))</f>
        <v>129.94659926862656</v>
      </c>
      <c r="H11" s="19">
        <f ca="1">A11</f>
        <v>44145</v>
      </c>
      <c r="I11" s="20">
        <f ca="1">C11</f>
        <v>765.48263695512981</v>
      </c>
      <c r="J11" s="23">
        <f ca="1">F11</f>
        <v>129.94659926862656</v>
      </c>
    </row>
    <row r="12" spans="1:10" x14ac:dyDescent="0.25">
      <c r="A12" s="11">
        <f ca="1">Dati!$D$4+Dati!C9</f>
        <v>44146</v>
      </c>
      <c r="B12" s="12">
        <f ca="1">B$3*EXP(B$4*(14+Dati!$C9))</f>
        <v>8206.5052814956325</v>
      </c>
      <c r="C12" s="12">
        <f ca="1">C$3*EXP(C$4*(14+Dati!$C9))</f>
        <v>841.99888635884156</v>
      </c>
      <c r="D12" s="12">
        <f ca="1">D$3*EXP(D$4*(14+Dati!$C9))</f>
        <v>163635.16202328075</v>
      </c>
      <c r="E12" s="12">
        <f ca="1">E$3*EXP(E$4*(14+Dati!$C9))</f>
        <v>172680.68429998111</v>
      </c>
      <c r="F12" s="12">
        <f ca="1">F$3*EXP(F$4*(14+Dati!$C9))</f>
        <v>145.86573560462705</v>
      </c>
      <c r="H12" s="19">
        <f ca="1">A12</f>
        <v>44146</v>
      </c>
      <c r="I12" s="20">
        <f ca="1">C12</f>
        <v>841.99888635884156</v>
      </c>
      <c r="J12" s="23">
        <f ca="1">F12</f>
        <v>145.86573560462705</v>
      </c>
    </row>
    <row r="13" spans="1:10" x14ac:dyDescent="0.25">
      <c r="A13" s="11">
        <f ca="1">Dati!$D$4+Dati!C10</f>
        <v>44147</v>
      </c>
      <c r="B13" s="12">
        <f ca="1">B$3*EXP(B$4*(14+Dati!$C10))</f>
        <v>8990.6610937648038</v>
      </c>
      <c r="C13" s="12">
        <f ca="1">C$3*EXP(C$4*(14+Dati!$C10))</f>
        <v>926.16356061265697</v>
      </c>
      <c r="D13" s="12">
        <f ca="1">D$3*EXP(D$4*(14+Dati!$C10))</f>
        <v>179786.33487624142</v>
      </c>
      <c r="E13" s="12">
        <f ca="1">E$3*EXP(E$4*(14+Dati!$C10))</f>
        <v>189699.03776549496</v>
      </c>
      <c r="F13" s="12">
        <f ca="1">F$3*EXP(F$4*(14+Dati!$C10))</f>
        <v>163.73504919120958</v>
      </c>
      <c r="H13" s="19">
        <f ca="1">A13</f>
        <v>44147</v>
      </c>
      <c r="I13" s="20">
        <f ca="1">C13</f>
        <v>926.16356061265697</v>
      </c>
      <c r="J13" s="23">
        <f ca="1">F13</f>
        <v>163.73504919120958</v>
      </c>
    </row>
    <row r="14" spans="1:10" x14ac:dyDescent="0.25">
      <c r="A14" s="11">
        <f ca="1">Dati!$D$4+Dati!C11</f>
        <v>44148</v>
      </c>
      <c r="B14" s="12">
        <f ca="1">B$3*EXP(B$4*(14+Dati!$C11))</f>
        <v>9849.7453093949025</v>
      </c>
      <c r="C14" s="12">
        <f ca="1">C$3*EXP(C$4*(14+Dati!$C11))</f>
        <v>1018.7411823263963</v>
      </c>
      <c r="D14" s="12">
        <f ca="1">D$3*EXP(D$4*(14+Dati!$C11))</f>
        <v>197531.66622973949</v>
      </c>
      <c r="E14" s="12">
        <f ca="1">E$3*EXP(E$4*(14+Dati!$C11))</f>
        <v>208394.61619598538</v>
      </c>
      <c r="F14" s="12">
        <f ca="1">F$3*EXP(F$4*(14+Dati!$C11))</f>
        <v>183.79344691555784</v>
      </c>
      <c r="H14" s="19">
        <f ca="1">A14</f>
        <v>44148</v>
      </c>
      <c r="I14" s="20">
        <f ca="1">C14</f>
        <v>1018.7411823263963</v>
      </c>
      <c r="J14" s="23">
        <f ca="1">F14</f>
        <v>183.79344691555784</v>
      </c>
    </row>
    <row r="15" spans="1:10" x14ac:dyDescent="0.25">
      <c r="A15" s="11">
        <f ca="1">Dati!$D$4+Dati!C12</f>
        <v>44149</v>
      </c>
      <c r="B15" s="12">
        <f ca="1">B$3*EXP(B$4*(14+Dati!$C12))</f>
        <v>10790.917558579804</v>
      </c>
      <c r="C15" s="12">
        <f ca="1">C$3*EXP(C$4*(14+Dati!$C12))</f>
        <v>1120.5726943967188</v>
      </c>
      <c r="D15" s="12">
        <f ca="1">D$3*EXP(D$4*(14+Dati!$C12))</f>
        <v>217028.50325279913</v>
      </c>
      <c r="E15" s="12">
        <f ca="1">E$3*EXP(E$4*(14+Dati!$C12))</f>
        <v>228932.71663906865</v>
      </c>
      <c r="F15" s="12">
        <f ca="1">F$3*EXP(F$4*(14+Dati!$C12))</f>
        <v>206.30910300490208</v>
      </c>
      <c r="H15" s="19">
        <f ca="1">A15</f>
        <v>44149</v>
      </c>
      <c r="I15" s="20">
        <f ca="1">C15</f>
        <v>1120.5726943967188</v>
      </c>
      <c r="J15" s="23">
        <f ca="1">F15</f>
        <v>206.30910300490208</v>
      </c>
    </row>
    <row r="16" spans="1:10" x14ac:dyDescent="0.25">
      <c r="A16" s="11">
        <f ca="1">Dati!$D$4+Dati!C13</f>
        <v>44150</v>
      </c>
      <c r="B16" s="12">
        <f ca="1">B$3*EXP(B$4*(14+Dati!$C13))</f>
        <v>11822.021595319746</v>
      </c>
      <c r="C16" s="12">
        <f ca="1">C$3*EXP(C$4*(14+Dati!$C13))</f>
        <v>1232.5830988397315</v>
      </c>
      <c r="D16" s="12">
        <f ca="1">D$3*EXP(D$4*(14+Dati!$C13))</f>
        <v>238449.72364769562</v>
      </c>
      <c r="E16" s="12">
        <f ca="1">E$3*EXP(E$4*(14+Dati!$C13))</f>
        <v>251494.92680969642</v>
      </c>
      <c r="F16" s="12">
        <f ca="1">F$3*EXP(F$4*(14+Dati!$C13))</f>
        <v>231.58304442836149</v>
      </c>
      <c r="H16" s="19">
        <f ca="1">A16</f>
        <v>44150</v>
      </c>
      <c r="I16" s="20">
        <f ca="1">C16</f>
        <v>1232.5830988397315</v>
      </c>
      <c r="J16" s="23">
        <f ca="1">F16</f>
        <v>231.58304442836149</v>
      </c>
    </row>
    <row r="17" spans="1:10" x14ac:dyDescent="0.25">
      <c r="A17" s="11">
        <f ca="1">Dati!$D$4+Dati!C14</f>
        <v>44151</v>
      </c>
      <c r="B17" s="12">
        <f ca="1">B$3*EXP(B$4*(14+Dati!$C14))</f>
        <v>12951.65066747116</v>
      </c>
      <c r="C17" s="12">
        <f ca="1">C$3*EXP(C$4*(14+Dati!$C14))</f>
        <v>1355.7898591873852</v>
      </c>
      <c r="D17" s="12">
        <f ca="1">D$3*EXP(D$4*(14+Dati!$C14))</f>
        <v>261985.26854987702</v>
      </c>
      <c r="E17" s="12">
        <f ca="1">E$3*EXP(E$4*(14+Dati!$C14))</f>
        <v>276280.73059882002</v>
      </c>
      <c r="F17" s="12">
        <f ca="1">F$3*EXP(F$4*(14+Dati!$C14))</f>
        <v>259.95317552921603</v>
      </c>
      <c r="H17" s="19">
        <f ca="1">A17</f>
        <v>44151</v>
      </c>
      <c r="I17" s="20">
        <f ca="1">C17</f>
        <v>1355.7898591873852</v>
      </c>
      <c r="J17" s="23">
        <f ca="1">F17</f>
        <v>259.95317552921603</v>
      </c>
    </row>
    <row r="18" spans="1:10" x14ac:dyDescent="0.25">
      <c r="A18" s="11">
        <f ca="1">Dati!$D$4+Dati!C15</f>
        <v>44152</v>
      </c>
      <c r="B18" s="12">
        <f ca="1">B$3*EXP(B$4*(14+Dati!$C15))</f>
        <v>14189.219133097789</v>
      </c>
      <c r="C18" s="12">
        <f ca="1">C$3*EXP(C$4*(14+Dati!$C15))</f>
        <v>1491.3121427720955</v>
      </c>
      <c r="D18" s="12">
        <f ca="1">D$3*EXP(D$4*(14+Dati!$C15))</f>
        <v>287843.82672868937</v>
      </c>
      <c r="E18" s="12">
        <f ca="1">E$3*EXP(E$4*(14+Dati!$C15))</f>
        <v>303509.27181118331</v>
      </c>
      <c r="F18" s="12">
        <f ca="1">F$3*EXP(F$4*(14+Dati!$C15))</f>
        <v>291.79879569562968</v>
      </c>
      <c r="H18" s="19">
        <f ca="1">A18</f>
        <v>44152</v>
      </c>
      <c r="I18" s="20">
        <f ca="1">C18</f>
        <v>1491.3121427720955</v>
      </c>
      <c r="J18" s="23">
        <f ca="1">F18</f>
        <v>291.79879569562968</v>
      </c>
    </row>
    <row r="19" spans="1:10" x14ac:dyDescent="0.25">
      <c r="A19" s="11">
        <f ca="1">Dati!$D$4+Dati!C16</f>
        <v>44153</v>
      </c>
      <c r="B19" s="12">
        <f ca="1">B$3*EXP(B$4*(14+Dati!$C16))</f>
        <v>15545.040919975598</v>
      </c>
      <c r="C19" s="12">
        <f ca="1">C$3*EXP(C$4*(14+Dati!$C16))</f>
        <v>1640.3809868532996</v>
      </c>
      <c r="D19" s="12">
        <f ca="1">D$3*EXP(D$4*(14+Dati!$C16))</f>
        <v>316254.68502265017</v>
      </c>
      <c r="E19" s="12">
        <f ca="1">E$3*EXP(E$4*(14+Dati!$C16))</f>
        <v>333421.29172633716</v>
      </c>
      <c r="F19" s="12">
        <f ca="1">F$3*EXP(F$4*(14+Dati!$C16))</f>
        <v>327.54567046960449</v>
      </c>
      <c r="H19" s="19">
        <f ca="1">A19</f>
        <v>44153</v>
      </c>
      <c r="I19" s="20">
        <f ca="1">C19</f>
        <v>1640.3809868532996</v>
      </c>
      <c r="J19" s="23">
        <f ca="1">F19</f>
        <v>327.54567046960449</v>
      </c>
    </row>
    <row r="20" spans="1:10" x14ac:dyDescent="0.25">
      <c r="A20" s="11">
        <f ca="1">Dati!$D$4+Dati!C17</f>
        <v>44154</v>
      </c>
      <c r="B20" s="12">
        <f ca="1">B$3*EXP(B$4*(14+Dati!$C17))</f>
        <v>17030.41548213506</v>
      </c>
      <c r="C20" s="12">
        <f ca="1">C$3*EXP(C$4*(14+Dati!$C17))</f>
        <v>1804.3504809314918</v>
      </c>
      <c r="D20" s="12">
        <f ca="1">D$3*EXP(D$4*(14+Dati!$C17))</f>
        <v>347469.76141700573</v>
      </c>
      <c r="E20" s="12">
        <f ca="1">E$3*EXP(E$4*(14+Dati!$C17))</f>
        <v>366281.25761383399</v>
      </c>
      <c r="F20" s="12">
        <f ca="1">F$3*EXP(F$4*(14+Dati!$C17))</f>
        <v>367.67172389323758</v>
      </c>
      <c r="H20" s="19">
        <f ca="1">A20</f>
        <v>44154</v>
      </c>
      <c r="I20" s="20">
        <f ca="1">C20</f>
        <v>1804.3504809314918</v>
      </c>
      <c r="J20" s="23">
        <f ca="1">F20</f>
        <v>367.67172389323758</v>
      </c>
    </row>
    <row r="21" spans="1:10" x14ac:dyDescent="0.25">
      <c r="A21" s="11">
        <f ca="1">Dati!$D$4+Dati!C18</f>
        <v>44155</v>
      </c>
      <c r="B21" s="12">
        <f ca="1">B$3*EXP(B$4*(14+Dati!$C18))</f>
        <v>18657.721969804952</v>
      </c>
      <c r="C21" s="12">
        <f ca="1">C$3*EXP(C$4*(14+Dati!$C18))</f>
        <v>1984.710066825997</v>
      </c>
      <c r="D21" s="12">
        <f ca="1">D$3*EXP(D$4*(14+Dati!$C18))</f>
        <v>381765.83879079565</v>
      </c>
      <c r="E21" s="12">
        <f ca="1">E$3*EXP(E$4*(14+Dati!$C18))</f>
        <v>402379.70102187793</v>
      </c>
      <c r="F21" s="12">
        <f ca="1">F$3*EXP(F$4*(14+Dati!$C18))</f>
        <v>412.71342819709071</v>
      </c>
      <c r="H21" s="19">
        <f ca="1">A21</f>
        <v>44155</v>
      </c>
      <c r="I21" s="20">
        <f ca="1">C21</f>
        <v>1984.710066825997</v>
      </c>
      <c r="J21" s="23">
        <f ca="1">F21</f>
        <v>412.71342819709071</v>
      </c>
    </row>
    <row r="22" spans="1:10" x14ac:dyDescent="0.25">
      <c r="A22" s="11">
        <f ca="1">Dati!$D$4+Dati!C19</f>
        <v>44156</v>
      </c>
      <c r="B22" s="12">
        <f ca="1">B$3*EXP(B$4*(14+Dati!$C19))</f>
        <v>20440.522397572218</v>
      </c>
      <c r="C22" s="12">
        <f ca="1">C$3*EXP(C$4*(14+Dati!$C19))</f>
        <v>2183.0980682460959</v>
      </c>
      <c r="D22" s="12">
        <f ca="1">D$3*EXP(D$4*(14+Dati!$C19))</f>
        <v>419447.01913997036</v>
      </c>
      <c r="E22" s="12">
        <f ca="1">E$3*EXP(E$4*(14+Dati!$C19))</f>
        <v>442035.78651342023</v>
      </c>
      <c r="F22" s="12">
        <f ca="1">F$3*EXP(F$4*(14+Dati!$C19))</f>
        <v>463.27297625872166</v>
      </c>
      <c r="H22" s="19">
        <f ca="1">A22</f>
        <v>44156</v>
      </c>
      <c r="I22" s="20">
        <f ca="1">C22</f>
        <v>2183.0980682460959</v>
      </c>
      <c r="J22" s="23">
        <f ca="1">F22</f>
        <v>463.27297625872166</v>
      </c>
    </row>
    <row r="23" spans="1:10" x14ac:dyDescent="0.25">
      <c r="A23" s="11">
        <f ca="1">Dati!$D$4+Dati!C20</f>
        <v>44157</v>
      </c>
      <c r="B23" s="12">
        <f ca="1">B$3*EXP(B$4*(14+Dati!$C20))</f>
        <v>22393.674670564258</v>
      </c>
      <c r="C23" s="12">
        <f ca="1">C$3*EXP(C$4*(14+Dati!$C20))</f>
        <v>2401.3165727534288</v>
      </c>
      <c r="D23" s="12">
        <f ca="1">D$3*EXP(D$4*(14+Dati!$C20))</f>
        <v>460847.42003806692</v>
      </c>
      <c r="E23" s="12">
        <f ca="1">E$3*EXP(E$4*(14+Dati!$C20))</f>
        <v>485600.13356119621</v>
      </c>
      <c r="F23" s="12">
        <f ca="1">F$3*EXP(F$4*(14+Dati!$C20))</f>
        <v>520.02633272480261</v>
      </c>
      <c r="H23" s="19">
        <f ca="1">A23</f>
        <v>44157</v>
      </c>
      <c r="I23" s="20">
        <f ca="1">C23</f>
        <v>2401.3165727534288</v>
      </c>
      <c r="J23" s="23">
        <f ca="1">F23</f>
        <v>520.02633272480261</v>
      </c>
    </row>
    <row r="24" spans="1:10" x14ac:dyDescent="0.25">
      <c r="A24" s="11">
        <f ca="1">Dati!$D$4+Dati!C21</f>
        <v>44158</v>
      </c>
      <c r="B24" s="12">
        <f ca="1">B$3*EXP(B$4*(14+Dati!$C21))</f>
        <v>24533.456410616651</v>
      </c>
      <c r="C24" s="12">
        <f ca="1">C$3*EXP(C$4*(14+Dati!$C21))</f>
        <v>2641.3478012982478</v>
      </c>
      <c r="D24" s="12">
        <f ca="1">D$3*EXP(D$4*(14+Dati!$C21))</f>
        <v>506334.1372438519</v>
      </c>
      <c r="E24" s="12">
        <f ca="1">E$3*EXP(E$4*(14+Dati!$C21))</f>
        <v>533457.91655149707</v>
      </c>
      <c r="F24" s="12">
        <f ca="1">F$3*EXP(F$4*(14+Dati!$C21))</f>
        <v>583.73227143769941</v>
      </c>
      <c r="H24" s="19">
        <f ca="1">A24</f>
        <v>44158</v>
      </c>
      <c r="I24" s="20">
        <f ca="1">C24</f>
        <v>2641.3478012982478</v>
      </c>
      <c r="J24" s="23">
        <f ca="1">F24</f>
        <v>583.73227143769941</v>
      </c>
    </row>
    <row r="25" spans="1:10" x14ac:dyDescent="0.25">
      <c r="A25" s="11">
        <f ca="1">Dati!$D$4+Dati!C22</f>
        <v>44159</v>
      </c>
      <c r="B25" s="12">
        <f ca="1">B$3*EXP(B$4*(14+Dati!$C22))</f>
        <v>26877.700614396806</v>
      </c>
      <c r="C25" s="12">
        <f ca="1">C$3*EXP(C$4*(14+Dati!$C22))</f>
        <v>2905.3721140246626</v>
      </c>
      <c r="D25" s="12">
        <f ca="1">D$3*EXP(D$4*(14+Dati!$C22))</f>
        <v>556310.49972526461</v>
      </c>
      <c r="E25" s="12">
        <f ca="1">E$3*EXP(E$4*(14+Dati!$C22))</f>
        <v>586032.27030538081</v>
      </c>
      <c r="F25" s="12">
        <f ca="1">F$3*EXP(F$4*(14+Dati!$C22))</f>
        <v>655.24251999395767</v>
      </c>
      <c r="H25" s="19">
        <f ca="1">A25</f>
        <v>44159</v>
      </c>
      <c r="I25" s="20">
        <f ca="1">C25</f>
        <v>2905.3721140246626</v>
      </c>
      <c r="J25" s="23">
        <f ca="1">F25</f>
        <v>655.24251999395767</v>
      </c>
    </row>
    <row r="26" spans="1:10" x14ac:dyDescent="0.25">
      <c r="A26" s="11">
        <f ca="1">Dati!$D$4+Dati!C23</f>
        <v>44160</v>
      </c>
      <c r="B26" s="12">
        <f ca="1">B$3*EXP(B$4*(14+Dati!$C23))</f>
        <v>29445.944274061971</v>
      </c>
      <c r="C26" s="12">
        <f ca="1">C$3*EXP(C$4*(14+Dati!$C23))</f>
        <v>3195.7878159033844</v>
      </c>
      <c r="D26" s="12">
        <f ca="1">D$3*EXP(D$4*(14+Dati!$C23))</f>
        <v>611219.64596182585</v>
      </c>
      <c r="E26" s="12">
        <f ca="1">E$3*EXP(E$4*(14+Dati!$C23))</f>
        <v>643788.03122725047</v>
      </c>
      <c r="F26" s="12">
        <f ca="1">F$3*EXP(F$4*(14+Dati!$C23))</f>
        <v>735.51314706412484</v>
      </c>
      <c r="H26" s="19">
        <f ca="1">A26</f>
        <v>44160</v>
      </c>
      <c r="I26" s="20">
        <f ca="1">C26</f>
        <v>3195.7878159033844</v>
      </c>
      <c r="J26" s="23">
        <f ca="1">F26</f>
        <v>735.51314706412484</v>
      </c>
    </row>
    <row r="27" spans="1:10" x14ac:dyDescent="0.25">
      <c r="A27" s="11">
        <f ca="1">Dati!$D$4+Dati!C24</f>
        <v>44161</v>
      </c>
      <c r="B27" s="12">
        <f ca="1">B$3*EXP(B$4*(14+Dati!$C24))</f>
        <v>32259.591199059942</v>
      </c>
      <c r="C27" s="12">
        <f ca="1">C$3*EXP(C$4*(14+Dati!$C24))</f>
        <v>3515.2329420994211</v>
      </c>
      <c r="D27" s="12">
        <f ca="1">D$3*EXP(D$4*(14+Dati!$C24))</f>
        <v>671548.453236453</v>
      </c>
      <c r="E27" s="12">
        <f ca="1">E$3*EXP(E$4*(14+Dati!$C24))</f>
        <v>707235.8471581823</v>
      </c>
      <c r="F27" s="12">
        <f ca="1">F$3*EXP(F$4*(14+Dati!$C24))</f>
        <v>825.6173447186568</v>
      </c>
      <c r="H27" s="19">
        <f ca="1">A27</f>
        <v>44161</v>
      </c>
      <c r="I27" s="20">
        <f ca="1">C27</f>
        <v>3515.2329420994211</v>
      </c>
      <c r="J27" s="23">
        <f ca="1">F27</f>
        <v>825.6173447186568</v>
      </c>
    </row>
    <row r="28" spans="1:10" x14ac:dyDescent="0.25">
      <c r="A28" s="11">
        <f ca="1">Dati!$D$4+Dati!C25</f>
        <v>44162</v>
      </c>
      <c r="B28" s="12">
        <f ca="1">B$3*EXP(B$4*(14+Dati!$C25))</f>
        <v>35342.090396033578</v>
      </c>
      <c r="C28" s="12">
        <f ca="1">C$3*EXP(C$4*(14+Dati!$C25))</f>
        <v>3866.6092209654153</v>
      </c>
      <c r="D28" s="12">
        <f ca="1">D$3*EXP(D$4*(14+Dati!$C25))</f>
        <v>737831.85475755914</v>
      </c>
      <c r="E28" s="12">
        <f ca="1">E$3*EXP(E$4*(14+Dati!$C25))</f>
        <v>776936.69227129978</v>
      </c>
      <c r="F28" s="12">
        <f ca="1">F$3*EXP(F$4*(14+Dati!$C25))</f>
        <v>926.75977665543644</v>
      </c>
      <c r="H28" s="19">
        <f ca="1">A28</f>
        <v>44162</v>
      </c>
      <c r="I28" s="20">
        <f ca="1">C28</f>
        <v>3866.6092209654153</v>
      </c>
      <c r="J28" s="23">
        <f ca="1">F28</f>
        <v>926.75977665543644</v>
      </c>
    </row>
    <row r="29" spans="1:10" x14ac:dyDescent="0.25">
      <c r="A29" s="11">
        <f ca="1">Dati!$D$4+Dati!C26</f>
        <v>44163</v>
      </c>
      <c r="B29" s="12">
        <f ca="1">B$3*EXP(B$4*(14+Dati!$C26))</f>
        <v>38719.131493451998</v>
      </c>
      <c r="C29" s="12">
        <f ca="1">C$3*EXP(C$4*(14+Dati!$C26))</f>
        <v>4253.1084323321411</v>
      </c>
      <c r="D29" s="12">
        <f ca="1">D$3*EXP(D$4*(14+Dati!$C26))</f>
        <v>810657.58289118891</v>
      </c>
      <c r="E29" s="12">
        <f ca="1">E$3*EXP(E$4*(14+Dati!$C26))</f>
        <v>853506.82692764897</v>
      </c>
      <c r="F29" s="12">
        <f ca="1">F$3*EXP(F$4*(14+Dati!$C26))</f>
        <v>1040.2926841600126</v>
      </c>
      <c r="H29" s="19">
        <f ca="1">A29</f>
        <v>44163</v>
      </c>
      <c r="I29" s="20">
        <f ca="1">C29</f>
        <v>4253.1084323321411</v>
      </c>
      <c r="J29" s="23">
        <f ca="1">F29</f>
        <v>1040.2926841600126</v>
      </c>
    </row>
    <row r="30" spans="1:10" x14ac:dyDescent="0.25">
      <c r="A30" s="11">
        <f ca="1">Dati!$D$4+Dati!C27</f>
        <v>44164</v>
      </c>
      <c r="B30" s="12">
        <f ca="1">B$3*EXP(B$4*(14+Dati!$C27))</f>
        <v>42418.858839642322</v>
      </c>
      <c r="C30" s="12">
        <f ca="1">C$3*EXP(C$4*(14+Dati!$C27))</f>
        <v>4678.2414005256842</v>
      </c>
      <c r="D30" s="12">
        <f ca="1">D$3*EXP(D$4*(14+Dati!$C27))</f>
        <v>890671.38056125317</v>
      </c>
      <c r="E30" s="12">
        <f ca="1">E$3*EXP(E$4*(14+Dati!$C27))</f>
        <v>937623.24634518195</v>
      </c>
      <c r="F30" s="12">
        <f ca="1">F$3*EXP(F$4*(14+Dati!$C27))</f>
        <v>1167.7339651299985</v>
      </c>
      <c r="H30" s="19">
        <f ca="1">A30</f>
        <v>44164</v>
      </c>
      <c r="I30" s="20">
        <f ca="1">C30</f>
        <v>4678.2414005256842</v>
      </c>
      <c r="J30" s="23">
        <f ca="1">F30</f>
        <v>1167.7339651299985</v>
      </c>
    </row>
    <row r="31" spans="1:10" x14ac:dyDescent="0.25">
      <c r="A31" s="11">
        <f ca="1">Dati!$D$4+Dati!C28</f>
        <v>44165</v>
      </c>
      <c r="B31" s="12">
        <f ca="1">B$3*EXP(B$4*(14+Dati!$C28))</f>
        <v>46472.106058520476</v>
      </c>
      <c r="C31" s="12">
        <f ca="1">C$3*EXP(C$4*(14+Dati!$C28))</f>
        <v>5145.8698854737695</v>
      </c>
      <c r="D31" s="12">
        <f ca="1">D$3*EXP(D$4*(14+Dati!$C28))</f>
        <v>978582.72702713858</v>
      </c>
      <c r="E31" s="12">
        <f ca="1">E$3*EXP(E$4*(14+Dati!$C28))</f>
        <v>1030029.6662552671</v>
      </c>
      <c r="F31" s="12">
        <f ca="1">F$3*EXP(F$4*(14+Dati!$C28))</f>
        <v>1310.787467874268</v>
      </c>
      <c r="H31" s="19">
        <f ca="1">A31</f>
        <v>44165</v>
      </c>
      <c r="I31" s="20">
        <f ca="1">C31</f>
        <v>5145.8698854737695</v>
      </c>
      <c r="J31" s="23">
        <f ca="1">F31</f>
        <v>1310.787467874268</v>
      </c>
    </row>
    <row r="32" spans="1:10" x14ac:dyDescent="0.25">
      <c r="A32" s="11">
        <f ca="1">Dati!$D$4+Dati!C29</f>
        <v>44166</v>
      </c>
      <c r="B32" s="12">
        <f ca="1">B$3*EXP(B$4*(14+Dati!$C29))</f>
        <v>50912.653017814766</v>
      </c>
      <c r="C32" s="12">
        <f ca="1">C$3*EXP(C$4*(14+Dati!$C29))</f>
        <v>5660.2416615889733</v>
      </c>
      <c r="D32" s="12">
        <f ca="1">D$3*EXP(D$4*(14+Dati!$C29))</f>
        <v>1075171.1288089536</v>
      </c>
      <c r="E32" s="12">
        <f ca="1">E$3*EXP(E$4*(14+Dati!$C29))</f>
        <v>1131543.0984689433</v>
      </c>
      <c r="F32" s="12">
        <f ca="1">F$3*EXP(F$4*(14+Dati!$C29))</f>
        <v>1471.3657710084319</v>
      </c>
      <c r="H32" s="9">
        <f ca="1">A32</f>
        <v>44166</v>
      </c>
      <c r="I32" s="3">
        <f ca="1">C32</f>
        <v>5660.2416615889733</v>
      </c>
      <c r="J32" s="3">
        <f ca="1">F32</f>
        <v>1471.3657710084319</v>
      </c>
    </row>
    <row r="33" spans="1:10" x14ac:dyDescent="0.25">
      <c r="A33" s="11">
        <f ca="1">Dati!$D$4+Dati!C30</f>
        <v>44167</v>
      </c>
      <c r="B33" s="12">
        <f ca="1">B$3*EXP(B$4*(14+Dati!$C30))</f>
        <v>55777.507351362088</v>
      </c>
      <c r="C33" s="12">
        <f ca="1">C$3*EXP(C$4*(14+Dati!$C30))</f>
        <v>6226.0291030731696</v>
      </c>
      <c r="D33" s="12">
        <f ca="1">D$3*EXP(D$4*(14+Dati!$C30))</f>
        <v>1181293.0315417883</v>
      </c>
      <c r="E33" s="12">
        <f ca="1">E$3*EXP(E$4*(14+Dati!$C30))</f>
        <v>1243061.074490824</v>
      </c>
      <c r="F33" s="12">
        <f ca="1">F$3*EXP(F$4*(14+Dati!$C30))</f>
        <v>1651.6157540063543</v>
      </c>
      <c r="H33" s="9">
        <f ca="1">A33</f>
        <v>44167</v>
      </c>
      <c r="I33" s="3">
        <f ca="1">C33</f>
        <v>6226.0291030731696</v>
      </c>
      <c r="J33" s="3">
        <f ca="1">F33</f>
        <v>1651.6157540063543</v>
      </c>
    </row>
    <row r="34" spans="1:10" x14ac:dyDescent="0.25">
      <c r="A34" s="11">
        <f ca="1">Dati!$D$4+Dati!C31</f>
        <v>44168</v>
      </c>
      <c r="B34" s="12">
        <f ca="1">B$3*EXP(B$4*(14+Dati!$C31))</f>
        <v>61107.212881690539</v>
      </c>
      <c r="C34" s="12">
        <f ca="1">C$3*EXP(C$4*(14+Dati!$C31))</f>
        <v>6848.3716261386999</v>
      </c>
      <c r="D34" s="12">
        <f ca="1">D$3*EXP(D$4*(14+Dati!$C31))</f>
        <v>1297889.4140461481</v>
      </c>
      <c r="E34" s="12">
        <f ca="1">E$3*EXP(E$4*(14+Dati!$C31))</f>
        <v>1365569.5810482567</v>
      </c>
      <c r="F34" s="12">
        <f ca="1">F$3*EXP(F$4*(14+Dati!$C31))</f>
        <v>1853.9473002776181</v>
      </c>
      <c r="H34" s="9">
        <f ca="1">A34</f>
        <v>44168</v>
      </c>
      <c r="I34" s="3">
        <f ca="1">C34</f>
        <v>6848.3716261386999</v>
      </c>
      <c r="J34" s="3">
        <f ca="1">F34</f>
        <v>1853.9473002776181</v>
      </c>
    </row>
    <row r="35" spans="1:10" x14ac:dyDescent="0.25">
      <c r="A35" s="11">
        <f ca="1">Dati!$D$4+Dati!C32</f>
        <v>44169</v>
      </c>
      <c r="B35" s="12">
        <f ca="1">B$3*EXP(B$4*(14+Dati!$C32))</f>
        <v>66946.187513290846</v>
      </c>
      <c r="C35" s="12">
        <f ca="1">C$3*EXP(C$4*(14+Dati!$C32))</f>
        <v>7532.9223736766216</v>
      </c>
      <c r="D35" s="12">
        <f ca="1">D$3*EXP(D$4*(14+Dati!$C32))</f>
        <v>1425994.1319508781</v>
      </c>
      <c r="E35" s="12">
        <f ca="1">E$3*EXP(E$4*(14+Dati!$C32))</f>
        <v>1500151.7776977716</v>
      </c>
      <c r="F35" s="12">
        <f ca="1">F$3*EXP(F$4*(14+Dati!$C32))</f>
        <v>2081.0655165217331</v>
      </c>
      <c r="H35" s="9">
        <f ca="1">A35</f>
        <v>44169</v>
      </c>
      <c r="I35" s="3">
        <f ca="1">C35</f>
        <v>7532.9223736766216</v>
      </c>
      <c r="J35" s="3">
        <f ca="1">F35</f>
        <v>2081.0655165217331</v>
      </c>
    </row>
    <row r="36" spans="1:10" x14ac:dyDescent="0.25">
      <c r="A36" s="11">
        <f ca="1">Dati!$D$4+Dati!C33</f>
        <v>44170</v>
      </c>
      <c r="B36" s="12">
        <f ca="1">B$3*EXP(B$4*(14+Dati!$C33))</f>
        <v>73343.093412587506</v>
      </c>
      <c r="C36" s="12">
        <f ca="1">C$3*EXP(C$4*(14+Dati!$C33))</f>
        <v>8285.8995664392878</v>
      </c>
      <c r="D36" s="12">
        <f ca="1">D$3*EXP(D$4*(14+Dati!$C33))</f>
        <v>1566743.0848511707</v>
      </c>
      <c r="E36" s="12">
        <f ca="1">E$3*EXP(E$4*(14+Dati!$C33))</f>
        <v>1647997.5735855659</v>
      </c>
      <c r="F36" s="12">
        <f ca="1">F$3*EXP(F$4*(14+Dati!$C33))</f>
        <v>2336.0068991213257</v>
      </c>
      <c r="H36" s="9">
        <f ca="1">A36</f>
        <v>44170</v>
      </c>
      <c r="I36" s="3">
        <f ca="1">C36</f>
        <v>8285.8995664392878</v>
      </c>
      <c r="J36" s="3">
        <f ca="1">F36</f>
        <v>2336.0068991213257</v>
      </c>
    </row>
    <row r="37" spans="1:10" x14ac:dyDescent="0.25">
      <c r="A37" s="11">
        <f ca="1">Dati!$D$4+Dati!C34</f>
        <v>44171</v>
      </c>
      <c r="B37" s="12">
        <f ca="1">B$3*EXP(B$4*(14+Dati!$C34))</f>
        <v>80351.242559699196</v>
      </c>
      <c r="C37" s="12">
        <f ca="1">C$3*EXP(C$4*(14+Dati!$C34))</f>
        <v>9114.1429871936307</v>
      </c>
      <c r="D37" s="12">
        <f ca="1">D$3*EXP(D$4*(14+Dati!$C34))</f>
        <v>1721384.2882864808</v>
      </c>
      <c r="E37" s="12">
        <f ca="1">E$3*EXP(E$4*(14+Dati!$C34))</f>
        <v>1810414.1480350071</v>
      </c>
      <c r="F37" s="12">
        <f ca="1">F$3*EXP(F$4*(14+Dati!$C34))</f>
        <v>2622.1799311071541</v>
      </c>
      <c r="H37" s="9">
        <f ca="1">A37</f>
        <v>44171</v>
      </c>
      <c r="I37" s="3">
        <f ca="1">C37</f>
        <v>9114.1429871936307</v>
      </c>
      <c r="J37" s="3">
        <f ca="1">F37</f>
        <v>2622.1799311071541</v>
      </c>
    </row>
    <row r="38" spans="1:10" x14ac:dyDescent="0.25">
      <c r="A38" s="11">
        <f ca="1">Dati!$D$4+Dati!C35</f>
        <v>44172</v>
      </c>
      <c r="B38" s="12">
        <f ca="1">B$3*EXP(B$4*(14+Dati!$C35))</f>
        <v>88029.041051867462</v>
      </c>
      <c r="C38" s="12">
        <f ca="1">C$3*EXP(C$4*(14+Dati!$C35))</f>
        <v>10025.176110927408</v>
      </c>
      <c r="D38" s="12">
        <f ca="1">D$3*EXP(D$4*(14+Dati!$C35))</f>
        <v>1891288.9398462118</v>
      </c>
      <c r="E38" s="12">
        <f ca="1">E$3*EXP(E$4*(14+Dati!$C35))</f>
        <v>1988837.5079789774</v>
      </c>
      <c r="F38" s="12">
        <f ca="1">F$3*EXP(F$4*(14+Dati!$C35))</f>
        <v>2943.4106524631466</v>
      </c>
      <c r="H38" s="9">
        <f ca="1">A38</f>
        <v>44172</v>
      </c>
      <c r="I38" s="3">
        <f ca="1">C38</f>
        <v>10025.176110927408</v>
      </c>
      <c r="J38" s="3">
        <f ca="1">F38</f>
        <v>2943.4106524631466</v>
      </c>
    </row>
    <row r="39" spans="1:10" x14ac:dyDescent="0.25">
      <c r="A39" s="11">
        <f ca="1">Dati!$D$4+Dati!C36</f>
        <v>44173</v>
      </c>
      <c r="B39" s="12">
        <f ca="1">B$3*EXP(B$4*(14+Dati!$C36))</f>
        <v>96440.475861390049</v>
      </c>
      <c r="C39" s="12">
        <f ca="1">C$3*EXP(C$4*(14+Dati!$C36))</f>
        <v>11027.274445477631</v>
      </c>
      <c r="D39" s="12">
        <f ca="1">D$3*EXP(D$4*(14+Dati!$C36))</f>
        <v>2077963.5775258748</v>
      </c>
      <c r="E39" s="12">
        <f ca="1">E$3*EXP(E$4*(14+Dati!$C36))</f>
        <v>2184845.1844221596</v>
      </c>
      <c r="F39" s="12">
        <f ca="1">F$3*EXP(F$4*(14+Dati!$C36))</f>
        <v>3303.99381303155</v>
      </c>
      <c r="H39" s="9">
        <f ca="1">A39</f>
        <v>44173</v>
      </c>
      <c r="I39" s="3">
        <f ca="1">C39</f>
        <v>11027.274445477631</v>
      </c>
      <c r="J39" s="3">
        <f ca="1">F39</f>
        <v>3303.99381303155</v>
      </c>
    </row>
    <row r="40" spans="1:10" x14ac:dyDescent="0.25">
      <c r="A40" s="11">
        <f ca="1">Dati!$D$4+Dati!C37</f>
        <v>44174</v>
      </c>
      <c r="B40" s="12">
        <f ca="1">B$3*EXP(B$4*(14+Dati!$C37))</f>
        <v>105655.64810471202</v>
      </c>
      <c r="C40" s="12">
        <f ca="1">C$3*EXP(C$4*(14+Dati!$C37))</f>
        <v>12129.54070336376</v>
      </c>
      <c r="D40" s="12">
        <f ca="1">D$3*EXP(D$4*(14+Dati!$C37))</f>
        <v>2283063.4381414196</v>
      </c>
      <c r="E40" s="12">
        <f ca="1">E$3*EXP(E$4*(14+Dati!$C37))</f>
        <v>2400170.1801890787</v>
      </c>
      <c r="F40" s="12">
        <f ca="1">F$3*EXP(F$4*(14+Dati!$C37))</f>
        <v>3708.7502919157969</v>
      </c>
      <c r="H40" s="9">
        <f ca="1">A40</f>
        <v>44174</v>
      </c>
      <c r="I40" s="3">
        <f ca="1">C40</f>
        <v>12129.54070336376</v>
      </c>
      <c r="J40" s="3">
        <f ca="1">F40</f>
        <v>3708.7502919157969</v>
      </c>
    </row>
    <row r="41" spans="1:10" x14ac:dyDescent="0.25">
      <c r="A41" s="11">
        <f ca="1">Dati!$D$4+Dati!C38</f>
        <v>44175</v>
      </c>
      <c r="B41" s="12">
        <f ca="1">B$3*EXP(B$4*(14+Dati!$C38))</f>
        <v>115751.35726695322</v>
      </c>
      <c r="C41" s="12">
        <f ca="1">C$3*EXP(C$4*(14+Dati!$C38))</f>
        <v>13341.987487660268</v>
      </c>
      <c r="D41" s="12">
        <f ca="1">D$3*EXP(D$4*(14+Dati!$C38))</f>
        <v>2508407.134250273</v>
      </c>
      <c r="E41" s="12">
        <f ca="1">E$3*EXP(E$4*(14+Dati!$C38))</f>
        <v>2636716.2922770069</v>
      </c>
      <c r="F41" s="12">
        <f ca="1">F$3*EXP(F$4*(14+Dati!$C38))</f>
        <v>4163.0915510597988</v>
      </c>
      <c r="H41" s="9">
        <f ca="1">A41</f>
        <v>44175</v>
      </c>
      <c r="I41" s="3">
        <f ca="1">C41</f>
        <v>13341.987487660268</v>
      </c>
      <c r="J41" s="3">
        <f ca="1">F41</f>
        <v>4163.0915510597988</v>
      </c>
    </row>
    <row r="42" spans="1:10" x14ac:dyDescent="0.25">
      <c r="A42" s="11">
        <f ca="1">Dati!$D$4+Dati!C39</f>
        <v>44176</v>
      </c>
      <c r="B42" s="12">
        <f ca="1">B$3*EXP(B$4*(14+Dati!$C39))</f>
        <v>126811.7412508143</v>
      </c>
      <c r="C42" s="12">
        <f ca="1">C$3*EXP(C$4*(14+Dati!$C39))</f>
        <v>14675.628242998326</v>
      </c>
      <c r="D42" s="12">
        <f ca="1">D$3*EXP(D$4*(14+Dati!$C39))</f>
        <v>2755992.7797187688</v>
      </c>
      <c r="E42" s="12">
        <f ca="1">E$3*EXP(E$4*(14+Dati!$C39))</f>
        <v>2896574.9442863809</v>
      </c>
      <c r="F42" s="12">
        <f ca="1">F$3*EXP(F$4*(14+Dati!$C39))</f>
        <v>4673.0919847269652</v>
      </c>
      <c r="H42" s="9">
        <f ca="1">A42</f>
        <v>44176</v>
      </c>
      <c r="I42" s="3">
        <f ca="1">C42</f>
        <v>14675.628242998326</v>
      </c>
      <c r="J42" s="3">
        <f ca="1">F42</f>
        <v>4673.0919847269652</v>
      </c>
    </row>
    <row r="43" spans="1:10" x14ac:dyDescent="0.25">
      <c r="A43" s="11">
        <f ca="1">Dati!$D$4+Dati!C40</f>
        <v>44177</v>
      </c>
      <c r="B43" s="12">
        <f ca="1">B$3*EXP(B$4*(14+Dati!$C40))</f>
        <v>138928.97758404643</v>
      </c>
      <c r="C43" s="12">
        <f ca="1">C$3*EXP(C$4*(14+Dati!$C40))</f>
        <v>16142.577297864013</v>
      </c>
      <c r="D43" s="12">
        <f ca="1">D$3*EXP(D$4*(14+Dati!$C40))</f>
        <v>3028015.7069207877</v>
      </c>
      <c r="E43" s="12">
        <f ca="1">E$3*EXP(E$4*(14+Dati!$C40))</f>
        <v>3182043.6777527225</v>
      </c>
      <c r="F43" s="12">
        <f ca="1">F$3*EXP(F$4*(14+Dati!$C40))</f>
        <v>5245.5701321677952</v>
      </c>
      <c r="H43" s="9">
        <f ca="1">A43</f>
        <v>44177</v>
      </c>
      <c r="I43" s="3">
        <f ca="1">C43</f>
        <v>16142.577297864013</v>
      </c>
      <c r="J43" s="3">
        <f ca="1">F43</f>
        <v>5245.5701321677952</v>
      </c>
    </row>
    <row r="44" spans="1:10" x14ac:dyDescent="0.25">
      <c r="A44" s="11">
        <f ca="1">Dati!$D$4+Dati!C41</f>
        <v>44178</v>
      </c>
      <c r="B44" s="12">
        <f ca="1">B$3*EXP(B$4*(14+Dati!$C41))</f>
        <v>152204.05162936388</v>
      </c>
      <c r="C44" s="12">
        <f ca="1">C$3*EXP(C$4*(14+Dati!$C41))</f>
        <v>17756.159906942121</v>
      </c>
      <c r="D44" s="12">
        <f ca="1">D$3*EXP(D$4*(14+Dati!$C41))</f>
        <v>3326887.932665274</v>
      </c>
      <c r="E44" s="12">
        <f ca="1">E$3*EXP(E$4*(14+Dati!$C41))</f>
        <v>3495646.4658713089</v>
      </c>
      <c r="F44" s="12">
        <f ca="1">F$3*EXP(F$4*(14+Dati!$C41))</f>
        <v>5888.1798392630117</v>
      </c>
      <c r="H44" s="9">
        <f ca="1">A44</f>
        <v>44178</v>
      </c>
      <c r="I44" s="3">
        <f ca="1">C44</f>
        <v>17756.159906942121</v>
      </c>
      <c r="J44" s="3">
        <f ca="1">F44</f>
        <v>5888.1798392630117</v>
      </c>
    </row>
    <row r="45" spans="1:10" x14ac:dyDescent="0.25">
      <c r="A45" s="11">
        <f ca="1">Dati!$D$4+Dati!C42</f>
        <v>44179</v>
      </c>
      <c r="B45" s="12">
        <f ca="1">B$3*EXP(B$4*(14+Dati!$C42))</f>
        <v>166747.59819908362</v>
      </c>
      <c r="C45" s="12">
        <f ca="1">C$3*EXP(C$4*(14+Dati!$C42))</f>
        <v>19531.033293092354</v>
      </c>
      <c r="D45" s="12">
        <f ca="1">D$3*EXP(D$4*(14+Dati!$C42))</f>
        <v>3655259.5454563051</v>
      </c>
      <c r="E45" s="12">
        <f ca="1">E$3*EXP(E$4*(14+Dati!$C42))</f>
        <v>3840156.0292184488</v>
      </c>
      <c r="F45" s="12">
        <f ca="1">F$3*EXP(F$4*(14+Dati!$C42))</f>
        <v>6609.512587943479</v>
      </c>
      <c r="H45" s="9">
        <f ca="1">A45</f>
        <v>44179</v>
      </c>
      <c r="I45" s="3">
        <f ca="1">C45</f>
        <v>19531.033293092354</v>
      </c>
      <c r="J45" s="3">
        <f ca="1">F45</f>
        <v>6609.512587943479</v>
      </c>
    </row>
    <row r="46" spans="1:10" x14ac:dyDescent="0.25">
      <c r="A46" s="11">
        <f ca="1">Dati!$D$4+Dati!C43</f>
        <v>44180</v>
      </c>
      <c r="B46" s="12">
        <f ca="1">B$3*EXP(B$4*(14+Dati!$C43))</f>
        <v>182680.82358852803</v>
      </c>
      <c r="C46" s="12">
        <f ca="1">C$3*EXP(C$4*(14+Dati!$C43))</f>
        <v>21483.319788460707</v>
      </c>
      <c r="D46" s="12">
        <f ca="1">D$3*EXP(D$4*(14+Dati!$C43))</f>
        <v>4016042.2037256802</v>
      </c>
      <c r="E46" s="12">
        <f ca="1">E$3*EXP(E$4*(14+Dati!$C43))</f>
        <v>4218618.350773952</v>
      </c>
      <c r="F46" s="12">
        <f ca="1">F$3*EXP(F$4*(14+Dati!$C43))</f>
        <v>7419.2123614979719</v>
      </c>
    </row>
    <row r="47" spans="1:10" x14ac:dyDescent="0.25">
      <c r="A47" s="11">
        <f ca="1">Dati!$D$4+Dati!C44</f>
        <v>44181</v>
      </c>
      <c r="B47" s="12">
        <f ca="1">B$3*EXP(B$4*(14+Dati!$C44))</f>
        <v>200136.5157124422</v>
      </c>
      <c r="C47" s="12">
        <f ca="1">C$3*EXP(C$4*(14+Dati!$C44))</f>
        <v>23630.753284133712</v>
      </c>
      <c r="D47" s="12">
        <f ca="1">D$3*EXP(D$4*(14+Dati!$C44))</f>
        <v>4412434.953396013</v>
      </c>
      <c r="E47" s="12">
        <f ca="1">E$3*EXP(E$4*(14+Dati!$C44))</f>
        <v>4634379.6069944436</v>
      </c>
      <c r="F47" s="12">
        <f ca="1">F$3*EXP(F$4*(14+Dati!$C44))</f>
        <v>8328.104581480382</v>
      </c>
    </row>
    <row r="48" spans="1:10" x14ac:dyDescent="0.25">
      <c r="A48" s="11">
        <f ca="1">Dati!$D$4+Dati!C45</f>
        <v>44182</v>
      </c>
      <c r="B48" s="12">
        <f ca="1">B$3*EXP(B$4*(14+Dati!$C45))</f>
        <v>219260.15076292842</v>
      </c>
      <c r="C48" s="12">
        <f ca="1">C$3*EXP(C$4*(14+Dati!$C45))</f>
        <v>25992.8403186334</v>
      </c>
      <c r="D48" s="12">
        <f ca="1">D$3*EXP(D$4*(14+Dati!$C45))</f>
        <v>4847952.5936975842</v>
      </c>
      <c r="E48" s="12">
        <f ca="1">E$3*EXP(E$4*(14+Dati!$C45))</f>
        <v>5091115.753048785</v>
      </c>
      <c r="F48" s="12">
        <f ca="1">F$3*EXP(F$4*(14+Dati!$C45))</f>
        <v>9348.3408400606822</v>
      </c>
    </row>
    <row r="49" spans="1:6" x14ac:dyDescent="0.25">
      <c r="A49" s="11">
        <f ca="1">Dati!$D$4+Dati!C46</f>
        <v>44183</v>
      </c>
      <c r="B49" s="12">
        <f ca="1">B$3*EXP(B$4*(14+Dati!$C46))</f>
        <v>240211.10561181506</v>
      </c>
      <c r="C49" s="12">
        <f ca="1">C$3*EXP(C$4*(14+Dati!$C46))</f>
        <v>28591.037268524498</v>
      </c>
      <c r="D49" s="12">
        <f ca="1">D$3*EXP(D$4*(14+Dati!$C46))</f>
        <v>5326456.8427576292</v>
      </c>
      <c r="E49" s="12">
        <f ca="1">E$3*EXP(E$4*(14+Dati!$C46))</f>
        <v>5592865.0237935949</v>
      </c>
      <c r="F49" s="12">
        <f ca="1">F$3*EXP(F$4*(14+Dati!$C46))</f>
        <v>10493.561362843968</v>
      </c>
    </row>
    <row r="50" spans="1:6" x14ac:dyDescent="0.25">
      <c r="A50" s="11">
        <f ca="1">Dati!$D$4+Dati!C47</f>
        <v>44184</v>
      </c>
      <c r="B50" s="12">
        <f ca="1">B$3*EXP(B$4*(14+Dati!$C47))</f>
        <v>263163.98606165004</v>
      </c>
      <c r="C50" s="12">
        <f ca="1">C$3*EXP(C$4*(14+Dati!$C47))</f>
        <v>31448.94525067179</v>
      </c>
      <c r="D50" s="12">
        <f ca="1">D$3*EXP(D$4*(14+Dati!$C47))</f>
        <v>5852190.5793061033</v>
      </c>
      <c r="E50" s="12">
        <f ca="1">E$3*EXP(E$4*(14+Dati!$C47))</f>
        <v>6144063.6378463386</v>
      </c>
      <c r="F50" s="12">
        <f ca="1">F$3*EXP(F$4*(14+Dati!$C47))</f>
        <v>11779.07737423244</v>
      </c>
    </row>
    <row r="51" spans="1:6" x14ac:dyDescent="0.25">
      <c r="A51" s="11">
        <f ca="1">Dati!$D$4+Dati!C48</f>
        <v>44185</v>
      </c>
      <c r="B51" s="12">
        <f ca="1">B$3*EXP(B$4*(14+Dati!$C48))</f>
        <v>288310.0820150004</v>
      </c>
      <c r="C51" s="12">
        <f ca="1">C$3*EXP(C$4*(14+Dati!$C48))</f>
        <v>34592.524506572168</v>
      </c>
      <c r="D51" s="12">
        <f ca="1">D$3*EXP(D$4*(14+Dati!$C48))</f>
        <v>6429815.4641178017</v>
      </c>
      <c r="E51" s="12">
        <f ca="1">E$3*EXP(E$4*(14+Dati!$C48))</f>
        <v>6749585.020433832</v>
      </c>
      <c r="F51" s="12">
        <f ca="1">F$3*EXP(F$4*(14+Dati!$C48))</f>
        <v>13222.075803495507</v>
      </c>
    </row>
    <row r="52" spans="1:6" x14ac:dyDescent="0.25">
      <c r="A52" s="11">
        <f ca="1">Dati!$D$4+Dati!C49</f>
        <v>44186</v>
      </c>
      <c r="B52" s="12">
        <f ca="1">B$3*EXP(B$4*(14+Dati!$C49))</f>
        <v>315858.96168947505</v>
      </c>
      <c r="C52" s="12">
        <f ca="1">C$3*EXP(C$4*(14+Dati!$C49))</f>
        <v>38050.330216153598</v>
      </c>
      <c r="D52" s="12">
        <f ca="1">D$3*EXP(D$4*(14+Dati!$C49))</f>
        <v>7064453.27477876</v>
      </c>
      <c r="E52" s="12">
        <f ca="1">E$3*EXP(E$4*(14+Dati!$C49))</f>
        <v>7414782.8918050947</v>
      </c>
      <c r="F52" s="12">
        <f ca="1">F$3*EXP(F$4*(14+Dati!$C49))</f>
        <v>14841.849068401523</v>
      </c>
    </row>
    <row r="53" spans="1:6" x14ac:dyDescent="0.25">
      <c r="A53" s="11">
        <f ca="1">Dati!$D$4+Dati!C50</f>
        <v>44187</v>
      </c>
      <c r="B53" s="12">
        <f ca="1">B$3*EXP(B$4*(14+Dati!$C50))</f>
        <v>346040.21816469997</v>
      </c>
      <c r="C53" s="12">
        <f ca="1">C$3*EXP(C$4*(14+Dati!$C50))</f>
        <v>41853.771883091678</v>
      </c>
      <c r="D53" s="12">
        <f ca="1">D$3*EXP(D$4*(14+Dati!$C50))</f>
        <v>7761731.3202906577</v>
      </c>
      <c r="E53" s="12">
        <f ca="1">E$3*EXP(E$4*(14+Dati!$C50))</f>
        <v>8145538.6021749433</v>
      </c>
      <c r="F53" s="12">
        <f ca="1">F$3*EXP(F$4*(14+Dati!$C50))</f>
        <v>16660.053008543189</v>
      </c>
    </row>
    <row r="54" spans="1:6" x14ac:dyDescent="0.25">
      <c r="A54" s="11">
        <f ca="1">Dati!$D$4+Dati!C51</f>
        <v>44188</v>
      </c>
      <c r="B54" s="12">
        <f ca="1">B$3*EXP(B$4*(14+Dati!$C51))</f>
        <v>379105.38281701406</v>
      </c>
      <c r="C54" s="12">
        <f ca="1">C$3*EXP(C$4*(14+Dati!$C51))</f>
        <v>46037.398647810049</v>
      </c>
      <c r="D54" s="12">
        <f ca="1">D$3*EXP(D$4*(14+Dati!$C51))</f>
        <v>8527832.3382028025</v>
      </c>
      <c r="E54" s="12">
        <f ca="1">E$3*EXP(E$4*(14+Dati!$C51))</f>
        <v>8948313.1317105331</v>
      </c>
      <c r="F54" s="12">
        <f ca="1">F$3*EXP(F$4*(14+Dati!$C51))</f>
        <v>18700.996416840804</v>
      </c>
    </row>
    <row r="55" spans="1:6" x14ac:dyDescent="0.25">
      <c r="A55" s="11">
        <f ca="1">Dati!$D$4+Dati!C52</f>
        <v>44189</v>
      </c>
      <c r="B55" s="12">
        <f ca="1">B$3*EXP(B$4*(14+Dati!$C52))</f>
        <v>415330.02158850245</v>
      </c>
      <c r="C55" s="12">
        <f ca="1">C$3*EXP(C$4*(14+Dati!$C52))</f>
        <v>50639.213119848078</v>
      </c>
      <c r="D55" s="12">
        <f ca="1">D$3*EXP(D$4*(14+Dati!$C52))</f>
        <v>9369549.3167076167</v>
      </c>
      <c r="E55" s="12">
        <f ca="1">E$3*EXP(E$4*(14+Dati!$C52))</f>
        <v>9830204.2153189182</v>
      </c>
      <c r="F55" s="12">
        <f ca="1">F$3*EXP(F$4*(14+Dati!$C52))</f>
        <v>20991.966040165295</v>
      </c>
    </row>
    <row r="56" spans="1:6" x14ac:dyDescent="0.25">
      <c r="A56" s="11">
        <f ca="1">Dati!$D$4+Dati!C53</f>
        <v>44190</v>
      </c>
      <c r="B56" s="12">
        <f ca="1">B$3*EXP(B$4*(14+Dati!$C53))</f>
        <v>455016.03156072157</v>
      </c>
      <c r="C56" s="12">
        <f ca="1">C$3*EXP(C$4*(14+Dati!$C53))</f>
        <v>55701.01658034003</v>
      </c>
      <c r="D56" s="12">
        <f ca="1">D$3*EXP(D$4*(14+Dati!$C53))</f>
        <v>10294345.727805095</v>
      </c>
      <c r="E56" s="12">
        <f ca="1">E$3*EXP(E$4*(14+Dati!$C53))</f>
        <v>10799009.097304784</v>
      </c>
      <c r="F56" s="12">
        <f ca="1">F$3*EXP(F$4*(14+Dati!$C53))</f>
        <v>23563.59139423307</v>
      </c>
    </row>
    <row r="57" spans="1:6" x14ac:dyDescent="0.25">
      <c r="A57" s="11">
        <f ca="1">Dati!$D$4+Dati!C54</f>
        <v>44191</v>
      </c>
      <c r="B57" s="12">
        <f ca="1">B$3*EXP(B$4*(14+Dati!$C54))</f>
        <v>498494.15697282937</v>
      </c>
      <c r="C57" s="12">
        <f ca="1">C$3*EXP(C$4*(14+Dati!$C54))</f>
        <v>61268.788690305446</v>
      </c>
      <c r="D57" s="12">
        <f ca="1">D$3*EXP(D$4*(14+Dati!$C54))</f>
        <v>11310421.705621295</v>
      </c>
      <c r="E57" s="12">
        <f ca="1">E$3*EXP(E$4*(14+Dati!$C54))</f>
        <v>11863293.470743839</v>
      </c>
      <c r="F57" s="12">
        <f ca="1">F$3*EXP(F$4*(14+Dati!$C54))</f>
        <v>26450.254270228546</v>
      </c>
    </row>
    <row r="58" spans="1:6" x14ac:dyDescent="0.25">
      <c r="A58" s="11">
        <f ca="1">Dati!$D$4+Dati!C55</f>
        <v>44192</v>
      </c>
      <c r="B58" s="12">
        <f ca="1">B$3*EXP(B$4*(14+Dati!$C55))</f>
        <v>546126.74565267528</v>
      </c>
      <c r="C58" s="12">
        <f ca="1">C$3*EXP(C$4*(14+Dati!$C55))</f>
        <v>67393.105153887795</v>
      </c>
      <c r="D58" s="12">
        <f ca="1">D$3*EXP(D$4*(14+Dati!$C55))</f>
        <v>12426786.756681517</v>
      </c>
      <c r="E58" s="12">
        <f ca="1">E$3*EXP(E$4*(14+Dati!$C55))</f>
        <v>13032467.211099822</v>
      </c>
      <c r="F58" s="12">
        <f ca="1">F$3*EXP(F$4*(14+Dati!$C55))</f>
        <v>29690.548408124501</v>
      </c>
    </row>
    <row r="59" spans="1:6" x14ac:dyDescent="0.25">
      <c r="A59" s="11">
        <f ca="1">Dati!$D$4+Dati!C56</f>
        <v>44193</v>
      </c>
      <c r="B59" s="12">
        <f ca="1">B$3*EXP(B$4*(14+Dati!$C56))</f>
        <v>598310.76883301989</v>
      </c>
      <c r="C59" s="12">
        <f ca="1">C$3*EXP(C$4*(14+Dati!$C56))</f>
        <v>74129.597130449358</v>
      </c>
      <c r="D59" s="12">
        <f ca="1">D$3*EXP(D$4*(14+Dati!$C56))</f>
        <v>13653339.646857364</v>
      </c>
      <c r="E59" s="12">
        <f ca="1">E$3*EXP(E$4*(14+Dati!$C56))</f>
        <v>14316867.573684214</v>
      </c>
      <c r="F59" s="12">
        <f ca="1">F$3*EXP(F$4*(14+Dati!$C56))</f>
        <v>33327.795482382266</v>
      </c>
    </row>
    <row r="60" spans="1:6" x14ac:dyDescent="0.25">
      <c r="A60" s="11">
        <f ca="1">Dati!$D$4+Dati!C57</f>
        <v>44194</v>
      </c>
      <c r="B60" s="12">
        <f ca="1">B$3*EXP(B$4*(14+Dati!$C57))</f>
        <v>655481.12952011405</v>
      </c>
      <c r="C60" s="12">
        <f ca="1">C$3*EXP(C$4*(14+Dati!$C57))</f>
        <v>81539.456568662295</v>
      </c>
      <c r="D60" s="12">
        <f ca="1">D$3*EXP(D$4*(14+Dati!$C57))</f>
        <v>15000956.173342062</v>
      </c>
      <c r="E60" s="12">
        <f ca="1">E$3*EXP(E$4*(14+Dati!$C57))</f>
        <v>15727850.590549283</v>
      </c>
      <c r="F60" s="12">
        <f ca="1">F$3*EXP(F$4*(14+Dati!$C57))</f>
        <v>37410.624298591836</v>
      </c>
    </row>
    <row r="61" spans="1:6" x14ac:dyDescent="0.25">
      <c r="A61" s="11">
        <f ca="1">Dati!$D$4+Dati!C58</f>
        <v>44195</v>
      </c>
      <c r="B61" s="12">
        <f ca="1">B$3*EXP(B$4*(14+Dati!$C58))</f>
        <v>718114.28698666021</v>
      </c>
      <c r="C61" s="12">
        <f ca="1">C$3*EXP(C$4*(14+Dati!$C58))</f>
        <v>89689.992052874237</v>
      </c>
      <c r="D61" s="12">
        <f ca="1">D$3*EXP(D$4*(14+Dati!$C58))</f>
        <v>16481585.599924993</v>
      </c>
      <c r="E61" s="12">
        <f ca="1">E$3*EXP(E$4*(14+Dati!$C58))</f>
        <v>17277891.474900749</v>
      </c>
      <c r="F61" s="12">
        <f ca="1">F$3*EXP(F$4*(14+Dati!$C58))</f>
        <v>41993.620944722294</v>
      </c>
    </row>
    <row r="62" spans="1:6" x14ac:dyDescent="0.25">
      <c r="A62" s="11">
        <f ca="1">Dati!$D$4+Dati!C59</f>
        <v>44196</v>
      </c>
      <c r="B62" s="12">
        <f ca="1">B$3*EXP(B$4*(14+Dati!$C59))</f>
        <v>786732.22759578319</v>
      </c>
      <c r="C62" s="12">
        <f ca="1">C$3*EXP(C$4*(14+Dati!$C59))</f>
        <v>98655.24021086331</v>
      </c>
      <c r="D62" s="12">
        <f ca="1">D$3*EXP(D$4*(14+Dati!$C59))</f>
        <v>18108356.610653013</v>
      </c>
      <c r="E62" s="12">
        <f ca="1">E$3*EXP(E$4*(14+Dati!$C59))</f>
        <v>18980694.920755975</v>
      </c>
      <c r="F62" s="12">
        <f ca="1">F$3*EXP(F$4*(14+Dati!$C59))</f>
        <v>47138.058589292195</v>
      </c>
    </row>
  </sheetData>
  <mergeCells count="1"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F827-135C-403E-9213-E964C40BA1E2}">
  <dimension ref="A1:J62"/>
  <sheetViews>
    <sheetView topLeftCell="E1" workbookViewId="0">
      <selection activeCell="F33" sqref="F33"/>
    </sheetView>
  </sheetViews>
  <sheetFormatPr defaultRowHeight="15" x14ac:dyDescent="0.25"/>
  <cols>
    <col min="1" max="1" width="12.42578125" style="10" bestFit="1" customWidth="1"/>
    <col min="2" max="2" width="70.85546875" style="10" bestFit="1" customWidth="1"/>
    <col min="3" max="3" width="65.85546875" style="10" bestFit="1" customWidth="1"/>
    <col min="4" max="4" width="71.7109375" style="10" bestFit="1" customWidth="1"/>
    <col min="5" max="5" width="63.28515625" style="10" bestFit="1" customWidth="1"/>
    <col min="6" max="6" width="58" bestFit="1" customWidth="1"/>
    <col min="8" max="8" width="12.42578125" bestFit="1" customWidth="1"/>
    <col min="9" max="9" width="16.5703125" bestFit="1" customWidth="1"/>
    <col min="10" max="10" width="8.85546875" bestFit="1" customWidth="1"/>
  </cols>
  <sheetData>
    <row r="1" spans="1:10" x14ac:dyDescent="0.25">
      <c r="A1" s="10" t="s">
        <v>46</v>
      </c>
    </row>
    <row r="3" spans="1:10" x14ac:dyDescent="0.25">
      <c r="A3" s="10" t="s">
        <v>44</v>
      </c>
      <c r="B3" s="10">
        <f ca="1">INDEX(LINEST(Dati!N4:N17,Dati!$C4:$C17),1,2)</f>
        <v>978.60282574568282</v>
      </c>
      <c r="C3" s="10">
        <f ca="1">INDEX(LINEST(Dati!O4:O17,Dati!$C4:$C17),1,2)</f>
        <v>89.216640502354778</v>
      </c>
      <c r="D3" s="10">
        <f ca="1">INDEX(LINEST(Dati!P4:P17,Dati!$C4:$C17),1,2)</f>
        <v>17595.113029827306</v>
      </c>
      <c r="E3" s="10">
        <f ca="1">INDEX(LINEST(Dati!Q4:Q17,Dati!$C4:$C17),1,2)</f>
        <v>18662.932496075351</v>
      </c>
      <c r="F3" s="10">
        <f ca="1">INDEX(LINEST(Dati!R4:R17,Dati!$C4:$C17),1,2)</f>
        <v>6.9811616954474154</v>
      </c>
    </row>
    <row r="4" spans="1:10" x14ac:dyDescent="0.25">
      <c r="A4" s="10" t="s">
        <v>45</v>
      </c>
      <c r="B4" s="10">
        <f ca="1">INDEX(LINEST(Dati!N4:N17,Dati!$C4:$C17),1)</f>
        <v>242.89513343799064</v>
      </c>
      <c r="C4" s="10">
        <f ca="1">INDEX(LINEST(Dati!O4:O17,Dati!$C4:$C17),1)</f>
        <v>24.746624803767659</v>
      </c>
      <c r="D4" s="10">
        <f ca="1">INDEX(LINEST(Dati!P4:P17,Dati!$C4:$C17),1)</f>
        <v>4868.609419152278</v>
      </c>
      <c r="E4" s="10">
        <f ca="1">INDEX(LINEST(Dati!Q4:Q17,Dati!$C4:$C17),1)</f>
        <v>5136.251177394035</v>
      </c>
      <c r="F4" s="10">
        <f ca="1">INDEX(LINEST(Dati!R4:R17,Dati!$C4:$C17),1)</f>
        <v>4.1698587127158557</v>
      </c>
    </row>
    <row r="5" spans="1:10" x14ac:dyDescent="0.25">
      <c r="F5" s="10"/>
      <c r="I5" s="22" t="s">
        <v>43</v>
      </c>
      <c r="J5" s="22"/>
    </row>
    <row r="6" spans="1:10" x14ac:dyDescent="0.25">
      <c r="A6" s="15" t="s">
        <v>34</v>
      </c>
      <c r="B6" s="15" t="str">
        <f ca="1">Dati!$A$4&amp;" - Media giornaliera su un periodo "&amp;Dati!$A$6&amp;" giorni - "&amp;Dati!E3</f>
        <v>Lombardia - Media giornaliera su un periodo 7 giorni - ricoverati_con_sintomi</v>
      </c>
      <c r="C6" s="15" t="str">
        <f ca="1">Dati!$A$4&amp;" - Media giornaliera su un periodo "&amp;Dati!$A$6&amp;" giorni - "&amp;Dati!F3</f>
        <v>Lombardia - Media giornaliera su un periodo 7 giorni - terapia_intensiva</v>
      </c>
      <c r="D6" s="15" t="str">
        <f ca="1">Dati!$A$4&amp;" - Media giornaliera su un periodo "&amp;Dati!$A$6&amp;" giorni - "&amp;Dati!G3</f>
        <v>Lombardia - Media giornaliera su un periodo 7 giorni - isolamento_domiciliare</v>
      </c>
      <c r="E6" s="15" t="str">
        <f ca="1">Dati!$A$4&amp;" - Media giornaliera su un periodo "&amp;Dati!$A$6&amp;" giorni - "&amp;Dati!H3</f>
        <v>Lombardia - Media giornaliera su un periodo 7 giorni - totale_positivi</v>
      </c>
      <c r="F6" s="15" t="str">
        <f ca="1">Dati!$A$4&amp;" - Media giornaliera su un periodo "&amp;Dati!$A$6&amp;" giorni - "&amp;Dati!I3</f>
        <v>Lombardia - Media giornaliera su un periodo 7 giorni - deceduti</v>
      </c>
      <c r="H6" s="17" t="str">
        <f>A6</f>
        <v>Previsione al</v>
      </c>
      <c r="I6" s="24" t="s">
        <v>40</v>
      </c>
      <c r="J6" s="18" t="s">
        <v>41</v>
      </c>
    </row>
    <row r="7" spans="1:10" x14ac:dyDescent="0.25">
      <c r="A7" s="11">
        <f ca="1">Dati!$D$4+Dati!C4</f>
        <v>44141</v>
      </c>
      <c r="B7" s="12">
        <f ca="1">B$4*(14+Dati!$C4)+B$3</f>
        <v>4622.0298273155422</v>
      </c>
      <c r="C7" s="12">
        <f ca="1">C$4*(14+Dati!$C4)+C$3</f>
        <v>460.41601255886968</v>
      </c>
      <c r="D7" s="12">
        <f ca="1">D$4*(14+Dati!$C4)+D$3</f>
        <v>90624.254317111481</v>
      </c>
      <c r="E7" s="12">
        <f ca="1">E$4*(14+Dati!$C4)+E$3</f>
        <v>95706.700156985869</v>
      </c>
      <c r="F7" s="12">
        <f ca="1">F$4*(14+Dati!$C4)+F$3</f>
        <v>69.529042386185253</v>
      </c>
      <c r="H7" s="19">
        <f ca="1">A7</f>
        <v>44141</v>
      </c>
      <c r="I7" s="23">
        <f ca="1">C7</f>
        <v>460.41601255886968</v>
      </c>
      <c r="J7" s="20">
        <f ca="1">F7</f>
        <v>69.529042386185253</v>
      </c>
    </row>
    <row r="8" spans="1:10" x14ac:dyDescent="0.25">
      <c r="A8" s="11">
        <f ca="1">Dati!$D$4+Dati!C5</f>
        <v>44142</v>
      </c>
      <c r="B8" s="12">
        <f ca="1">B$4*(14+Dati!$C5)+B$3</f>
        <v>4864.924960753533</v>
      </c>
      <c r="C8" s="12">
        <f ca="1">C$4*(14+Dati!$C5)+C$3</f>
        <v>485.16263736263733</v>
      </c>
      <c r="D8" s="12">
        <f ca="1">D$4*(14+Dati!$C5)+D$3</f>
        <v>95492.863736263753</v>
      </c>
      <c r="E8" s="12">
        <f ca="1">E$4*(14+Dati!$C5)+E$3</f>
        <v>100842.9513343799</v>
      </c>
      <c r="F8" s="12">
        <f ca="1">F$4*(14+Dati!$C5)+F$3</f>
        <v>73.698901098901104</v>
      </c>
      <c r="H8" s="19">
        <f ca="1">A8</f>
        <v>44142</v>
      </c>
      <c r="I8" s="23">
        <f ca="1">C8</f>
        <v>485.16263736263733</v>
      </c>
      <c r="J8" s="20">
        <f ca="1">F8</f>
        <v>73.698901098901104</v>
      </c>
    </row>
    <row r="9" spans="1:10" x14ac:dyDescent="0.25">
      <c r="A9" s="11">
        <f ca="1">Dati!$D$4+Dati!C6</f>
        <v>44143</v>
      </c>
      <c r="B9" s="12">
        <f ca="1">B$4*(14+Dati!$C6)+B$3</f>
        <v>5107.8200941915238</v>
      </c>
      <c r="C9" s="12">
        <f ca="1">C$4*(14+Dati!$C6)+C$3</f>
        <v>509.90926216640497</v>
      </c>
      <c r="D9" s="12">
        <f ca="1">D$4*(14+Dati!$C6)+D$3</f>
        <v>100361.47315541602</v>
      </c>
      <c r="E9" s="12">
        <f ca="1">E$4*(14+Dati!$C6)+E$3</f>
        <v>105979.20251177394</v>
      </c>
      <c r="F9" s="12">
        <f ca="1">F$4*(14+Dati!$C6)+F$3</f>
        <v>77.868759811616954</v>
      </c>
      <c r="H9" s="19">
        <f ca="1">A9</f>
        <v>44143</v>
      </c>
      <c r="I9" s="23">
        <f ca="1">C9</f>
        <v>509.90926216640497</v>
      </c>
      <c r="J9" s="20">
        <f ca="1">F9</f>
        <v>77.868759811616954</v>
      </c>
    </row>
    <row r="10" spans="1:10" x14ac:dyDescent="0.25">
      <c r="A10" s="11">
        <f ca="1">Dati!$D$4+Dati!C7</f>
        <v>44144</v>
      </c>
      <c r="B10" s="12">
        <f ca="1">B$4*(14+Dati!$C7)+B$3</f>
        <v>5350.7152276295146</v>
      </c>
      <c r="C10" s="12">
        <f ca="1">C$4*(14+Dati!$C7)+C$3</f>
        <v>534.65588697017256</v>
      </c>
      <c r="D10" s="12">
        <f ca="1">D$4*(14+Dati!$C7)+D$3</f>
        <v>105230.08257456831</v>
      </c>
      <c r="E10" s="12">
        <f ca="1">E$4*(14+Dati!$C7)+E$3</f>
        <v>111115.45368916797</v>
      </c>
      <c r="F10" s="12">
        <f ca="1">F$4*(14+Dati!$C7)+F$3</f>
        <v>82.038618524332819</v>
      </c>
      <c r="H10" s="19">
        <f ca="1">A10</f>
        <v>44144</v>
      </c>
      <c r="I10" s="23">
        <f ca="1">C10</f>
        <v>534.65588697017256</v>
      </c>
      <c r="J10" s="20">
        <f ca="1">F10</f>
        <v>82.038618524332819</v>
      </c>
    </row>
    <row r="11" spans="1:10" x14ac:dyDescent="0.25">
      <c r="A11" s="11">
        <f ca="1">Dati!$D$4+Dati!C8</f>
        <v>44145</v>
      </c>
      <c r="B11" s="12">
        <f ca="1">B$4*(14+Dati!$C8)+B$3</f>
        <v>5593.6103610675045</v>
      </c>
      <c r="C11" s="12">
        <f ca="1">C$4*(14+Dati!$C8)+C$3</f>
        <v>559.40251177394032</v>
      </c>
      <c r="D11" s="12">
        <f ca="1">D$4*(14+Dati!$C8)+D$3</f>
        <v>110098.69199372058</v>
      </c>
      <c r="E11" s="12">
        <f ca="1">E$4*(14+Dati!$C8)+E$3</f>
        <v>116251.70486656201</v>
      </c>
      <c r="F11" s="12">
        <f ca="1">F$4*(14+Dati!$C8)+F$3</f>
        <v>86.208477237048669</v>
      </c>
      <c r="H11" s="19">
        <f ca="1">A11</f>
        <v>44145</v>
      </c>
      <c r="I11" s="23">
        <f ca="1">C11</f>
        <v>559.40251177394032</v>
      </c>
      <c r="J11" s="20">
        <f ca="1">F11</f>
        <v>86.208477237048669</v>
      </c>
    </row>
    <row r="12" spans="1:10" x14ac:dyDescent="0.25">
      <c r="A12" s="11">
        <f ca="1">Dati!$D$4+Dati!C9</f>
        <v>44146</v>
      </c>
      <c r="B12" s="12">
        <f ca="1">B$4*(14+Dati!$C9)+B$3</f>
        <v>5836.5054945054953</v>
      </c>
      <c r="C12" s="12">
        <f ca="1">C$4*(14+Dati!$C9)+C$3</f>
        <v>584.14913657770796</v>
      </c>
      <c r="D12" s="12">
        <f ca="1">D$4*(14+Dati!$C9)+D$3</f>
        <v>114967.30141287287</v>
      </c>
      <c r="E12" s="12">
        <f ca="1">E$4*(14+Dati!$C9)+E$3</f>
        <v>121387.95604395604</v>
      </c>
      <c r="F12" s="12">
        <f ca="1">F$4*(14+Dati!$C9)+F$3</f>
        <v>90.378335949764534</v>
      </c>
      <c r="H12" s="19">
        <f ca="1">A12</f>
        <v>44146</v>
      </c>
      <c r="I12" s="23">
        <f ca="1">C12</f>
        <v>584.14913657770796</v>
      </c>
      <c r="J12" s="20">
        <f ca="1">F12</f>
        <v>90.378335949764534</v>
      </c>
    </row>
    <row r="13" spans="1:10" x14ac:dyDescent="0.25">
      <c r="A13" s="11">
        <f ca="1">Dati!$D$4+Dati!C10</f>
        <v>44147</v>
      </c>
      <c r="B13" s="12">
        <f ca="1">B$4*(14+Dati!$C10)+B$3</f>
        <v>6079.4006279434861</v>
      </c>
      <c r="C13" s="12">
        <f ca="1">C$4*(14+Dati!$C10)+C$3</f>
        <v>608.89576138147572</v>
      </c>
      <c r="D13" s="12">
        <f ca="1">D$4*(14+Dati!$C10)+D$3</f>
        <v>119835.91083202514</v>
      </c>
      <c r="E13" s="12">
        <f ca="1">E$4*(14+Dati!$C10)+E$3</f>
        <v>126524.20722135008</v>
      </c>
      <c r="F13" s="12">
        <f ca="1">F$4*(14+Dati!$C10)+F$3</f>
        <v>94.548194662480384</v>
      </c>
      <c r="H13" s="19">
        <f ca="1">A13</f>
        <v>44147</v>
      </c>
      <c r="I13" s="23">
        <f ca="1">C13</f>
        <v>608.89576138147572</v>
      </c>
      <c r="J13" s="20">
        <f ca="1">F13</f>
        <v>94.548194662480384</v>
      </c>
    </row>
    <row r="14" spans="1:10" x14ac:dyDescent="0.25">
      <c r="A14" s="11">
        <f ca="1">Dati!$D$4+Dati!C11</f>
        <v>44148</v>
      </c>
      <c r="B14" s="12">
        <f ca="1">B$4*(14+Dati!$C11)+B$3</f>
        <v>6322.295761381477</v>
      </c>
      <c r="C14" s="12">
        <f ca="1">C$4*(14+Dati!$C11)+C$3</f>
        <v>633.64238618524337</v>
      </c>
      <c r="D14" s="12">
        <f ca="1">D$4*(14+Dati!$C11)+D$3</f>
        <v>124704.52025117743</v>
      </c>
      <c r="E14" s="12">
        <f ca="1">E$4*(14+Dati!$C11)+E$3</f>
        <v>131660.45839874411</v>
      </c>
      <c r="F14" s="12">
        <f ca="1">F$4*(14+Dati!$C11)+F$3</f>
        <v>98.718053375196234</v>
      </c>
      <c r="H14" s="19">
        <f ca="1">A14</f>
        <v>44148</v>
      </c>
      <c r="I14" s="23">
        <f ca="1">C14</f>
        <v>633.64238618524337</v>
      </c>
      <c r="J14" s="20">
        <f ca="1">F14</f>
        <v>98.718053375196234</v>
      </c>
    </row>
    <row r="15" spans="1:10" x14ac:dyDescent="0.25">
      <c r="A15" s="11">
        <f ca="1">Dati!$D$4+Dati!C12</f>
        <v>44149</v>
      </c>
      <c r="B15" s="12">
        <f ca="1">B$4*(14+Dati!$C12)+B$3</f>
        <v>6565.1908948194678</v>
      </c>
      <c r="C15" s="12">
        <f ca="1">C$4*(14+Dati!$C12)+C$3</f>
        <v>658.38901098901101</v>
      </c>
      <c r="D15" s="12">
        <f ca="1">D$4*(14+Dati!$C12)+D$3</f>
        <v>129573.1296703297</v>
      </c>
      <c r="E15" s="12">
        <f ca="1">E$4*(14+Dati!$C12)+E$3</f>
        <v>136796.70957613815</v>
      </c>
      <c r="F15" s="12">
        <f ca="1">F$4*(14+Dati!$C12)+F$3</f>
        <v>102.8879120879121</v>
      </c>
      <c r="H15" s="19">
        <f ca="1">A15</f>
        <v>44149</v>
      </c>
      <c r="I15" s="23">
        <f ca="1">C15</f>
        <v>658.38901098901101</v>
      </c>
      <c r="J15" s="20">
        <f ca="1">F15</f>
        <v>102.8879120879121</v>
      </c>
    </row>
    <row r="16" spans="1:10" x14ac:dyDescent="0.25">
      <c r="A16" s="11">
        <f ca="1">Dati!$D$4+Dati!C13</f>
        <v>44150</v>
      </c>
      <c r="B16" s="12">
        <f ca="1">B$4*(14+Dati!$C13)+B$3</f>
        <v>6808.0860282574586</v>
      </c>
      <c r="C16" s="12">
        <f ca="1">C$4*(14+Dati!$C13)+C$3</f>
        <v>683.13563579277866</v>
      </c>
      <c r="D16" s="12">
        <f ca="1">D$4*(14+Dati!$C13)+D$3</f>
        <v>134441.73908948197</v>
      </c>
      <c r="E16" s="12">
        <f ca="1">E$4*(14+Dati!$C13)+E$3</f>
        <v>141932.96075353218</v>
      </c>
      <c r="F16" s="12">
        <f ca="1">F$4*(14+Dati!$C13)+F$3</f>
        <v>107.05777080062795</v>
      </c>
      <c r="H16" s="19">
        <f ca="1">A16</f>
        <v>44150</v>
      </c>
      <c r="I16" s="23">
        <f ca="1">C16</f>
        <v>683.13563579277866</v>
      </c>
      <c r="J16" s="20">
        <f ca="1">F16</f>
        <v>107.05777080062795</v>
      </c>
    </row>
    <row r="17" spans="1:10" x14ac:dyDescent="0.25">
      <c r="A17" s="11">
        <f ca="1">Dati!$D$4+Dati!C14</f>
        <v>44151</v>
      </c>
      <c r="B17" s="12">
        <f ca="1">B$4*(14+Dati!$C14)+B$3</f>
        <v>7050.9811616954485</v>
      </c>
      <c r="C17" s="12">
        <f ca="1">C$4*(14+Dati!$C14)+C$3</f>
        <v>707.8822605965463</v>
      </c>
      <c r="D17" s="12">
        <f ca="1">D$4*(14+Dati!$C14)+D$3</f>
        <v>139310.34850863426</v>
      </c>
      <c r="E17" s="12">
        <f ca="1">E$4*(14+Dati!$C14)+E$3</f>
        <v>147069.21193092622</v>
      </c>
      <c r="F17" s="12">
        <f ca="1">F$4*(14+Dati!$C14)+F$3</f>
        <v>111.2276295133438</v>
      </c>
      <c r="H17" s="19">
        <f ca="1">A17</f>
        <v>44151</v>
      </c>
      <c r="I17" s="23">
        <f ca="1">C17</f>
        <v>707.8822605965463</v>
      </c>
      <c r="J17" s="20">
        <f ca="1">F17</f>
        <v>111.2276295133438</v>
      </c>
    </row>
    <row r="18" spans="1:10" x14ac:dyDescent="0.25">
      <c r="A18" s="11">
        <f ca="1">Dati!$D$4+Dati!C15</f>
        <v>44152</v>
      </c>
      <c r="B18" s="12">
        <f ca="1">B$4*(14+Dati!$C15)+B$3</f>
        <v>7293.8762951334393</v>
      </c>
      <c r="C18" s="12">
        <f ca="1">C$4*(14+Dati!$C15)+C$3</f>
        <v>732.62888540031395</v>
      </c>
      <c r="D18" s="12">
        <f ca="1">D$4*(14+Dati!$C15)+D$3</f>
        <v>144178.95792778651</v>
      </c>
      <c r="E18" s="12">
        <f ca="1">E$4*(14+Dati!$C15)+E$3</f>
        <v>152205.46310832025</v>
      </c>
      <c r="F18" s="12">
        <f ca="1">F$4*(14+Dati!$C15)+F$3</f>
        <v>115.39748822605966</v>
      </c>
      <c r="H18" s="19">
        <f ca="1">A18</f>
        <v>44152</v>
      </c>
      <c r="I18" s="23">
        <f ca="1">C18</f>
        <v>732.62888540031395</v>
      </c>
      <c r="J18" s="20">
        <f ca="1">F18</f>
        <v>115.39748822605966</v>
      </c>
    </row>
    <row r="19" spans="1:10" x14ac:dyDescent="0.25">
      <c r="A19" s="11">
        <f ca="1">Dati!$D$4+Dati!C16</f>
        <v>44153</v>
      </c>
      <c r="B19" s="12">
        <f ca="1">B$4*(14+Dati!$C16)+B$3</f>
        <v>7536.7714285714301</v>
      </c>
      <c r="C19" s="12">
        <f ca="1">C$4*(14+Dati!$C16)+C$3</f>
        <v>757.37551020408159</v>
      </c>
      <c r="D19" s="12">
        <f ca="1">D$4*(14+Dati!$C16)+D$3</f>
        <v>149047.5673469388</v>
      </c>
      <c r="E19" s="12">
        <f ca="1">E$4*(14+Dati!$C16)+E$3</f>
        <v>157341.71428571429</v>
      </c>
      <c r="F19" s="12">
        <f ca="1">F$4*(14+Dati!$C16)+F$3</f>
        <v>119.56734693877551</v>
      </c>
      <c r="H19" s="19">
        <f ca="1">A19</f>
        <v>44153</v>
      </c>
      <c r="I19" s="23">
        <f ca="1">C19</f>
        <v>757.37551020408159</v>
      </c>
      <c r="J19" s="20">
        <f ca="1">F19</f>
        <v>119.56734693877551</v>
      </c>
    </row>
    <row r="20" spans="1:10" x14ac:dyDescent="0.25">
      <c r="A20" s="11">
        <f ca="1">Dati!$D$4+Dati!C17</f>
        <v>44154</v>
      </c>
      <c r="B20" s="12">
        <f ca="1">B$4*(14+Dati!$C17)+B$3</f>
        <v>7779.6665620094209</v>
      </c>
      <c r="C20" s="12">
        <f ca="1">C$4*(14+Dati!$C17)+C$3</f>
        <v>782.12213500784924</v>
      </c>
      <c r="D20" s="12">
        <f ca="1">D$4*(14+Dati!$C17)+D$3</f>
        <v>153916.17676609108</v>
      </c>
      <c r="E20" s="12">
        <f ca="1">E$4*(14+Dati!$C17)+E$3</f>
        <v>162477.96546310832</v>
      </c>
      <c r="F20" s="12">
        <f ca="1">F$4*(14+Dati!$C17)+F$3</f>
        <v>123.73720565149137</v>
      </c>
      <c r="H20" s="19">
        <f ca="1">A20</f>
        <v>44154</v>
      </c>
      <c r="I20" s="23">
        <f ca="1">C20</f>
        <v>782.12213500784924</v>
      </c>
      <c r="J20" s="20">
        <f ca="1">F20</f>
        <v>123.73720565149137</v>
      </c>
    </row>
    <row r="21" spans="1:10" x14ac:dyDescent="0.25">
      <c r="A21" s="11">
        <f ca="1">Dati!$D$4+Dati!C18</f>
        <v>44155</v>
      </c>
      <c r="B21" s="12">
        <f ca="1">B$4*(14+Dati!$C18)+B$3</f>
        <v>8022.5616954474117</v>
      </c>
      <c r="C21" s="12">
        <f ca="1">C$4*(14+Dati!$C18)+C$3</f>
        <v>806.86875981161688</v>
      </c>
      <c r="D21" s="12">
        <f ca="1">D$4*(14+Dati!$C18)+D$3</f>
        <v>158784.78618524337</v>
      </c>
      <c r="E21" s="12">
        <f ca="1">E$4*(14+Dati!$C18)+E$3</f>
        <v>167614.21664050236</v>
      </c>
      <c r="F21" s="12">
        <f ca="1">F$4*(14+Dati!$C18)+F$3</f>
        <v>127.90706436420723</v>
      </c>
      <c r="H21" s="19">
        <f ca="1">A21</f>
        <v>44155</v>
      </c>
      <c r="I21" s="23">
        <f ca="1">C21</f>
        <v>806.86875981161688</v>
      </c>
      <c r="J21" s="20">
        <f ca="1">F21</f>
        <v>127.90706436420723</v>
      </c>
    </row>
    <row r="22" spans="1:10" x14ac:dyDescent="0.25">
      <c r="A22" s="11">
        <f ca="1">Dati!$D$4+Dati!C19</f>
        <v>44156</v>
      </c>
      <c r="B22" s="12">
        <f ca="1">B$4*(14+Dati!$C19)+B$3</f>
        <v>8265.4568288854025</v>
      </c>
      <c r="C22" s="12">
        <f ca="1">C$4*(14+Dati!$C19)+C$3</f>
        <v>831.61538461538453</v>
      </c>
      <c r="D22" s="12">
        <f ca="1">D$4*(14+Dati!$C19)+D$3</f>
        <v>163653.39560439566</v>
      </c>
      <c r="E22" s="12">
        <f ca="1">E$4*(14+Dati!$C19)+E$3</f>
        <v>172750.46781789639</v>
      </c>
      <c r="F22" s="12">
        <f ca="1">F$4*(14+Dati!$C19)+F$3</f>
        <v>132.07692307692309</v>
      </c>
      <c r="H22" s="19">
        <f ca="1">A22</f>
        <v>44156</v>
      </c>
      <c r="I22" s="23">
        <f ca="1">C22</f>
        <v>831.61538461538453</v>
      </c>
      <c r="J22" s="20">
        <f ca="1">F22</f>
        <v>132.07692307692309</v>
      </c>
    </row>
    <row r="23" spans="1:10" x14ac:dyDescent="0.25">
      <c r="A23" s="11">
        <f ca="1">Dati!$D$4+Dati!C20</f>
        <v>44157</v>
      </c>
      <c r="B23" s="12">
        <f ca="1">B$4*(14+Dati!$C20)+B$3</f>
        <v>8508.3519623233915</v>
      </c>
      <c r="C23" s="12">
        <f ca="1">C$4*(14+Dati!$C20)+C$3</f>
        <v>856.36200941915217</v>
      </c>
      <c r="D23" s="12">
        <f ca="1">D$4*(14+Dati!$C20)+D$3</f>
        <v>168522.00502354791</v>
      </c>
      <c r="E23" s="12">
        <f ca="1">E$4*(14+Dati!$C20)+E$3</f>
        <v>177886.71899529043</v>
      </c>
      <c r="F23" s="12">
        <f ca="1">F$4*(14+Dati!$C20)+F$3</f>
        <v>136.24678178963893</v>
      </c>
      <c r="H23" s="19">
        <f ca="1">A23</f>
        <v>44157</v>
      </c>
      <c r="I23" s="23">
        <f ca="1">C23</f>
        <v>856.36200941915217</v>
      </c>
      <c r="J23" s="20">
        <f ca="1">F23</f>
        <v>136.24678178963893</v>
      </c>
    </row>
    <row r="24" spans="1:10" x14ac:dyDescent="0.25">
      <c r="A24" s="11">
        <f ca="1">Dati!$D$4+Dati!C21</f>
        <v>44158</v>
      </c>
      <c r="B24" s="12">
        <f ca="1">B$4*(14+Dati!$C21)+B$3</f>
        <v>8751.2470957613841</v>
      </c>
      <c r="C24" s="12">
        <f ca="1">C$4*(14+Dati!$C21)+C$3</f>
        <v>881.10863422291982</v>
      </c>
      <c r="D24" s="12">
        <f ca="1">D$4*(14+Dati!$C21)+D$3</f>
        <v>173390.6144427002</v>
      </c>
      <c r="E24" s="12">
        <f ca="1">E$4*(14+Dati!$C21)+E$3</f>
        <v>183022.97017268447</v>
      </c>
      <c r="F24" s="12">
        <f ca="1">F$4*(14+Dati!$C21)+F$3</f>
        <v>140.4166405023548</v>
      </c>
      <c r="H24" s="19">
        <f ca="1">A24</f>
        <v>44158</v>
      </c>
      <c r="I24" s="23">
        <f ca="1">C24</f>
        <v>881.10863422291982</v>
      </c>
      <c r="J24" s="20">
        <f ca="1">F24</f>
        <v>140.4166405023548</v>
      </c>
    </row>
    <row r="25" spans="1:10" x14ac:dyDescent="0.25">
      <c r="A25" s="11">
        <f ca="1">Dati!$D$4+Dati!C22</f>
        <v>44159</v>
      </c>
      <c r="B25" s="12">
        <f ca="1">B$4*(14+Dati!$C22)+B$3</f>
        <v>8994.1422291993731</v>
      </c>
      <c r="C25" s="12">
        <f ca="1">C$4*(14+Dati!$C22)+C$3</f>
        <v>905.85525902668746</v>
      </c>
      <c r="D25" s="12">
        <f ca="1">D$4*(14+Dati!$C22)+D$3</f>
        <v>178259.22386185249</v>
      </c>
      <c r="E25" s="12">
        <f ca="1">E$4*(14+Dati!$C22)+E$3</f>
        <v>188159.2213500785</v>
      </c>
      <c r="F25" s="12">
        <f ca="1">F$4*(14+Dati!$C22)+F$3</f>
        <v>144.58649921507066</v>
      </c>
      <c r="H25" s="19">
        <f ca="1">A25</f>
        <v>44159</v>
      </c>
      <c r="I25" s="23">
        <f ca="1">C25</f>
        <v>905.85525902668746</v>
      </c>
      <c r="J25" s="20">
        <f ca="1">F25</f>
        <v>144.58649921507066</v>
      </c>
    </row>
    <row r="26" spans="1:10" x14ac:dyDescent="0.25">
      <c r="A26" s="11">
        <f ca="1">Dati!$D$4+Dati!C23</f>
        <v>44160</v>
      </c>
      <c r="B26" s="12">
        <f ca="1">B$4*(14+Dati!$C23)+B$3</f>
        <v>9237.0373626373657</v>
      </c>
      <c r="C26" s="12">
        <f ca="1">C$4*(14+Dati!$C23)+C$3</f>
        <v>930.60188383045511</v>
      </c>
      <c r="D26" s="12">
        <f ca="1">D$4*(14+Dati!$C23)+D$3</f>
        <v>183127.83328100474</v>
      </c>
      <c r="E26" s="12">
        <f ca="1">E$4*(14+Dati!$C23)+E$3</f>
        <v>193295.47252747254</v>
      </c>
      <c r="F26" s="12">
        <f ca="1">F$4*(14+Dati!$C23)+F$3</f>
        <v>148.7563579277865</v>
      </c>
      <c r="H26" s="19">
        <f ca="1">A26</f>
        <v>44160</v>
      </c>
      <c r="I26" s="23">
        <f ca="1">C26</f>
        <v>930.60188383045511</v>
      </c>
      <c r="J26" s="20">
        <f ca="1">F26</f>
        <v>148.7563579277865</v>
      </c>
    </row>
    <row r="27" spans="1:10" x14ac:dyDescent="0.25">
      <c r="A27" s="11">
        <f ca="1">Dati!$D$4+Dati!C24</f>
        <v>44161</v>
      </c>
      <c r="B27" s="12">
        <f ca="1">B$4*(14+Dati!$C24)+B$3</f>
        <v>9479.9324960753547</v>
      </c>
      <c r="C27" s="12">
        <f ca="1">C$4*(14+Dati!$C24)+C$3</f>
        <v>955.34850863422275</v>
      </c>
      <c r="D27" s="12">
        <f ca="1">D$4*(14+Dati!$C24)+D$3</f>
        <v>187996.44270015703</v>
      </c>
      <c r="E27" s="12">
        <f ca="1">E$4*(14+Dati!$C24)+E$3</f>
        <v>198431.72370486657</v>
      </c>
      <c r="F27" s="12">
        <f ca="1">F$4*(14+Dati!$C24)+F$3</f>
        <v>152.92621664050236</v>
      </c>
      <c r="H27" s="19">
        <f ca="1">A27</f>
        <v>44161</v>
      </c>
      <c r="I27" s="23">
        <f ca="1">C27</f>
        <v>955.34850863422275</v>
      </c>
      <c r="J27" s="20">
        <f ca="1">F27</f>
        <v>152.92621664050236</v>
      </c>
    </row>
    <row r="28" spans="1:10" x14ac:dyDescent="0.25">
      <c r="A28" s="11">
        <f ca="1">Dati!$D$4+Dati!C25</f>
        <v>44162</v>
      </c>
      <c r="B28" s="12">
        <f ca="1">B$4*(14+Dati!$C25)+B$3</f>
        <v>9722.8276295133473</v>
      </c>
      <c r="C28" s="12">
        <f ca="1">C$4*(14+Dati!$C25)+C$3</f>
        <v>980.0951334379904</v>
      </c>
      <c r="D28" s="12">
        <f ca="1">D$4*(14+Dati!$C25)+D$3</f>
        <v>192865.05211930932</v>
      </c>
      <c r="E28" s="12">
        <f ca="1">E$4*(14+Dati!$C25)+E$3</f>
        <v>203567.97488226061</v>
      </c>
      <c r="F28" s="12">
        <f ca="1">F$4*(14+Dati!$C25)+F$3</f>
        <v>157.09607535321823</v>
      </c>
      <c r="H28" s="19">
        <f ca="1">A28</f>
        <v>44162</v>
      </c>
      <c r="I28" s="23">
        <f ca="1">C28</f>
        <v>980.0951334379904</v>
      </c>
      <c r="J28" s="20">
        <f ca="1">F28</f>
        <v>157.09607535321823</v>
      </c>
    </row>
    <row r="29" spans="1:10" x14ac:dyDescent="0.25">
      <c r="A29" s="11">
        <f ca="1">Dati!$D$4+Dati!C26</f>
        <v>44163</v>
      </c>
      <c r="B29" s="12">
        <f ca="1">B$4*(14+Dati!$C26)+B$3</f>
        <v>9965.7227629513363</v>
      </c>
      <c r="C29" s="12">
        <f ca="1">C$4*(14+Dati!$C26)+C$3</f>
        <v>1004.8417582417583</v>
      </c>
      <c r="D29" s="12">
        <f ca="1">D$4*(14+Dati!$C26)+D$3</f>
        <v>197733.6615384616</v>
      </c>
      <c r="E29" s="12">
        <f ca="1">E$4*(14+Dati!$C26)+E$3</f>
        <v>208704.22605965464</v>
      </c>
      <c r="F29" s="12">
        <f ca="1">F$4*(14+Dati!$C26)+F$3</f>
        <v>161.26593406593406</v>
      </c>
      <c r="H29" s="19">
        <f ca="1">A29</f>
        <v>44163</v>
      </c>
      <c r="I29" s="23">
        <f ca="1">C29</f>
        <v>1004.8417582417583</v>
      </c>
      <c r="J29" s="20">
        <f ca="1">F29</f>
        <v>161.26593406593406</v>
      </c>
    </row>
    <row r="30" spans="1:10" x14ac:dyDescent="0.25">
      <c r="A30" s="11">
        <f ca="1">Dati!$D$4+Dati!C27</f>
        <v>44164</v>
      </c>
      <c r="B30" s="12">
        <f ca="1">B$4*(14+Dati!$C27)+B$3</f>
        <v>10208.617896389325</v>
      </c>
      <c r="C30" s="12">
        <f ca="1">C$4*(14+Dati!$C27)+C$3</f>
        <v>1029.5883830455259</v>
      </c>
      <c r="D30" s="12">
        <f ca="1">D$4*(14+Dati!$C27)+D$3</f>
        <v>202602.27095761386</v>
      </c>
      <c r="E30" s="12">
        <f ca="1">E$4*(14+Dati!$C27)+E$3</f>
        <v>213840.47723704868</v>
      </c>
      <c r="F30" s="12">
        <f ca="1">F$4*(14+Dati!$C27)+F$3</f>
        <v>165.43579277864993</v>
      </c>
      <c r="H30" s="19">
        <f ca="1">A30</f>
        <v>44164</v>
      </c>
      <c r="I30" s="23">
        <f ca="1">C30</f>
        <v>1029.5883830455259</v>
      </c>
      <c r="J30" s="20">
        <f ca="1">F30</f>
        <v>165.43579277864993</v>
      </c>
    </row>
    <row r="31" spans="1:10" x14ac:dyDescent="0.25">
      <c r="A31" s="11">
        <f ca="1">Dati!$D$4+Dati!C28</f>
        <v>44165</v>
      </c>
      <c r="B31" s="12">
        <f ca="1">B$4*(14+Dati!$C28)+B$3</f>
        <v>10451.513029827318</v>
      </c>
      <c r="C31" s="12">
        <f ca="1">C$4*(14+Dati!$C28)+C$3</f>
        <v>1054.3350078492936</v>
      </c>
      <c r="D31" s="12">
        <f ca="1">D$4*(14+Dati!$C28)+D$3</f>
        <v>207470.88037676614</v>
      </c>
      <c r="E31" s="12">
        <f ca="1">E$4*(14+Dati!$C28)+E$3</f>
        <v>218976.72841444271</v>
      </c>
      <c r="F31" s="12">
        <f ca="1">F$4*(14+Dati!$C28)+F$3</f>
        <v>169.60565149136579</v>
      </c>
      <c r="H31" s="19">
        <f ca="1">A31</f>
        <v>44165</v>
      </c>
      <c r="I31" s="23">
        <f ca="1">C31</f>
        <v>1054.3350078492936</v>
      </c>
      <c r="J31" s="20">
        <f ca="1">F31</f>
        <v>169.60565149136579</v>
      </c>
    </row>
    <row r="32" spans="1:10" x14ac:dyDescent="0.25">
      <c r="A32" s="11">
        <f ca="1">Dati!$D$4+Dati!C29</f>
        <v>44166</v>
      </c>
      <c r="B32" s="12">
        <f ca="1">B$4*(14+Dati!$C29)+B$3</f>
        <v>10694.408163265307</v>
      </c>
      <c r="C32" s="12">
        <f ca="1">C$4*(14+Dati!$C29)+C$3</f>
        <v>1079.0816326530612</v>
      </c>
      <c r="D32" s="12">
        <f ca="1">D$4*(14+Dati!$C29)+D$3</f>
        <v>212339.48979591843</v>
      </c>
      <c r="E32" s="12">
        <f ca="1">E$4*(14+Dati!$C29)+E$3</f>
        <v>224112.97959183675</v>
      </c>
      <c r="F32" s="12">
        <f ca="1">F$4*(14+Dati!$C29)+F$3</f>
        <v>173.77551020408166</v>
      </c>
      <c r="H32" s="9">
        <f ca="1">A32</f>
        <v>44166</v>
      </c>
      <c r="I32" s="3">
        <f ca="1">C32</f>
        <v>1079.0816326530612</v>
      </c>
      <c r="J32" s="3">
        <f ca="1">F32</f>
        <v>173.77551020408166</v>
      </c>
    </row>
    <row r="33" spans="1:10" x14ac:dyDescent="0.25">
      <c r="A33" s="11">
        <f ca="1">Dati!$D$4+Dati!C30</f>
        <v>44167</v>
      </c>
      <c r="B33" s="12">
        <f ca="1">B$4*(14+Dati!$C30)+B$3</f>
        <v>10937.3032967033</v>
      </c>
      <c r="C33" s="12">
        <f ca="1">C$4*(14+Dati!$C30)+C$3</f>
        <v>1103.8282574568289</v>
      </c>
      <c r="D33" s="12">
        <f ca="1">D$4*(14+Dati!$C30)+D$3</f>
        <v>217208.09921507069</v>
      </c>
      <c r="E33" s="12">
        <f ca="1">E$4*(14+Dati!$C30)+E$3</f>
        <v>229249.23076923078</v>
      </c>
      <c r="F33" s="12">
        <f ca="1">F$4*(14+Dati!$C30)+F$3</f>
        <v>177.94536891679749</v>
      </c>
      <c r="H33" s="9">
        <f ca="1">A33</f>
        <v>44167</v>
      </c>
      <c r="I33" s="3">
        <f ca="1">C33</f>
        <v>1103.8282574568289</v>
      </c>
      <c r="J33" s="3">
        <f ca="1">F33</f>
        <v>177.94536891679749</v>
      </c>
    </row>
    <row r="34" spans="1:10" x14ac:dyDescent="0.25">
      <c r="A34" s="11">
        <f ca="1">Dati!$D$4+Dati!C31</f>
        <v>44168</v>
      </c>
      <c r="B34" s="12">
        <f ca="1">B$4*(14+Dati!$C31)+B$3</f>
        <v>11180.198430141289</v>
      </c>
      <c r="C34" s="12">
        <f ca="1">C$4*(14+Dati!$C31)+C$3</f>
        <v>1128.5748822605965</v>
      </c>
      <c r="D34" s="12">
        <f ca="1">D$4*(14+Dati!$C31)+D$3</f>
        <v>222076.70863422297</v>
      </c>
      <c r="E34" s="12">
        <f ca="1">E$4*(14+Dati!$C31)+E$3</f>
        <v>234385.48194662482</v>
      </c>
      <c r="F34" s="12">
        <f ca="1">F$4*(14+Dati!$C31)+F$3</f>
        <v>182.11522762951336</v>
      </c>
      <c r="H34" s="9">
        <f ca="1">A34</f>
        <v>44168</v>
      </c>
      <c r="I34" s="3">
        <f ca="1">C34</f>
        <v>1128.5748822605965</v>
      </c>
      <c r="J34" s="3">
        <f ca="1">F34</f>
        <v>182.11522762951336</v>
      </c>
    </row>
    <row r="35" spans="1:10" x14ac:dyDescent="0.25">
      <c r="A35" s="11">
        <f ca="1">Dati!$D$4+Dati!C32</f>
        <v>44169</v>
      </c>
      <c r="B35" s="12">
        <f ca="1">B$4*(14+Dati!$C32)+B$3</f>
        <v>11423.093563579281</v>
      </c>
      <c r="C35" s="12">
        <f ca="1">C$4*(14+Dati!$C32)+C$3</f>
        <v>1153.3215070643641</v>
      </c>
      <c r="D35" s="12">
        <f ca="1">D$4*(14+Dati!$C32)+D$3</f>
        <v>226945.31805337526</v>
      </c>
      <c r="E35" s="12">
        <f ca="1">E$4*(14+Dati!$C32)+E$3</f>
        <v>239521.73312401885</v>
      </c>
      <c r="F35" s="12">
        <f ca="1">F$4*(14+Dati!$C32)+F$3</f>
        <v>186.28508634222922</v>
      </c>
      <c r="H35" s="9">
        <f ca="1">A35</f>
        <v>44169</v>
      </c>
      <c r="I35" s="3">
        <f ca="1">C35</f>
        <v>1153.3215070643641</v>
      </c>
      <c r="J35" s="3">
        <f ca="1">F35</f>
        <v>186.28508634222922</v>
      </c>
    </row>
    <row r="36" spans="1:10" x14ac:dyDescent="0.25">
      <c r="A36" s="11">
        <f ca="1">Dati!$D$4+Dati!C33</f>
        <v>44170</v>
      </c>
      <c r="B36" s="12">
        <f ca="1">B$4*(14+Dati!$C33)+B$3</f>
        <v>11665.98869701727</v>
      </c>
      <c r="C36" s="12">
        <f ca="1">C$4*(14+Dati!$C33)+C$3</f>
        <v>1178.0681318681318</v>
      </c>
      <c r="D36" s="12">
        <f ca="1">D$4*(14+Dati!$C33)+D$3</f>
        <v>231813.92747252755</v>
      </c>
      <c r="E36" s="12">
        <f ca="1">E$4*(14+Dati!$C33)+E$3</f>
        <v>244657.98430141289</v>
      </c>
      <c r="F36" s="12">
        <f ca="1">F$4*(14+Dati!$C33)+F$3</f>
        <v>190.45494505494506</v>
      </c>
      <c r="H36" s="9">
        <f ca="1">A36</f>
        <v>44170</v>
      </c>
      <c r="I36" s="3">
        <f ca="1">C36</f>
        <v>1178.0681318681318</v>
      </c>
      <c r="J36" s="3">
        <f ca="1">F36</f>
        <v>190.45494505494506</v>
      </c>
    </row>
    <row r="37" spans="1:10" x14ac:dyDescent="0.25">
      <c r="A37" s="11">
        <f ca="1">Dati!$D$4+Dati!C34</f>
        <v>44171</v>
      </c>
      <c r="B37" s="12">
        <f ca="1">B$4*(14+Dati!$C34)+B$3</f>
        <v>11908.883830455263</v>
      </c>
      <c r="C37" s="12">
        <f ca="1">C$4*(14+Dati!$C34)+C$3</f>
        <v>1202.8147566718994</v>
      </c>
      <c r="D37" s="12">
        <f ca="1">D$4*(14+Dati!$C34)+D$3</f>
        <v>236682.5368916798</v>
      </c>
      <c r="E37" s="12">
        <f ca="1">E$4*(14+Dati!$C34)+E$3</f>
        <v>249794.23547880692</v>
      </c>
      <c r="F37" s="12">
        <f ca="1">F$4*(14+Dati!$C34)+F$3</f>
        <v>194.62480376766092</v>
      </c>
      <c r="H37" s="9">
        <f ca="1">A37</f>
        <v>44171</v>
      </c>
      <c r="I37" s="3">
        <f ca="1">C37</f>
        <v>1202.8147566718994</v>
      </c>
      <c r="J37" s="3">
        <f ca="1">F37</f>
        <v>194.62480376766092</v>
      </c>
    </row>
    <row r="38" spans="1:10" x14ac:dyDescent="0.25">
      <c r="A38" s="11">
        <f ca="1">Dati!$D$4+Dati!C35</f>
        <v>44172</v>
      </c>
      <c r="B38" s="12">
        <f ca="1">B$4*(14+Dati!$C35)+B$3</f>
        <v>12151.778963893252</v>
      </c>
      <c r="C38" s="12">
        <f ca="1">C$4*(14+Dati!$C35)+C$3</f>
        <v>1227.5613814756671</v>
      </c>
      <c r="D38" s="12">
        <f ca="1">D$4*(14+Dati!$C35)+D$3</f>
        <v>241551.14631083209</v>
      </c>
      <c r="E38" s="12">
        <f ca="1">E$4*(14+Dati!$C35)+E$3</f>
        <v>254930.48665620096</v>
      </c>
      <c r="F38" s="12">
        <f ca="1">F$4*(14+Dati!$C35)+F$3</f>
        <v>198.79466248037679</v>
      </c>
      <c r="H38" s="9">
        <f ca="1">A38</f>
        <v>44172</v>
      </c>
      <c r="I38" s="3">
        <f ca="1">C38</f>
        <v>1227.5613814756671</v>
      </c>
      <c r="J38" s="3">
        <f ca="1">F38</f>
        <v>198.79466248037679</v>
      </c>
    </row>
    <row r="39" spans="1:10" x14ac:dyDescent="0.25">
      <c r="A39" s="11">
        <f ca="1">Dati!$D$4+Dati!C36</f>
        <v>44173</v>
      </c>
      <c r="B39" s="12">
        <f ca="1">B$4*(14+Dati!$C36)+B$3</f>
        <v>12394.674097331244</v>
      </c>
      <c r="C39" s="12">
        <f ca="1">C$4*(14+Dati!$C36)+C$3</f>
        <v>1252.3080062794347</v>
      </c>
      <c r="D39" s="12">
        <f ca="1">D$4*(14+Dati!$C36)+D$3</f>
        <v>246419.75572998438</v>
      </c>
      <c r="E39" s="12">
        <f ca="1">E$4*(14+Dati!$C36)+E$3</f>
        <v>260066.73783359499</v>
      </c>
      <c r="F39" s="12">
        <f ca="1">F$4*(14+Dati!$C36)+F$3</f>
        <v>202.96452119309262</v>
      </c>
      <c r="H39" s="9">
        <f ca="1">A39</f>
        <v>44173</v>
      </c>
      <c r="I39" s="3">
        <f ca="1">C39</f>
        <v>1252.3080062794347</v>
      </c>
      <c r="J39" s="3">
        <f ca="1">F39</f>
        <v>202.96452119309262</v>
      </c>
    </row>
    <row r="40" spans="1:10" x14ac:dyDescent="0.25">
      <c r="A40" s="11">
        <f ca="1">Dati!$D$4+Dati!C37</f>
        <v>44174</v>
      </c>
      <c r="B40" s="12">
        <f ca="1">B$4*(14+Dati!$C37)+B$3</f>
        <v>12637.569230769233</v>
      </c>
      <c r="C40" s="12">
        <f ca="1">C$4*(14+Dati!$C37)+C$3</f>
        <v>1277.0546310832024</v>
      </c>
      <c r="D40" s="12">
        <f ca="1">D$4*(14+Dati!$C37)+D$3</f>
        <v>251288.36514913663</v>
      </c>
      <c r="E40" s="12">
        <f ca="1">E$4*(14+Dati!$C37)+E$3</f>
        <v>265202.98901098903</v>
      </c>
      <c r="F40" s="12">
        <f ca="1">F$4*(14+Dati!$C37)+F$3</f>
        <v>207.13437990580849</v>
      </c>
      <c r="H40" s="9">
        <f ca="1">A40</f>
        <v>44174</v>
      </c>
      <c r="I40" s="3">
        <f ca="1">C40</f>
        <v>1277.0546310832024</v>
      </c>
      <c r="J40" s="3">
        <f ca="1">F40</f>
        <v>207.13437990580849</v>
      </c>
    </row>
    <row r="41" spans="1:10" x14ac:dyDescent="0.25">
      <c r="A41" s="11">
        <f ca="1">Dati!$D$4+Dati!C38</f>
        <v>44175</v>
      </c>
      <c r="B41" s="12">
        <f ca="1">B$4*(14+Dati!$C38)+B$3</f>
        <v>12880.464364207222</v>
      </c>
      <c r="C41" s="12">
        <f ca="1">C$4*(14+Dati!$C38)+C$3</f>
        <v>1301.80125588697</v>
      </c>
      <c r="D41" s="12">
        <f ca="1">D$4*(14+Dati!$C38)+D$3</f>
        <v>256156.97456828892</v>
      </c>
      <c r="E41" s="12">
        <f ca="1">E$4*(14+Dati!$C38)+E$3</f>
        <v>270339.24018838309</v>
      </c>
      <c r="F41" s="12">
        <f ca="1">F$4*(14+Dati!$C38)+F$3</f>
        <v>211.30423861852435</v>
      </c>
      <c r="H41" s="9">
        <f ca="1">A41</f>
        <v>44175</v>
      </c>
      <c r="I41" s="3">
        <f ca="1">C41</f>
        <v>1301.80125588697</v>
      </c>
      <c r="J41" s="3">
        <f ca="1">F41</f>
        <v>211.30423861852435</v>
      </c>
    </row>
    <row r="42" spans="1:10" x14ac:dyDescent="0.25">
      <c r="A42" s="11">
        <f ca="1">Dati!$D$4+Dati!C39</f>
        <v>44176</v>
      </c>
      <c r="B42" s="12">
        <f ca="1">B$4*(14+Dati!$C39)+B$3</f>
        <v>13123.359497645215</v>
      </c>
      <c r="C42" s="12">
        <f ca="1">C$4*(14+Dati!$C39)+C$3</f>
        <v>1326.5478806907377</v>
      </c>
      <c r="D42" s="12">
        <f ca="1">D$4*(14+Dati!$C39)+D$3</f>
        <v>261025.5839874412</v>
      </c>
      <c r="E42" s="12">
        <f ca="1">E$4*(14+Dati!$C39)+E$3</f>
        <v>275475.4913657771</v>
      </c>
      <c r="F42" s="12">
        <f ca="1">F$4*(14+Dati!$C39)+F$3</f>
        <v>215.47409733124019</v>
      </c>
      <c r="H42" s="9">
        <f ca="1">A42</f>
        <v>44176</v>
      </c>
      <c r="I42" s="3">
        <f ca="1">C42</f>
        <v>1326.5478806907377</v>
      </c>
      <c r="J42" s="3">
        <f ca="1">F42</f>
        <v>215.47409733124019</v>
      </c>
    </row>
    <row r="43" spans="1:10" x14ac:dyDescent="0.25">
      <c r="A43" s="11">
        <f ca="1">Dati!$D$4+Dati!C40</f>
        <v>44177</v>
      </c>
      <c r="B43" s="12">
        <f ca="1">B$4*(14+Dati!$C40)+B$3</f>
        <v>13366.254631083204</v>
      </c>
      <c r="C43" s="12">
        <f ca="1">C$4*(14+Dati!$C40)+C$3</f>
        <v>1351.2945054945053</v>
      </c>
      <c r="D43" s="12">
        <f ca="1">D$4*(14+Dati!$C40)+D$3</f>
        <v>265894.19340659352</v>
      </c>
      <c r="E43" s="12">
        <f ca="1">E$4*(14+Dati!$C40)+E$3</f>
        <v>280611.74254317116</v>
      </c>
      <c r="F43" s="12">
        <f ca="1">F$4*(14+Dati!$C40)+F$3</f>
        <v>219.64395604395605</v>
      </c>
      <c r="H43" s="9">
        <f ca="1">A43</f>
        <v>44177</v>
      </c>
      <c r="I43" s="3">
        <f ca="1">C43</f>
        <v>1351.2945054945053</v>
      </c>
      <c r="J43" s="3">
        <f ca="1">F43</f>
        <v>219.64395604395605</v>
      </c>
    </row>
    <row r="44" spans="1:10" x14ac:dyDescent="0.25">
      <c r="A44" s="11">
        <f ca="1">Dati!$D$4+Dati!C41</f>
        <v>44178</v>
      </c>
      <c r="B44" s="12">
        <f ca="1">B$4*(14+Dati!$C41)+B$3</f>
        <v>13609.149764521197</v>
      </c>
      <c r="C44" s="12">
        <f ca="1">C$4*(14+Dati!$C41)+C$3</f>
        <v>1376.0411302982729</v>
      </c>
      <c r="D44" s="12">
        <f ca="1">D$4*(14+Dati!$C41)+D$3</f>
        <v>270762.80282574578</v>
      </c>
      <c r="E44" s="12">
        <f ca="1">E$4*(14+Dati!$C41)+E$3</f>
        <v>285747.99372056517</v>
      </c>
      <c r="F44" s="12">
        <f ca="1">F$4*(14+Dati!$C41)+F$3</f>
        <v>223.81381475667192</v>
      </c>
      <c r="H44" s="9">
        <f ca="1">A44</f>
        <v>44178</v>
      </c>
      <c r="I44" s="3">
        <f ca="1">C44</f>
        <v>1376.0411302982729</v>
      </c>
      <c r="J44" s="3">
        <f ca="1">F44</f>
        <v>223.81381475667192</v>
      </c>
    </row>
    <row r="45" spans="1:10" x14ac:dyDescent="0.25">
      <c r="A45" s="11">
        <f ca="1">Dati!$D$4+Dati!C42</f>
        <v>44179</v>
      </c>
      <c r="B45" s="12">
        <f ca="1">B$4*(14+Dati!$C42)+B$3</f>
        <v>13852.044897959186</v>
      </c>
      <c r="C45" s="12">
        <f ca="1">C$4*(14+Dati!$C42)+C$3</f>
        <v>1400.7877551020406</v>
      </c>
      <c r="D45" s="12">
        <f ca="1">D$4*(14+Dati!$C42)+D$3</f>
        <v>275631.41224489803</v>
      </c>
      <c r="E45" s="12">
        <f ca="1">E$4*(14+Dati!$C42)+E$3</f>
        <v>290884.24489795923</v>
      </c>
      <c r="F45" s="12">
        <f ca="1">F$4*(14+Dati!$C42)+F$3</f>
        <v>227.98367346938775</v>
      </c>
      <c r="H45" s="9">
        <f ca="1">A45</f>
        <v>44179</v>
      </c>
      <c r="I45" s="3">
        <f ca="1">C45</f>
        <v>1400.7877551020406</v>
      </c>
      <c r="J45" s="3">
        <f ca="1">F45</f>
        <v>227.98367346938775</v>
      </c>
    </row>
    <row r="46" spans="1:10" x14ac:dyDescent="0.25">
      <c r="A46" s="11">
        <f ca="1">Dati!$D$4+Dati!C43</f>
        <v>44180</v>
      </c>
      <c r="B46" s="12">
        <f ca="1">B$4*(14+Dati!$C43)+B$3</f>
        <v>14094.940031397178</v>
      </c>
      <c r="C46" s="12">
        <f ca="1">C$4*(14+Dati!$C43)+C$3</f>
        <v>1425.5343799058082</v>
      </c>
      <c r="D46" s="12">
        <f ca="1">D$4*(14+Dati!$C43)+D$3</f>
        <v>280500.02166405029</v>
      </c>
      <c r="E46" s="12">
        <f ca="1">E$4*(14+Dati!$C43)+E$3</f>
        <v>296020.49607535324</v>
      </c>
      <c r="F46" s="12">
        <f ca="1">F$4*(14+Dati!$C43)+F$3</f>
        <v>232.15353218210362</v>
      </c>
    </row>
    <row r="47" spans="1:10" x14ac:dyDescent="0.25">
      <c r="A47" s="11">
        <f ca="1">Dati!$D$4+Dati!C44</f>
        <v>44181</v>
      </c>
      <c r="B47" s="12">
        <f ca="1">B$4*(14+Dati!$C44)+B$3</f>
        <v>14337.835164835167</v>
      </c>
      <c r="C47" s="12">
        <f ca="1">C$4*(14+Dati!$C44)+C$3</f>
        <v>1450.2810047095759</v>
      </c>
      <c r="D47" s="12">
        <f ca="1">D$4*(14+Dati!$C44)+D$3</f>
        <v>285368.63108320261</v>
      </c>
      <c r="E47" s="12">
        <f ca="1">E$4*(14+Dati!$C44)+E$3</f>
        <v>301156.74725274724</v>
      </c>
      <c r="F47" s="12">
        <f ca="1">F$4*(14+Dati!$C44)+F$3</f>
        <v>236.32339089481948</v>
      </c>
    </row>
    <row r="48" spans="1:10" x14ac:dyDescent="0.25">
      <c r="A48" s="11">
        <f ca="1">Dati!$D$4+Dati!C45</f>
        <v>44182</v>
      </c>
      <c r="B48" s="12">
        <f ca="1">B$4*(14+Dati!$C45)+B$3</f>
        <v>14580.73029827316</v>
      </c>
      <c r="C48" s="12">
        <f ca="1">C$4*(14+Dati!$C45)+C$3</f>
        <v>1475.0276295133438</v>
      </c>
      <c r="D48" s="12">
        <f ca="1">D$4*(14+Dati!$C45)+D$3</f>
        <v>290237.24050235486</v>
      </c>
      <c r="E48" s="12">
        <f ca="1">E$4*(14+Dati!$C45)+E$3</f>
        <v>306292.99843014131</v>
      </c>
      <c r="F48" s="12">
        <f ca="1">F$4*(14+Dati!$C45)+F$3</f>
        <v>240.49324960753532</v>
      </c>
    </row>
    <row r="49" spans="1:6" x14ac:dyDescent="0.25">
      <c r="A49" s="11">
        <f ca="1">Dati!$D$4+Dati!C46</f>
        <v>44183</v>
      </c>
      <c r="B49" s="12">
        <f ca="1">B$4*(14+Dati!$C46)+B$3</f>
        <v>14823.625431711149</v>
      </c>
      <c r="C49" s="12">
        <f ca="1">C$4*(14+Dati!$C46)+C$3</f>
        <v>1499.7742543171114</v>
      </c>
      <c r="D49" s="12">
        <f ca="1">D$4*(14+Dati!$C46)+D$3</f>
        <v>295105.84992150712</v>
      </c>
      <c r="E49" s="12">
        <f ca="1">E$4*(14+Dati!$C46)+E$3</f>
        <v>311429.24960753537</v>
      </c>
      <c r="F49" s="12">
        <f ca="1">F$4*(14+Dati!$C46)+F$3</f>
        <v>244.66310832025118</v>
      </c>
    </row>
    <row r="50" spans="1:6" x14ac:dyDescent="0.25">
      <c r="A50" s="11">
        <f ca="1">Dati!$D$4+Dati!C47</f>
        <v>44184</v>
      </c>
      <c r="B50" s="12">
        <f ca="1">B$4*(14+Dati!$C47)+B$3</f>
        <v>15066.520565149141</v>
      </c>
      <c r="C50" s="12">
        <f ca="1">C$4*(14+Dati!$C47)+C$3</f>
        <v>1524.520879120879</v>
      </c>
      <c r="D50" s="12">
        <f ca="1">D$4*(14+Dati!$C47)+D$3</f>
        <v>299974.45934065944</v>
      </c>
      <c r="E50" s="12">
        <f ca="1">E$4*(14+Dati!$C47)+E$3</f>
        <v>316565.50078492938</v>
      </c>
      <c r="F50" s="12">
        <f ca="1">F$4*(14+Dati!$C47)+F$3</f>
        <v>248.83296703296705</v>
      </c>
    </row>
    <row r="51" spans="1:6" x14ac:dyDescent="0.25">
      <c r="A51" s="11">
        <f ca="1">Dati!$D$4+Dati!C48</f>
        <v>44185</v>
      </c>
      <c r="B51" s="12">
        <f ca="1">B$4*(14+Dati!$C48)+B$3</f>
        <v>15309.41569858713</v>
      </c>
      <c r="C51" s="12">
        <f ca="1">C$4*(14+Dati!$C48)+C$3</f>
        <v>1549.2675039246467</v>
      </c>
      <c r="D51" s="12">
        <f ca="1">D$4*(14+Dati!$C48)+D$3</f>
        <v>304843.06875981169</v>
      </c>
      <c r="E51" s="12">
        <f ca="1">E$4*(14+Dati!$C48)+E$3</f>
        <v>321701.75196232338</v>
      </c>
      <c r="F51" s="12">
        <f ca="1">F$4*(14+Dati!$C48)+F$3</f>
        <v>253.00282574568291</v>
      </c>
    </row>
    <row r="52" spans="1:6" x14ac:dyDescent="0.25">
      <c r="A52" s="11">
        <f ca="1">Dati!$D$4+Dati!C49</f>
        <v>44186</v>
      </c>
      <c r="B52" s="12">
        <f ca="1">B$4*(14+Dati!$C49)+B$3</f>
        <v>15552.310832025119</v>
      </c>
      <c r="C52" s="12">
        <f ca="1">C$4*(14+Dati!$C49)+C$3</f>
        <v>1574.0141287284143</v>
      </c>
      <c r="D52" s="12">
        <f ca="1">D$4*(14+Dati!$C49)+D$3</f>
        <v>309711.67817896401</v>
      </c>
      <c r="E52" s="12">
        <f ca="1">E$4*(14+Dati!$C49)+E$3</f>
        <v>326838.00313971745</v>
      </c>
      <c r="F52" s="12">
        <f ca="1">F$4*(14+Dati!$C49)+F$3</f>
        <v>257.17268445839875</v>
      </c>
    </row>
    <row r="53" spans="1:6" x14ac:dyDescent="0.25">
      <c r="A53" s="11">
        <f ca="1">Dati!$D$4+Dati!C50</f>
        <v>44187</v>
      </c>
      <c r="B53" s="12">
        <f ca="1">B$4*(14+Dati!$C50)+B$3</f>
        <v>15795.205965463112</v>
      </c>
      <c r="C53" s="12">
        <f ca="1">C$4*(14+Dati!$C50)+C$3</f>
        <v>1598.760753532182</v>
      </c>
      <c r="D53" s="12">
        <f ca="1">D$4*(14+Dati!$C50)+D$3</f>
        <v>314580.28759811627</v>
      </c>
      <c r="E53" s="12">
        <f ca="1">E$4*(14+Dati!$C50)+E$3</f>
        <v>331974.25431711151</v>
      </c>
      <c r="F53" s="12">
        <f ca="1">F$4*(14+Dati!$C50)+F$3</f>
        <v>261.34254317111464</v>
      </c>
    </row>
    <row r="54" spans="1:6" x14ac:dyDescent="0.25">
      <c r="A54" s="11">
        <f ca="1">Dati!$D$4+Dati!C51</f>
        <v>44188</v>
      </c>
      <c r="B54" s="12">
        <f ca="1">B$4*(14+Dati!$C51)+B$3</f>
        <v>16038.101098901101</v>
      </c>
      <c r="C54" s="12">
        <f ca="1">C$4*(14+Dati!$C51)+C$3</f>
        <v>1623.5073783359496</v>
      </c>
      <c r="D54" s="12">
        <f ca="1">D$4*(14+Dati!$C51)+D$3</f>
        <v>319448.89701726852</v>
      </c>
      <c r="E54" s="12">
        <f ca="1">E$4*(14+Dati!$C51)+E$3</f>
        <v>337110.50549450552</v>
      </c>
      <c r="F54" s="12">
        <f ca="1">F$4*(14+Dati!$C51)+F$3</f>
        <v>265.51240188383048</v>
      </c>
    </row>
    <row r="55" spans="1:6" x14ac:dyDescent="0.25">
      <c r="A55" s="11">
        <f ca="1">Dati!$D$4+Dati!C52</f>
        <v>44189</v>
      </c>
      <c r="B55" s="12">
        <f ca="1">B$4*(14+Dati!$C52)+B$3</f>
        <v>16280.996232339094</v>
      </c>
      <c r="C55" s="12">
        <f ca="1">C$4*(14+Dati!$C52)+C$3</f>
        <v>1648.2540031397173</v>
      </c>
      <c r="D55" s="12">
        <f ca="1">D$4*(14+Dati!$C52)+D$3</f>
        <v>324317.50643642084</v>
      </c>
      <c r="E55" s="12">
        <f ca="1">E$4*(14+Dati!$C52)+E$3</f>
        <v>342246.75667189952</v>
      </c>
      <c r="F55" s="12">
        <f ca="1">F$4*(14+Dati!$C52)+F$3</f>
        <v>269.68226059654637</v>
      </c>
    </row>
    <row r="56" spans="1:6" x14ac:dyDescent="0.25">
      <c r="A56" s="11">
        <f ca="1">Dati!$D$4+Dati!C53</f>
        <v>44190</v>
      </c>
      <c r="B56" s="12">
        <f ca="1">B$4*(14+Dati!$C53)+B$3</f>
        <v>16523.891365777083</v>
      </c>
      <c r="C56" s="12">
        <f ca="1">C$4*(14+Dati!$C53)+C$3</f>
        <v>1673.0006279434849</v>
      </c>
      <c r="D56" s="12">
        <f ca="1">D$4*(14+Dati!$C53)+D$3</f>
        <v>329186.11585557309</v>
      </c>
      <c r="E56" s="12">
        <f ca="1">E$4*(14+Dati!$C53)+E$3</f>
        <v>347383.00784929359</v>
      </c>
      <c r="F56" s="12">
        <f ca="1">F$4*(14+Dati!$C53)+F$3</f>
        <v>273.85211930926221</v>
      </c>
    </row>
    <row r="57" spans="1:6" x14ac:dyDescent="0.25">
      <c r="A57" s="11">
        <f ca="1">Dati!$D$4+Dati!C54</f>
        <v>44191</v>
      </c>
      <c r="B57" s="12">
        <f ca="1">B$4*(14+Dati!$C54)+B$3</f>
        <v>16766.786499215075</v>
      </c>
      <c r="C57" s="12">
        <f ca="1">C$4*(14+Dati!$C54)+C$3</f>
        <v>1697.7472527472526</v>
      </c>
      <c r="D57" s="12">
        <f ca="1">D$4*(14+Dati!$C54)+D$3</f>
        <v>334054.72527472535</v>
      </c>
      <c r="E57" s="12">
        <f ca="1">E$4*(14+Dati!$C54)+E$3</f>
        <v>352519.25902668765</v>
      </c>
      <c r="F57" s="12">
        <f ca="1">F$4*(14+Dati!$C54)+F$3</f>
        <v>278.02197802197804</v>
      </c>
    </row>
    <row r="58" spans="1:6" x14ac:dyDescent="0.25">
      <c r="A58" s="11">
        <f ca="1">Dati!$D$4+Dati!C55</f>
        <v>44192</v>
      </c>
      <c r="B58" s="12">
        <f ca="1">B$4*(14+Dati!$C55)+B$3</f>
        <v>17009.681632653064</v>
      </c>
      <c r="C58" s="12">
        <f ca="1">C$4*(14+Dati!$C55)+C$3</f>
        <v>1722.4938775510202</v>
      </c>
      <c r="D58" s="12">
        <f ca="1">D$4*(14+Dati!$C55)+D$3</f>
        <v>338923.33469387767</v>
      </c>
      <c r="E58" s="12">
        <f ca="1">E$4*(14+Dati!$C55)+E$3</f>
        <v>357655.51020408166</v>
      </c>
      <c r="F58" s="12">
        <f ca="1">F$4*(14+Dati!$C55)+F$3</f>
        <v>282.19183673469394</v>
      </c>
    </row>
    <row r="59" spans="1:6" x14ac:dyDescent="0.25">
      <c r="A59" s="11">
        <f ca="1">Dati!$D$4+Dati!C56</f>
        <v>44193</v>
      </c>
      <c r="B59" s="12">
        <f ca="1">B$4*(14+Dati!$C56)+B$3</f>
        <v>17252.576766091057</v>
      </c>
      <c r="C59" s="12">
        <f ca="1">C$4*(14+Dati!$C56)+C$3</f>
        <v>1747.2405023547878</v>
      </c>
      <c r="D59" s="12">
        <f ca="1">D$4*(14+Dati!$C56)+D$3</f>
        <v>343791.94411302992</v>
      </c>
      <c r="E59" s="12">
        <f ca="1">E$4*(14+Dati!$C56)+E$3</f>
        <v>362791.76138147566</v>
      </c>
      <c r="F59" s="12">
        <f ca="1">F$4*(14+Dati!$C56)+F$3</f>
        <v>286.36169544740977</v>
      </c>
    </row>
    <row r="60" spans="1:6" x14ac:dyDescent="0.25">
      <c r="A60" s="11">
        <f ca="1">Dati!$D$4+Dati!C57</f>
        <v>44194</v>
      </c>
      <c r="B60" s="12">
        <f ca="1">B$4*(14+Dati!$C57)+B$3</f>
        <v>17495.471899529046</v>
      </c>
      <c r="C60" s="12">
        <f ca="1">C$4*(14+Dati!$C57)+C$3</f>
        <v>1771.9871271585555</v>
      </c>
      <c r="D60" s="12">
        <f ca="1">D$4*(14+Dati!$C57)+D$3</f>
        <v>348660.55353218218</v>
      </c>
      <c r="E60" s="12">
        <f ca="1">E$4*(14+Dati!$C57)+E$3</f>
        <v>367928.01255886973</v>
      </c>
      <c r="F60" s="12">
        <f ca="1">F$4*(14+Dati!$C57)+F$3</f>
        <v>290.53155416012561</v>
      </c>
    </row>
    <row r="61" spans="1:6" x14ac:dyDescent="0.25">
      <c r="A61" s="11">
        <f ca="1">Dati!$D$4+Dati!C58</f>
        <v>44195</v>
      </c>
      <c r="B61" s="12">
        <f ca="1">B$4*(14+Dati!$C58)+B$3</f>
        <v>17738.367032967035</v>
      </c>
      <c r="C61" s="12">
        <f ca="1">C$4*(14+Dati!$C58)+C$3</f>
        <v>1796.7337519623231</v>
      </c>
      <c r="D61" s="12">
        <f ca="1">D$4*(14+Dati!$C58)+D$3</f>
        <v>353529.1629513345</v>
      </c>
      <c r="E61" s="12">
        <f ca="1">E$4*(14+Dati!$C58)+E$3</f>
        <v>373064.26373626379</v>
      </c>
      <c r="F61" s="12">
        <f ca="1">F$4*(14+Dati!$C58)+F$3</f>
        <v>294.7014128728415</v>
      </c>
    </row>
    <row r="62" spans="1:6" x14ac:dyDescent="0.25">
      <c r="A62" s="11">
        <f ca="1">Dati!$D$4+Dati!C59</f>
        <v>44196</v>
      </c>
      <c r="B62" s="12">
        <f ca="1">B$4*(14+Dati!$C59)+B$3</f>
        <v>17981.262166405028</v>
      </c>
      <c r="C62" s="12">
        <f ca="1">C$4*(14+Dati!$C59)+C$3</f>
        <v>1821.4803767660908</v>
      </c>
      <c r="D62" s="12">
        <f ca="1">D$4*(14+Dati!$C59)+D$3</f>
        <v>358397.77237048675</v>
      </c>
      <c r="E62" s="12">
        <f ca="1">E$4*(14+Dati!$C59)+E$3</f>
        <v>378200.5149136578</v>
      </c>
      <c r="F62" s="12">
        <f ca="1">F$4*(14+Dati!$C59)+F$3</f>
        <v>298.87127158555734</v>
      </c>
    </row>
  </sheetData>
  <mergeCells count="1"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5</vt:i4>
      </vt:variant>
    </vt:vector>
  </HeadingPairs>
  <TitlesOfParts>
    <vt:vector size="9" baseType="lpstr">
      <vt:lpstr>README</vt:lpstr>
      <vt:lpstr>Dati</vt:lpstr>
      <vt:lpstr>Previsione (esponenziale)</vt:lpstr>
      <vt:lpstr>Previsione (lineare)</vt:lpstr>
      <vt:lpstr>Grafico</vt:lpstr>
      <vt:lpstr>Grafico terapia intensiva (exp)</vt:lpstr>
      <vt:lpstr>Grafico terapia intensiva (lin)</vt:lpstr>
      <vt:lpstr>Grafico deceduti (exp)</vt:lpstr>
      <vt:lpstr>Grafico deceduti (lin)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2020-10-23T18:31:41Z</dcterms:created>
  <dcterms:modified xsi:type="dcterms:W3CDTF">2020-11-05T22:00:05Z</dcterms:modified>
</cp:coreProperties>
</file>