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P:\tmp\COVID-19-analysis-ITA\"/>
    </mc:Choice>
  </mc:AlternateContent>
  <bookViews>
    <workbookView xWindow="-120" yWindow="-120" windowWidth="21840" windowHeight="13140" tabRatio="878" firstSheet="1" activeTab="8"/>
  </bookViews>
  <sheets>
    <sheet name="README" sheetId="4" r:id="rId1"/>
    <sheet name="Dati" sheetId="1" r:id="rId2"/>
    <sheet name="Grafico" sheetId="2" r:id="rId3"/>
    <sheet name="m interpolazione terapia intens" sheetId="12" r:id="rId4"/>
    <sheet name="Grafico terapia intensiva (exp)" sheetId="6" r:id="rId5"/>
    <sheet name="Grafico terapia intensiva (lin)" sheetId="9" r:id="rId6"/>
    <sheet name="Grafico deceduti (exp)" sheetId="5" r:id="rId7"/>
    <sheet name="Grafico deceduti (lin)" sheetId="10" r:id="rId8"/>
    <sheet name="Grafico deceduti (pol)" sheetId="11" r:id="rId9"/>
    <sheet name="Previsione (esponenziale)" sheetId="7" r:id="rId10"/>
    <sheet name="Previsione (lineare)" sheetId="8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8" i="1" l="1"/>
  <c r="R39" i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37" i="1"/>
  <c r="U1" i="1"/>
  <c r="K28" i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K17" i="1" s="1"/>
  <c r="K29" i="1"/>
  <c r="K30" i="1"/>
  <c r="K16" i="1" l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18" i="1"/>
  <c r="C5" i="1"/>
  <c r="C6" i="1"/>
  <c r="H6" i="8"/>
  <c r="H6" i="7"/>
  <c r="K15" i="1" l="1"/>
  <c r="L1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L15" i="1" l="1"/>
  <c r="K14" i="1"/>
  <c r="E2" i="1"/>
  <c r="I177" i="1" a="1"/>
  <c r="D140" i="1" a="1"/>
  <c r="F245" i="1"/>
  <c r="E146" i="1"/>
  <c r="E236" i="1"/>
  <c r="E221" i="1"/>
  <c r="F50" i="1"/>
  <c r="I37" i="1" a="1"/>
  <c r="H19" i="1"/>
  <c r="I120" i="1" a="1"/>
  <c r="D36" i="1" a="1"/>
  <c r="F153" i="1"/>
  <c r="E233" i="1"/>
  <c r="E237" i="1"/>
  <c r="I250" i="1" a="1"/>
  <c r="F84" i="1"/>
  <c r="I179" i="1" a="1"/>
  <c r="F144" i="1"/>
  <c r="H71" i="1"/>
  <c r="H18" i="1"/>
  <c r="I187" i="1" a="1"/>
  <c r="I167" i="1" a="1"/>
  <c r="F169" i="1"/>
  <c r="E224" i="1"/>
  <c r="G53" i="1"/>
  <c r="I19" i="1" a="1"/>
  <c r="H87" i="1"/>
  <c r="H244" i="1"/>
  <c r="I219" i="1" a="1"/>
  <c r="F227" i="1"/>
  <c r="E231" i="1"/>
  <c r="H76" i="1"/>
  <c r="H158" i="1"/>
  <c r="F172" i="1"/>
  <c r="F136" i="1"/>
  <c r="D62" i="1" a="1"/>
  <c r="G125" i="1"/>
  <c r="D128" i="1" a="1"/>
  <c r="H189" i="1"/>
  <c r="G47" i="1"/>
  <c r="F223" i="1"/>
  <c r="G157" i="1"/>
  <c r="G180" i="1"/>
  <c r="D200" i="1" a="1"/>
  <c r="E167" i="1"/>
  <c r="I178" i="1" a="1"/>
  <c r="I160" i="1" a="1"/>
  <c r="F173" i="1"/>
  <c r="I224" i="1" a="1"/>
  <c r="F206" i="1"/>
  <c r="I159" i="1" a="1"/>
  <c r="E240" i="1"/>
  <c r="H128" i="1"/>
  <c r="E181" i="1"/>
  <c r="F152" i="1"/>
  <c r="E92" i="1"/>
  <c r="F252" i="1"/>
  <c r="H204" i="1"/>
  <c r="D56" i="1" a="1"/>
  <c r="G118" i="1"/>
  <c r="G11" i="1"/>
  <c r="G197" i="1"/>
  <c r="F148" i="1"/>
  <c r="I6" i="1" a="1"/>
  <c r="H207" i="1"/>
  <c r="F85" i="1"/>
  <c r="F205" i="1"/>
  <c r="H92" i="1"/>
  <c r="I132" i="1" a="1"/>
  <c r="I243" i="1" a="1"/>
  <c r="G139" i="1"/>
  <c r="F30" i="1"/>
  <c r="H43" i="1"/>
  <c r="E198" i="1"/>
  <c r="G199" i="1"/>
  <c r="E157" i="1"/>
  <c r="I24" i="1" a="1"/>
  <c r="F217" i="1"/>
  <c r="D148" i="1" a="1"/>
  <c r="F108" i="1"/>
  <c r="D100" i="1" a="1"/>
  <c r="G232" i="1"/>
  <c r="I229" i="1" a="1"/>
  <c r="E138" i="1"/>
  <c r="I232" i="1" a="1"/>
  <c r="I183" i="1" a="1"/>
  <c r="I141" i="1" a="1"/>
  <c r="F195" i="1"/>
  <c r="F157" i="1"/>
  <c r="E225" i="1"/>
  <c r="F234" i="1"/>
  <c r="F177" i="1"/>
  <c r="E222" i="1"/>
  <c r="F236" i="1"/>
  <c r="E184" i="1"/>
  <c r="I253" i="1" a="1"/>
  <c r="F230" i="1"/>
  <c r="D226" i="1" a="1"/>
  <c r="F161" i="1"/>
  <c r="D252" i="1" a="1"/>
  <c r="G80" i="1"/>
  <c r="I45" i="1" a="1"/>
  <c r="G165" i="1"/>
  <c r="I180" i="1" a="1"/>
  <c r="D76" i="1" a="1"/>
  <c r="F140" i="1"/>
  <c r="G134" i="1"/>
  <c r="I226" i="1" a="1"/>
  <c r="I64" i="1" a="1"/>
  <c r="A9" i="1" a="1"/>
  <c r="I18" i="1" a="1"/>
  <c r="G86" i="1"/>
  <c r="H197" i="1"/>
  <c r="F68" i="1"/>
  <c r="E160" i="1"/>
  <c r="F200" i="1"/>
  <c r="F228" i="1"/>
  <c r="E197" i="1"/>
  <c r="E158" i="1"/>
  <c r="H161" i="1"/>
  <c r="H56" i="1"/>
  <c r="G252" i="1"/>
  <c r="F240" i="1"/>
  <c r="E178" i="1"/>
  <c r="F248" i="1"/>
  <c r="F32" i="1"/>
  <c r="I185" i="1" a="1"/>
  <c r="G214" i="1"/>
  <c r="E172" i="1"/>
  <c r="E190" i="1"/>
  <c r="F104" i="1"/>
  <c r="F28" i="1"/>
  <c r="G94" i="1"/>
  <c r="E196" i="1"/>
  <c r="H93" i="1"/>
  <c r="I75" i="1" a="1"/>
  <c r="E195" i="1"/>
  <c r="H141" i="1"/>
  <c r="G150" i="1"/>
  <c r="F247" i="1"/>
  <c r="A12" i="1" a="1"/>
  <c r="H205" i="1"/>
  <c r="F100" i="1"/>
  <c r="H182" i="1"/>
  <c r="H184" i="1"/>
  <c r="F147" i="1"/>
  <c r="H198" i="1"/>
  <c r="G173" i="1"/>
  <c r="H62" i="1"/>
  <c r="H101" i="1"/>
  <c r="E220" i="1"/>
  <c r="I182" i="1" a="1"/>
  <c r="G145" i="1"/>
  <c r="E168" i="1"/>
  <c r="H132" i="1"/>
  <c r="E235" i="1"/>
  <c r="I188" i="1" a="1"/>
  <c r="H165" i="1"/>
  <c r="E186" i="1"/>
  <c r="F168" i="1"/>
  <c r="E193" i="1"/>
  <c r="G124" i="1"/>
  <c r="I53" i="1" a="1"/>
  <c r="G16" i="1"/>
  <c r="I198" i="1" a="1"/>
  <c r="H144" i="1"/>
  <c r="I17" i="1" a="1"/>
  <c r="F175" i="1"/>
  <c r="I66" i="1" a="1"/>
  <c r="F253" i="1"/>
  <c r="I233" i="1" a="1"/>
  <c r="E210" i="1"/>
  <c r="F132" i="1"/>
  <c r="E136" i="1"/>
  <c r="I131" i="1" a="1"/>
  <c r="E20" i="1"/>
  <c r="H94" i="1"/>
  <c r="G188" i="1"/>
  <c r="E7" i="1"/>
  <c r="I154" i="1" a="1"/>
  <c r="E213" i="1"/>
  <c r="G169" i="1"/>
  <c r="H140" i="1"/>
  <c r="F251" i="1"/>
  <c r="E230" i="1"/>
  <c r="I117" i="1" a="1"/>
  <c r="F199" i="1"/>
  <c r="G110" i="1"/>
  <c r="G242" i="1"/>
  <c r="D119" i="1" a="1"/>
  <c r="I174" i="1" a="1"/>
  <c r="G151" i="1"/>
  <c r="G121" i="1"/>
  <c r="E131" i="1"/>
  <c r="D26" i="1" a="1"/>
  <c r="D143" i="1" a="1"/>
  <c r="G105" i="1"/>
  <c r="D90" i="1" a="1"/>
  <c r="H175" i="1"/>
  <c r="H45" i="1"/>
  <c r="F154" i="1"/>
  <c r="G211" i="1"/>
  <c r="E116" i="1"/>
  <c r="G102" i="1"/>
  <c r="I176" i="1" a="1"/>
  <c r="E192" i="1"/>
  <c r="F196" i="1"/>
  <c r="G209" i="1"/>
  <c r="A14" i="1" a="1"/>
  <c r="I184" i="1" a="1"/>
  <c r="H169" i="1"/>
  <c r="I12" i="1" a="1"/>
  <c r="E76" i="1"/>
  <c r="G120" i="1"/>
  <c r="I122" i="1" a="1"/>
  <c r="E182" i="1"/>
  <c r="E214" i="1"/>
  <c r="I240" i="1" a="1"/>
  <c r="E59" i="1"/>
  <c r="F149" i="1"/>
  <c r="H138" i="1"/>
  <c r="E229" i="1"/>
  <c r="E163" i="1"/>
  <c r="H117" i="1"/>
  <c r="E246" i="1"/>
  <c r="I163" i="1" a="1"/>
  <c r="F232" i="1"/>
  <c r="E247" i="1"/>
  <c r="H213" i="1"/>
  <c r="H183" i="1"/>
  <c r="F26" i="1"/>
  <c r="I216" i="1" a="1"/>
  <c r="F18" i="1"/>
  <c r="I79" i="1" a="1"/>
  <c r="I83" i="1" a="1"/>
  <c r="H32" i="1"/>
  <c r="I169" i="1" a="1"/>
  <c r="G233" i="1"/>
  <c r="E155" i="1"/>
  <c r="E227" i="1"/>
  <c r="I78" i="1" a="1"/>
  <c r="G44" i="1"/>
  <c r="I72" i="1" a="1"/>
  <c r="F61" i="1"/>
  <c r="D80" i="1" a="1"/>
  <c r="D150" i="1" a="1"/>
  <c r="F214" i="1"/>
  <c r="H164" i="1"/>
  <c r="D34" i="1" a="1"/>
  <c r="E170" i="1"/>
  <c r="D67" i="1" a="1"/>
  <c r="D203" i="1" a="1"/>
  <c r="F243" i="1"/>
  <c r="G62" i="1"/>
  <c r="F22" i="1"/>
  <c r="I148" i="1" a="1"/>
  <c r="G196" i="1"/>
  <c r="F192" i="1"/>
  <c r="I207" i="1" a="1"/>
  <c r="G200" i="1"/>
  <c r="G122" i="1"/>
  <c r="I210" i="1" a="1"/>
  <c r="H210" i="1"/>
  <c r="D210" i="1" a="1"/>
  <c r="F210" i="1"/>
  <c r="E241" i="1"/>
  <c r="G159" i="1"/>
  <c r="F213" i="1"/>
  <c r="G127" i="1"/>
  <c r="F170" i="1"/>
  <c r="G228" i="1"/>
  <c r="G103" i="1"/>
  <c r="G167" i="1"/>
  <c r="F41" i="1"/>
  <c r="F219" i="1"/>
  <c r="E137" i="1"/>
  <c r="E211" i="1"/>
  <c r="H3" i="1" a="1"/>
  <c r="D151" i="1" a="1"/>
  <c r="H235" i="1"/>
  <c r="I30" i="1" a="1"/>
  <c r="I87" i="1" a="1"/>
  <c r="H236" i="1"/>
  <c r="F14" i="1"/>
  <c r="H77" i="1"/>
  <c r="G126" i="1"/>
  <c r="E176" i="1"/>
  <c r="I234" i="1" a="1"/>
  <c r="D79" i="1" a="1"/>
  <c r="G29" i="1"/>
  <c r="F250" i="1"/>
  <c r="H148" i="1"/>
  <c r="I128" i="1" a="1"/>
  <c r="F72" i="1"/>
  <c r="F27" i="1"/>
  <c r="F203" i="1"/>
  <c r="I97" i="1" a="1"/>
  <c r="E218" i="1"/>
  <c r="G251" i="1"/>
  <c r="G136" i="1"/>
  <c r="G113" i="1"/>
  <c r="I114" i="1" a="1"/>
  <c r="I10" i="1" a="1"/>
  <c r="G57" i="1"/>
  <c r="E249" i="1"/>
  <c r="E52" i="1"/>
  <c r="F69" i="1"/>
  <c r="E156" i="1"/>
  <c r="H154" i="1"/>
  <c r="I172" i="1" a="1"/>
  <c r="E129" i="1"/>
  <c r="I102" i="1" a="1"/>
  <c r="I80" i="1" a="1"/>
  <c r="G238" i="1"/>
  <c r="H240" i="1"/>
  <c r="F224" i="1"/>
  <c r="E191" i="1"/>
  <c r="I50" i="1" a="1"/>
  <c r="D184" i="1" a="1"/>
  <c r="G201" i="1"/>
  <c r="D58" i="1" a="1"/>
  <c r="H7" i="1"/>
  <c r="D133" i="1" a="1"/>
  <c r="G21" i="1"/>
  <c r="D205" i="1" a="1"/>
  <c r="F45" i="1"/>
  <c r="H227" i="1"/>
  <c r="I77" i="1" a="1"/>
  <c r="H153" i="1"/>
  <c r="H173" i="1"/>
  <c r="D89" i="1" a="1"/>
  <c r="F115" i="1"/>
  <c r="D39" i="1" a="1"/>
  <c r="G191" i="1"/>
  <c r="E15" i="1"/>
  <c r="H70" i="1"/>
  <c r="I158" i="1" a="1"/>
  <c r="D155" i="1" a="1"/>
  <c r="F73" i="1"/>
  <c r="I119" i="1" a="1"/>
  <c r="H31" i="1"/>
  <c r="G49" i="1"/>
  <c r="D75" i="1" a="1"/>
  <c r="H192" i="1"/>
  <c r="H85" i="1"/>
  <c r="H110" i="1"/>
  <c r="E177" i="1"/>
  <c r="I69" i="1" a="1"/>
  <c r="I56" i="1" a="1"/>
  <c r="F178" i="1"/>
  <c r="E99" i="1"/>
  <c r="G137" i="1"/>
  <c r="F16" i="1"/>
  <c r="E30" i="1"/>
  <c r="D3" i="1" a="1"/>
  <c r="E44" i="1"/>
  <c r="I239" i="1" a="1"/>
  <c r="H243" i="1"/>
  <c r="D207" i="1" a="1"/>
  <c r="E31" i="1"/>
  <c r="G148" i="1"/>
  <c r="H233" i="1"/>
  <c r="E40" i="1"/>
  <c r="F66" i="1"/>
  <c r="E162" i="1"/>
  <c r="G162" i="1"/>
  <c r="F101" i="1"/>
  <c r="G109" i="1"/>
  <c r="D204" i="1" a="1"/>
  <c r="G160" i="1"/>
  <c r="H231" i="1"/>
  <c r="D199" i="1" a="1"/>
  <c r="E174" i="1"/>
  <c r="I212" i="1" a="1"/>
  <c r="G225" i="1"/>
  <c r="G19" i="1"/>
  <c r="F241" i="1"/>
  <c r="H8" i="1"/>
  <c r="H201" i="1"/>
  <c r="D236" i="1" a="1"/>
  <c r="F221" i="1"/>
  <c r="G31" i="1"/>
  <c r="H150" i="1"/>
  <c r="H27" i="1"/>
  <c r="F4" i="1"/>
  <c r="E180" i="1"/>
  <c r="I106" i="1" a="1"/>
  <c r="I84" i="1" a="1"/>
  <c r="E80" i="1"/>
  <c r="D21" i="1" a="1"/>
  <c r="G172" i="1"/>
  <c r="I63" i="1" a="1"/>
  <c r="D113" i="1" a="1"/>
  <c r="D192" i="1" a="1"/>
  <c r="F156" i="1"/>
  <c r="D47" i="1" a="1"/>
  <c r="D132" i="1" a="1"/>
  <c r="E90" i="1"/>
  <c r="D233" i="1" a="1"/>
  <c r="I20" i="1" a="1"/>
  <c r="F19" i="1"/>
  <c r="D4" i="1" a="1"/>
  <c r="F187" i="1"/>
  <c r="H187" i="1"/>
  <c r="G87" i="1"/>
  <c r="D86" i="1" a="1"/>
  <c r="H193" i="1"/>
  <c r="F239" i="1"/>
  <c r="F62" i="1"/>
  <c r="E202" i="1"/>
  <c r="E152" i="1"/>
  <c r="F163" i="1"/>
  <c r="E161" i="1"/>
  <c r="E127" i="1"/>
  <c r="E217" i="1"/>
  <c r="I156" i="1" a="1"/>
  <c r="E149" i="1"/>
  <c r="G140" i="1"/>
  <c r="H147" i="1"/>
  <c r="E150" i="1"/>
  <c r="D42" i="1" a="1"/>
  <c r="F21" i="1"/>
  <c r="F121" i="1"/>
  <c r="F229" i="1"/>
  <c r="G161" i="1"/>
  <c r="F13" i="1"/>
  <c r="F23" i="1"/>
  <c r="E135" i="1"/>
  <c r="H81" i="1"/>
  <c r="E243" i="1"/>
  <c r="A10" i="1" a="1"/>
  <c r="D120" i="1" a="1"/>
  <c r="G219" i="1"/>
  <c r="G30" i="1"/>
  <c r="G91" i="1"/>
  <c r="G222" i="1"/>
  <c r="F171" i="1"/>
  <c r="D166" i="1" a="1"/>
  <c r="E171" i="1"/>
  <c r="H225" i="1"/>
  <c r="G70" i="1"/>
  <c r="H10" i="1"/>
  <c r="D149" i="1" a="1"/>
  <c r="F29" i="1"/>
  <c r="I121" i="1" a="1"/>
  <c r="F17" i="1"/>
  <c r="G239" i="1"/>
  <c r="I194" i="1" a="1"/>
  <c r="G73" i="1"/>
  <c r="F183" i="1"/>
  <c r="G38" i="1"/>
  <c r="F167" i="1"/>
  <c r="E94" i="1"/>
  <c r="I35" i="1" a="1"/>
  <c r="H215" i="1"/>
  <c r="G48" i="1"/>
  <c r="G34" i="1"/>
  <c r="H238" i="1"/>
  <c r="H91" i="1"/>
  <c r="E242" i="1"/>
  <c r="I16" i="1" a="1"/>
  <c r="G17" i="1"/>
  <c r="G194" i="1"/>
  <c r="H42" i="1"/>
  <c r="E64" i="1"/>
  <c r="H116" i="1"/>
  <c r="E194" i="1"/>
  <c r="I39" i="1" a="1"/>
  <c r="I46" i="1" a="1"/>
  <c r="G178" i="1"/>
  <c r="H99" i="1"/>
  <c r="G177" i="1"/>
  <c r="F185" i="1"/>
  <c r="F133" i="1"/>
  <c r="I157" i="1" a="1"/>
  <c r="H237" i="1"/>
  <c r="I116" i="1" a="1"/>
  <c r="E10" i="1"/>
  <c r="G206" i="1"/>
  <c r="D194" i="1" a="1"/>
  <c r="I227" i="1" a="1"/>
  <c r="H155" i="1"/>
  <c r="F75" i="1"/>
  <c r="H109" i="1"/>
  <c r="H196" i="1"/>
  <c r="G23" i="1"/>
  <c r="D92" i="1" a="1"/>
  <c r="G154" i="1"/>
  <c r="H119" i="1"/>
  <c r="I137" i="1" a="1"/>
  <c r="I204" i="1" a="1"/>
  <c r="F237" i="1"/>
  <c r="I153" i="1" a="1"/>
  <c r="G244" i="1"/>
  <c r="H250" i="1"/>
  <c r="E93" i="1"/>
  <c r="E113" i="1"/>
  <c r="I33" i="1" a="1"/>
  <c r="E109" i="1"/>
  <c r="H228" i="1"/>
  <c r="G166" i="1"/>
  <c r="D55" i="1" a="1"/>
  <c r="E63" i="1"/>
  <c r="G253" i="1"/>
  <c r="I221" i="1" a="1"/>
  <c r="I126" i="1" a="1"/>
  <c r="E232" i="1"/>
  <c r="D28" i="1" a="1"/>
  <c r="H177" i="1"/>
  <c r="I231" i="1" a="1"/>
  <c r="F25" i="1"/>
  <c r="E134" i="1"/>
  <c r="I218" i="1" a="1"/>
  <c r="D198" i="1" a="1"/>
  <c r="G18" i="1"/>
  <c r="G104" i="1"/>
  <c r="D159" i="1" a="1"/>
  <c r="F90" i="1"/>
  <c r="F94" i="1"/>
  <c r="E110" i="1"/>
  <c r="G45" i="1"/>
  <c r="G66" i="1"/>
  <c r="H75" i="1"/>
  <c r="E22" i="1"/>
  <c r="E100" i="1"/>
  <c r="D13" i="1" a="1"/>
  <c r="E108" i="1"/>
  <c r="H24" i="1"/>
  <c r="F204" i="1"/>
  <c r="D223" i="1" a="1"/>
  <c r="D20" i="1" a="1"/>
  <c r="H180" i="1"/>
  <c r="G51" i="1"/>
  <c r="I203" i="1" a="1"/>
  <c r="E107" i="1"/>
  <c r="H33" i="1"/>
  <c r="H50" i="1"/>
  <c r="H179" i="1"/>
  <c r="F198" i="1"/>
  <c r="H143" i="1"/>
  <c r="I15" i="1" a="1"/>
  <c r="F117" i="1"/>
  <c r="E201" i="1"/>
  <c r="E95" i="1"/>
  <c r="F33" i="1"/>
  <c r="F105" i="1"/>
  <c r="I43" i="1" a="1"/>
  <c r="E65" i="1"/>
  <c r="I164" i="1" a="1"/>
  <c r="E36" i="1"/>
  <c r="H103" i="1"/>
  <c r="E27" i="1"/>
  <c r="E185" i="1"/>
  <c r="E207" i="1"/>
  <c r="G236" i="1"/>
  <c r="E252" i="1"/>
  <c r="I235" i="1" a="1"/>
  <c r="H88" i="1"/>
  <c r="D239" i="1" a="1"/>
  <c r="E84" i="1"/>
  <c r="E125" i="1"/>
  <c r="H222" i="1"/>
  <c r="G229" i="1"/>
  <c r="G119" i="1"/>
  <c r="I89" i="1" a="1"/>
  <c r="G237" i="1"/>
  <c r="D251" i="1" a="1"/>
  <c r="E48" i="1"/>
  <c r="H37" i="1"/>
  <c r="D157" i="1" a="1"/>
  <c r="D250" i="1" a="1"/>
  <c r="I40" i="1" a="1"/>
  <c r="F60" i="1"/>
  <c r="E105" i="1"/>
  <c r="H191" i="1"/>
  <c r="G141" i="1"/>
  <c r="F96" i="1"/>
  <c r="I110" i="1" a="1"/>
  <c r="F39" i="1"/>
  <c r="I161" i="1" a="1"/>
  <c r="D216" i="1" a="1"/>
  <c r="H51" i="1"/>
  <c r="F151" i="1"/>
  <c r="E142" i="1"/>
  <c r="D127" i="1" a="1"/>
  <c r="G183" i="1"/>
  <c r="G77" i="1"/>
  <c r="D136" i="1" a="1"/>
  <c r="F114" i="1"/>
  <c r="H79" i="1"/>
  <c r="D87" i="1" a="1"/>
  <c r="H176" i="1"/>
  <c r="F186" i="1"/>
  <c r="I8" i="1" a="1"/>
  <c r="H223" i="1"/>
  <c r="H105" i="1"/>
  <c r="D201" i="1" a="1"/>
  <c r="I82" i="1" a="1"/>
  <c r="I181" i="1" a="1"/>
  <c r="H129" i="1"/>
  <c r="I191" i="1" a="1"/>
  <c r="D176" i="1" a="1"/>
  <c r="D93" i="1" a="1"/>
  <c r="D30" i="1" a="1"/>
  <c r="H216" i="1"/>
  <c r="H241" i="1"/>
  <c r="E72" i="1"/>
  <c r="H29" i="1"/>
  <c r="I197" i="1" a="1"/>
  <c r="I171" i="1" a="1"/>
  <c r="E38" i="1"/>
  <c r="F110" i="1"/>
  <c r="G13" i="1"/>
  <c r="D170" i="1" a="1"/>
  <c r="D238" i="1" a="1"/>
  <c r="E68" i="1"/>
  <c r="E169" i="1"/>
  <c r="G50" i="1"/>
  <c r="F65" i="1"/>
  <c r="F131" i="1"/>
  <c r="F86" i="1"/>
  <c r="H232" i="1"/>
  <c r="I192" i="1" a="1"/>
  <c r="E13" i="1"/>
  <c r="I165" i="1" a="1"/>
  <c r="I173" i="1" a="1"/>
  <c r="G198" i="1"/>
  <c r="I59" i="1" a="1"/>
  <c r="H214" i="1"/>
  <c r="F120" i="1"/>
  <c r="D61" i="1" a="1"/>
  <c r="G20" i="1"/>
  <c r="I247" i="1" a="1"/>
  <c r="D14" i="1" a="1"/>
  <c r="H253" i="1"/>
  <c r="D172" i="1" a="1"/>
  <c r="E173" i="1"/>
  <c r="D118" i="1" a="1"/>
  <c r="D22" i="1" a="1"/>
  <c r="H44" i="1"/>
  <c r="H84" i="1"/>
  <c r="G205" i="1"/>
  <c r="G171" i="1"/>
  <c r="F36" i="1"/>
  <c r="H4" i="1"/>
  <c r="D180" i="1" a="1"/>
  <c r="I93" i="1" a="1"/>
  <c r="F57" i="1"/>
  <c r="I199" i="1" a="1"/>
  <c r="I195" i="1" a="1"/>
  <c r="H106" i="1"/>
  <c r="G213" i="1"/>
  <c r="D144" i="1" a="1"/>
  <c r="I151" i="1" a="1"/>
  <c r="H157" i="1"/>
  <c r="E200" i="1"/>
  <c r="G25" i="1"/>
  <c r="H20" i="1"/>
  <c r="I9" i="1" a="1"/>
  <c r="D168" i="1" a="1"/>
  <c r="G95" i="1"/>
  <c r="H100" i="1"/>
  <c r="G224" i="1"/>
  <c r="D234" i="1" a="1"/>
  <c r="I193" i="1" a="1"/>
  <c r="E14" i="1"/>
  <c r="A11" i="1" a="1"/>
  <c r="I245" i="1" a="1"/>
  <c r="D108" i="1" a="1"/>
  <c r="E115" i="1"/>
  <c r="I57" i="1" a="1"/>
  <c r="I21" i="1" a="1"/>
  <c r="H59" i="1"/>
  <c r="H156" i="1"/>
  <c r="I211" i="1" a="1"/>
  <c r="F83" i="1"/>
  <c r="F231" i="1"/>
  <c r="F95" i="1"/>
  <c r="G112" i="1"/>
  <c r="H217" i="1"/>
  <c r="I142" i="1" a="1"/>
  <c r="F220" i="1"/>
  <c r="F6" i="1"/>
  <c r="E42" i="1"/>
  <c r="E120" i="1"/>
  <c r="H5" i="1"/>
  <c r="H78" i="1"/>
  <c r="G106" i="1"/>
  <c r="I238" i="1" a="1"/>
  <c r="F92" i="1"/>
  <c r="D211" i="1" a="1"/>
  <c r="F158" i="1"/>
  <c r="D253" i="1" a="1"/>
  <c r="F80" i="1"/>
  <c r="I60" i="1" a="1"/>
  <c r="E74" i="1"/>
  <c r="G174" i="1"/>
  <c r="D83" i="1" a="1"/>
  <c r="D183" i="1" a="1"/>
  <c r="G26" i="1"/>
  <c r="D193" i="1" a="1"/>
  <c r="F43" i="1"/>
  <c r="I202" i="1" a="1"/>
  <c r="H229" i="1"/>
  <c r="G175" i="1"/>
  <c r="H209" i="1"/>
  <c r="D123" i="1" a="1"/>
  <c r="E91" i="1"/>
  <c r="I206" i="1" a="1"/>
  <c r="G69" i="1"/>
  <c r="F40" i="1"/>
  <c r="F164" i="1"/>
  <c r="F59" i="1"/>
  <c r="H69" i="1"/>
  <c r="H220" i="1"/>
  <c r="I70" i="1" a="1"/>
  <c r="I68" i="1" a="1"/>
  <c r="I209" i="1" a="1"/>
  <c r="H104" i="1"/>
  <c r="H107" i="1"/>
  <c r="F201" i="1"/>
  <c r="H113" i="1"/>
  <c r="G216" i="1"/>
  <c r="E248" i="1"/>
  <c r="G46" i="1"/>
  <c r="I241" i="1" a="1"/>
  <c r="D171" i="1" a="1"/>
  <c r="D85" i="1" a="1"/>
  <c r="H23" i="1"/>
  <c r="G35" i="1"/>
  <c r="G203" i="1"/>
  <c r="F249" i="1"/>
  <c r="G123" i="1"/>
  <c r="D35" i="1" a="1"/>
  <c r="H174" i="1"/>
  <c r="I91" i="1" a="1"/>
  <c r="G184" i="1"/>
  <c r="F9" i="1"/>
  <c r="H168" i="1"/>
  <c r="G67" i="1"/>
  <c r="E23" i="1"/>
  <c r="H146" i="1"/>
  <c r="I135" i="1" a="1"/>
  <c r="G76" i="1"/>
  <c r="F91" i="1"/>
  <c r="F15" i="1"/>
  <c r="D106" i="1" a="1"/>
  <c r="I31" i="1" a="1"/>
  <c r="F225" i="1"/>
  <c r="F143" i="1"/>
  <c r="H6" i="1"/>
  <c r="H86" i="1"/>
  <c r="H121" i="1"/>
  <c r="E114" i="1"/>
  <c r="D163" i="1" a="1"/>
  <c r="I107" i="1" a="1"/>
  <c r="H172" i="1"/>
  <c r="E234" i="1"/>
  <c r="E50" i="1"/>
  <c r="I32" i="1" a="1"/>
  <c r="D69" i="1" a="1"/>
  <c r="H252" i="1"/>
  <c r="D112" i="1" a="1"/>
  <c r="F58" i="1"/>
  <c r="D102" i="1" a="1"/>
  <c r="F211" i="1"/>
  <c r="D111" i="1" a="1"/>
  <c r="D74" i="1" a="1"/>
  <c r="H49" i="1"/>
  <c r="G152" i="1"/>
  <c r="E223" i="1"/>
  <c r="I28" i="1" a="1"/>
  <c r="I222" i="1" a="1"/>
  <c r="E77" i="1"/>
  <c r="D6" i="1" a="1"/>
  <c r="D146" i="1" a="1"/>
  <c r="G59" i="1"/>
  <c r="I103" i="1" a="1"/>
  <c r="I201" i="1" a="1"/>
  <c r="G24" i="1"/>
  <c r="D10" i="1" a="1"/>
  <c r="H186" i="1"/>
  <c r="I189" i="1" a="1"/>
  <c r="I41" i="1" a="1"/>
  <c r="D44" i="1" a="1"/>
  <c r="F107" i="1"/>
  <c r="F134" i="1"/>
  <c r="H178" i="1"/>
  <c r="G240" i="1"/>
  <c r="D242" i="1" a="1"/>
  <c r="D129" i="1" a="1"/>
  <c r="D52" i="1" a="1"/>
  <c r="E43" i="1"/>
  <c r="E67" i="1"/>
  <c r="H234" i="1"/>
  <c r="G81" i="1"/>
  <c r="F150" i="1"/>
  <c r="I208" i="1" a="1"/>
  <c r="D147" i="1" a="1"/>
  <c r="I186" i="1" a="1"/>
  <c r="G192" i="1"/>
  <c r="F103" i="1"/>
  <c r="H221" i="1"/>
  <c r="F106" i="1"/>
  <c r="D98" i="1" a="1"/>
  <c r="E47" i="1"/>
  <c r="E188" i="1"/>
  <c r="G108" i="1"/>
  <c r="G135" i="1"/>
  <c r="E9" i="1"/>
  <c r="F216" i="1"/>
  <c r="F56" i="1"/>
  <c r="I58" i="1" a="1"/>
  <c r="E98" i="1"/>
  <c r="D225" i="1" a="1"/>
  <c r="G9" i="1"/>
  <c r="D73" i="1" a="1"/>
  <c r="D162" i="1" a="1"/>
  <c r="F5" i="1"/>
  <c r="E148" i="1"/>
  <c r="G101" i="1"/>
  <c r="E219" i="1"/>
  <c r="H82" i="1"/>
  <c r="G138" i="1"/>
  <c r="H111" i="1"/>
  <c r="G32" i="1"/>
  <c r="G5" i="1"/>
  <c r="E212" i="1"/>
  <c r="F166" i="1"/>
  <c r="E153" i="1"/>
  <c r="G144" i="1"/>
  <c r="E118" i="1"/>
  <c r="E89" i="1"/>
  <c r="F244" i="1"/>
  <c r="D202" i="1" a="1"/>
  <c r="F137" i="1"/>
  <c r="H108" i="1"/>
  <c r="F208" i="1"/>
  <c r="G181" i="1"/>
  <c r="A8" i="1" a="1"/>
  <c r="F146" i="1"/>
  <c r="H55" i="1"/>
  <c r="F10" i="1"/>
  <c r="D189" i="1" a="1"/>
  <c r="E49" i="1"/>
  <c r="I152" i="1" a="1"/>
  <c r="D115" i="1" a="1"/>
  <c r="G93" i="1"/>
  <c r="D246" i="1" a="1"/>
  <c r="H160" i="1"/>
  <c r="H163" i="1"/>
  <c r="E141" i="1"/>
  <c r="I144" i="1" a="1"/>
  <c r="F129" i="1"/>
  <c r="H74" i="1"/>
  <c r="H98" i="1"/>
  <c r="D219" i="1" a="1"/>
  <c r="E121" i="1"/>
  <c r="F34" i="1"/>
  <c r="I5" i="1" a="1"/>
  <c r="I98" i="1" a="1"/>
  <c r="F78" i="1"/>
  <c r="G130" i="1"/>
  <c r="I76" i="1" a="1"/>
  <c r="G8" i="1"/>
  <c r="H136" i="1"/>
  <c r="F88" i="1"/>
  <c r="F42" i="1"/>
  <c r="D116" i="1" a="1"/>
  <c r="H202" i="1"/>
  <c r="G185" i="1"/>
  <c r="D97" i="1" a="1"/>
  <c r="G65" i="1"/>
  <c r="G234" i="1"/>
  <c r="G72" i="1"/>
  <c r="D209" i="1" a="1"/>
  <c r="I246" i="1" a="1"/>
  <c r="F46" i="1"/>
  <c r="H90" i="1"/>
  <c r="G56" i="1"/>
  <c r="F218" i="1"/>
  <c r="D38" i="1" a="1"/>
  <c r="I105" i="1" a="1"/>
  <c r="F20" i="1"/>
  <c r="H203" i="1"/>
  <c r="G186" i="1"/>
  <c r="I237" i="1" a="1"/>
  <c r="I23" i="1" a="1"/>
  <c r="H219" i="1"/>
  <c r="H64" i="1"/>
  <c r="H115" i="1"/>
  <c r="F113" i="1"/>
  <c r="D175" i="1" a="1"/>
  <c r="I62" i="1" a="1"/>
  <c r="D244" i="1" a="1"/>
  <c r="G193" i="1"/>
  <c r="G6" i="1"/>
  <c r="E66" i="1"/>
  <c r="E133" i="1"/>
  <c r="H73" i="1"/>
  <c r="G82" i="1"/>
  <c r="I123" i="1" a="1"/>
  <c r="F182" i="1"/>
  <c r="F184" i="1"/>
  <c r="H246" i="1"/>
  <c r="G221" i="1"/>
  <c r="G168" i="1"/>
  <c r="I249" i="1" a="1"/>
  <c r="I146" i="1" a="1"/>
  <c r="E41" i="1"/>
  <c r="E25" i="1"/>
  <c r="D182" i="1" a="1"/>
  <c r="A13" i="1" a="1"/>
  <c r="H47" i="1"/>
  <c r="I118" i="1" a="1"/>
  <c r="H14" i="1"/>
  <c r="F102" i="1"/>
  <c r="E124" i="1"/>
  <c r="G78" i="1"/>
  <c r="H36" i="1"/>
  <c r="E215" i="1"/>
  <c r="D72" i="1" a="1"/>
  <c r="G164" i="1"/>
  <c r="F87" i="1"/>
  <c r="G230" i="1"/>
  <c r="F123" i="1"/>
  <c r="I42" i="1" a="1"/>
  <c r="G187" i="1"/>
  <c r="G204" i="1"/>
  <c r="D105" i="1" a="1"/>
  <c r="G115" i="1"/>
  <c r="F89" i="1"/>
  <c r="F111" i="1"/>
  <c r="D71" i="1" a="1"/>
  <c r="D191" i="1" a="1"/>
  <c r="F97" i="1"/>
  <c r="H133" i="1"/>
  <c r="D185" i="1" a="1"/>
  <c r="F126" i="1"/>
  <c r="G190" i="1"/>
  <c r="G195" i="1"/>
  <c r="F155" i="1"/>
  <c r="E165" i="1"/>
  <c r="D141" i="1" a="1"/>
  <c r="G246" i="1"/>
  <c r="D232" i="1" a="1"/>
  <c r="E205" i="1"/>
  <c r="E37" i="1"/>
  <c r="F7" i="1"/>
  <c r="H206" i="1"/>
  <c r="F118" i="1"/>
  <c r="D121" i="1" a="1"/>
  <c r="F207" i="1"/>
  <c r="G208" i="1"/>
  <c r="I74" i="1" a="1"/>
  <c r="G231" i="1"/>
  <c r="G92" i="1"/>
  <c r="H72" i="1"/>
  <c r="I92" i="1" a="1"/>
  <c r="F76" i="1"/>
  <c r="D153" i="1" a="1"/>
  <c r="H188" i="1"/>
  <c r="I175" i="1" a="1"/>
  <c r="I138" i="1" a="1"/>
  <c r="H166" i="1"/>
  <c r="E132" i="1"/>
  <c r="D165" i="1" a="1"/>
  <c r="D231" i="1" a="1"/>
  <c r="I71" i="1" a="1"/>
  <c r="E53" i="1"/>
  <c r="D8" i="1" a="1"/>
  <c r="G10" i="1"/>
  <c r="D138" i="1" a="1"/>
  <c r="G4" i="1"/>
  <c r="H28" i="1"/>
  <c r="D197" i="1" a="1"/>
  <c r="D188" i="1" a="1"/>
  <c r="D27" i="1" a="1"/>
  <c r="F209" i="1"/>
  <c r="D237" i="1" a="1"/>
  <c r="F179" i="1"/>
  <c r="G52" i="1"/>
  <c r="F77" i="1"/>
  <c r="D40" i="1" a="1"/>
  <c r="I166" i="1" a="1"/>
  <c r="I225" i="1" a="1"/>
  <c r="H149" i="1"/>
  <c r="F189" i="1"/>
  <c r="G143" i="1"/>
  <c r="G61" i="1"/>
  <c r="E19" i="1"/>
  <c r="G132" i="1"/>
  <c r="G215" i="1"/>
  <c r="H60" i="1"/>
  <c r="F125" i="1"/>
  <c r="D218" i="1" a="1"/>
  <c r="I111" i="1" a="1"/>
  <c r="G210" i="1"/>
  <c r="H249" i="1"/>
  <c r="F122" i="1"/>
  <c r="F135" i="1"/>
  <c r="E128" i="1"/>
  <c r="F160" i="1"/>
  <c r="G247" i="1"/>
  <c r="E17" i="1"/>
  <c r="F109" i="1"/>
  <c r="F38" i="1"/>
  <c r="H248" i="1"/>
  <c r="F202" i="1"/>
  <c r="H200" i="1"/>
  <c r="D53" i="1" a="1"/>
  <c r="G116" i="1"/>
  <c r="H218" i="1"/>
  <c r="G249" i="1"/>
  <c r="H137" i="1"/>
  <c r="D206" i="1" a="1"/>
  <c r="E204" i="1"/>
  <c r="D5" i="1" a="1"/>
  <c r="I7" i="1" a="1"/>
  <c r="E206" i="1"/>
  <c r="E97" i="1"/>
  <c r="E228" i="1"/>
  <c r="H170" i="1"/>
  <c r="H151" i="1"/>
  <c r="F165" i="1"/>
  <c r="H58" i="1"/>
  <c r="I140" i="1" a="1"/>
  <c r="E35" i="1"/>
  <c r="F35" i="1"/>
  <c r="E189" i="1"/>
  <c r="I217" i="1" a="1"/>
  <c r="H135" i="1"/>
  <c r="E119" i="1"/>
  <c r="F194" i="1"/>
  <c r="D156" i="1" a="1"/>
  <c r="I81" i="1" a="1"/>
  <c r="E203" i="1"/>
  <c r="I25" i="1" a="1"/>
  <c r="H199" i="1"/>
  <c r="H122" i="1"/>
  <c r="I73" i="1" a="1"/>
  <c r="E164" i="1"/>
  <c r="D91" i="1" a="1"/>
  <c r="F98" i="1"/>
  <c r="E151" i="1"/>
  <c r="F212" i="1"/>
  <c r="E58" i="1"/>
  <c r="D195" i="1" a="1"/>
  <c r="H131" i="1"/>
  <c r="D177" i="1" a="1"/>
  <c r="G189" i="1"/>
  <c r="G85" i="1"/>
  <c r="G243" i="1"/>
  <c r="E154" i="1"/>
  <c r="E179" i="1"/>
  <c r="H242" i="1"/>
  <c r="I47" i="1" a="1"/>
  <c r="H35" i="1"/>
  <c r="H124" i="1"/>
  <c r="I99" i="1" a="1"/>
  <c r="I220" i="1" a="1"/>
  <c r="D9" i="1" a="1"/>
  <c r="G58" i="1"/>
  <c r="H152" i="1"/>
  <c r="F31" i="1"/>
  <c r="G68" i="1"/>
  <c r="H120" i="1"/>
  <c r="H126" i="1"/>
  <c r="D224" i="1" a="1"/>
  <c r="I3" i="1" a="1"/>
  <c r="H61" i="1"/>
  <c r="I145" i="1" a="1"/>
  <c r="E143" i="1"/>
  <c r="I94" i="1" a="1"/>
  <c r="I143" i="1" a="1"/>
  <c r="G250" i="1"/>
  <c r="F12" i="1"/>
  <c r="D243" i="1" a="1"/>
  <c r="G248" i="1"/>
  <c r="F128" i="1"/>
  <c r="H89" i="1"/>
  <c r="G28" i="1"/>
  <c r="H142" i="1"/>
  <c r="H194" i="1"/>
  <c r="D220" i="1" a="1"/>
  <c r="E51" i="1"/>
  <c r="G128" i="1"/>
  <c r="G98" i="1"/>
  <c r="D60" i="1" a="1"/>
  <c r="G41" i="1"/>
  <c r="D222" i="1" a="1"/>
  <c r="G220" i="1"/>
  <c r="G88" i="1"/>
  <c r="E26" i="1"/>
  <c r="I51" i="1" a="1"/>
  <c r="E5" i="1"/>
  <c r="G96" i="1"/>
  <c r="I205" i="1" a="1"/>
  <c r="F99" i="1"/>
  <c r="I88" i="1" a="1"/>
  <c r="D190" i="1" a="1"/>
  <c r="E8" i="1"/>
  <c r="H251" i="1"/>
  <c r="E144" i="1"/>
  <c r="E75" i="1"/>
  <c r="D173" i="1" a="1"/>
  <c r="O18" i="1" a="1"/>
  <c r="I67" i="1" a="1"/>
  <c r="F233" i="1"/>
  <c r="I168" i="1" a="1"/>
  <c r="G36" i="1"/>
  <c r="F11" i="1"/>
  <c r="H134" i="1"/>
  <c r="E34" i="1"/>
  <c r="D164" i="1" a="1"/>
  <c r="G15" i="1"/>
  <c r="E111" i="1"/>
  <c r="E166" i="1"/>
  <c r="G182" i="1"/>
  <c r="D19" i="1" a="1"/>
  <c r="H41" i="1"/>
  <c r="I133" i="1" a="1"/>
  <c r="H125" i="1"/>
  <c r="I236" i="1" a="1"/>
  <c r="G155" i="1"/>
  <c r="I215" i="1" a="1"/>
  <c r="G14" i="1"/>
  <c r="D228" i="1" a="1"/>
  <c r="G12" i="1"/>
  <c r="I29" i="1" a="1"/>
  <c r="H245" i="1"/>
  <c r="I100" i="1" a="1"/>
  <c r="I55" i="1" a="1"/>
  <c r="F130" i="1"/>
  <c r="E187" i="1"/>
  <c r="E208" i="1"/>
  <c r="G170" i="1"/>
  <c r="I34" i="1" a="1"/>
  <c r="G43" i="1"/>
  <c r="I248" i="1" a="1"/>
  <c r="E73" i="1"/>
  <c r="H97" i="1"/>
  <c r="D68" i="1" a="1"/>
  <c r="G176" i="1"/>
  <c r="D103" i="1" a="1"/>
  <c r="E86" i="1"/>
  <c r="F141" i="1"/>
  <c r="F52" i="1"/>
  <c r="H63" i="1"/>
  <c r="G27" i="1"/>
  <c r="D65" i="1" a="1"/>
  <c r="G99" i="1"/>
  <c r="E199" i="1"/>
  <c r="G90" i="1"/>
  <c r="E175" i="1"/>
  <c r="D16" i="1" a="1"/>
  <c r="E103" i="1"/>
  <c r="G179" i="1"/>
  <c r="G202" i="1"/>
  <c r="E82" i="1"/>
  <c r="H54" i="1"/>
  <c r="E29" i="1"/>
  <c r="G84" i="1"/>
  <c r="G79" i="1"/>
  <c r="D12" i="1" a="1"/>
  <c r="E209" i="1"/>
  <c r="D64" i="1" a="1"/>
  <c r="H224" i="1"/>
  <c r="I54" i="1" a="1"/>
  <c r="D57" i="1" a="1"/>
  <c r="E33" i="1"/>
  <c r="F188" i="1"/>
  <c r="H185" i="1"/>
  <c r="H112" i="1"/>
  <c r="D158" i="1" a="1"/>
  <c r="F238" i="1"/>
  <c r="H57" i="1"/>
  <c r="D51" i="1" a="1"/>
  <c r="G22" i="1"/>
  <c r="D186" i="1" a="1"/>
  <c r="F49" i="1"/>
  <c r="D31" i="1" a="1"/>
  <c r="E238" i="1"/>
  <c r="D249" i="1" a="1"/>
  <c r="G75" i="1"/>
  <c r="F79" i="1"/>
  <c r="E71" i="1"/>
  <c r="G3" i="1" a="1"/>
  <c r="D78" i="1" a="1"/>
  <c r="G54" i="1"/>
  <c r="G63" i="1"/>
  <c r="H139" i="1"/>
  <c r="D130" i="1" a="1"/>
  <c r="I242" i="1" a="1"/>
  <c r="F193" i="1"/>
  <c r="D187" i="1" a="1"/>
  <c r="F226" i="1"/>
  <c r="H48" i="1"/>
  <c r="H83" i="1"/>
  <c r="E54" i="1"/>
  <c r="F8" i="1"/>
  <c r="D217" i="1" a="1"/>
  <c r="G158" i="1"/>
  <c r="D94" i="1" a="1"/>
  <c r="F180" i="1"/>
  <c r="H167" i="1"/>
  <c r="F64" i="1"/>
  <c r="F215" i="1"/>
  <c r="D135" i="1" a="1"/>
  <c r="D37" i="1" a="1"/>
  <c r="G114" i="1"/>
  <c r="G33" i="1"/>
  <c r="D82" i="1" a="1"/>
  <c r="E126" i="1"/>
  <c r="H145" i="1"/>
  <c r="I85" i="1" a="1"/>
  <c r="I115" i="1" a="1"/>
  <c r="I155" i="1" a="1"/>
  <c r="I136" i="1" a="1"/>
  <c r="D137" i="1" a="1"/>
  <c r="E16" i="1"/>
  <c r="G117" i="1"/>
  <c r="D214" i="1" a="1"/>
  <c r="D96" i="1" a="1"/>
  <c r="I4" i="1" a="1"/>
  <c r="G129" i="1"/>
  <c r="D15" i="1" a="1"/>
  <c r="D169" i="1" a="1"/>
  <c r="F24" i="1"/>
  <c r="F74" i="1"/>
  <c r="F112" i="1"/>
  <c r="E6" i="1"/>
  <c r="G227" i="1"/>
  <c r="I101" i="1" a="1"/>
  <c r="D46" i="1" a="1"/>
  <c r="I149" i="1" a="1"/>
  <c r="E39" i="1"/>
  <c r="D160" i="1" a="1"/>
  <c r="F235" i="1"/>
  <c r="H118" i="1"/>
  <c r="D240" i="1" a="1"/>
  <c r="H190" i="1"/>
  <c r="H17" i="1"/>
  <c r="Q18" i="1" s="1" a="1"/>
  <c r="E130" i="1"/>
  <c r="G97" i="1"/>
  <c r="F145" i="1"/>
  <c r="I124" i="1" a="1"/>
  <c r="D50" i="1" a="1"/>
  <c r="E96" i="1"/>
  <c r="I125" i="1" a="1"/>
  <c r="H211" i="1"/>
  <c r="H12" i="1"/>
  <c r="G245" i="1"/>
  <c r="E145" i="1"/>
  <c r="F159" i="1"/>
  <c r="D32" i="1" a="1"/>
  <c r="I200" i="1" a="1"/>
  <c r="F53" i="1"/>
  <c r="E106" i="1"/>
  <c r="E102" i="1"/>
  <c r="D134" i="1" a="1"/>
  <c r="G107" i="1"/>
  <c r="G223" i="1"/>
  <c r="G39" i="1"/>
  <c r="E112" i="1"/>
  <c r="F71" i="1"/>
  <c r="E24" i="1"/>
  <c r="G153" i="1"/>
  <c r="E122" i="1"/>
  <c r="F119" i="1"/>
  <c r="H66" i="1"/>
  <c r="D178" i="1" a="1"/>
  <c r="D161" i="1" a="1"/>
  <c r="F138" i="1"/>
  <c r="E78" i="1"/>
  <c r="I162" i="1" a="1"/>
  <c r="E239" i="1"/>
  <c r="H67" i="1"/>
  <c r="D109" i="1" a="1"/>
  <c r="I134" i="1" a="1"/>
  <c r="H212" i="1"/>
  <c r="D24" i="1" a="1"/>
  <c r="H114" i="1"/>
  <c r="H11" i="1"/>
  <c r="G207" i="1"/>
  <c r="I86" i="1" a="1"/>
  <c r="E81" i="1"/>
  <c r="I27" i="1" a="1"/>
  <c r="F190" i="1"/>
  <c r="F124" i="1"/>
  <c r="E55" i="1"/>
  <c r="D174" i="1" a="1"/>
  <c r="H226" i="1"/>
  <c r="G147" i="1"/>
  <c r="G142" i="1"/>
  <c r="D107" i="1" a="1"/>
  <c r="I150" i="1" a="1"/>
  <c r="E18" i="1"/>
  <c r="F48" i="1"/>
  <c r="G163" i="1"/>
  <c r="F181" i="1"/>
  <c r="D110" i="1" a="1"/>
  <c r="H230" i="1"/>
  <c r="F176" i="1"/>
  <c r="D77" i="1" a="1"/>
  <c r="F47" i="1"/>
  <c r="D59" i="1" a="1"/>
  <c r="E245" i="1"/>
  <c r="E69" i="1"/>
  <c r="I130" i="1" a="1"/>
  <c r="D154" i="1" a="1"/>
  <c r="I228" i="1" a="1"/>
  <c r="H130" i="1"/>
  <c r="F81" i="1"/>
  <c r="F37" i="1"/>
  <c r="F242" i="1"/>
  <c r="D179" i="1" a="1"/>
  <c r="I48" i="1" a="1"/>
  <c r="G156" i="1"/>
  <c r="D18" i="1" a="1"/>
  <c r="D17" i="1" a="1"/>
  <c r="E45" i="1"/>
  <c r="D235" i="1" a="1"/>
  <c r="D124" i="1" a="1"/>
  <c r="D48" i="1" a="1"/>
  <c r="F162" i="1"/>
  <c r="D104" i="1" a="1"/>
  <c r="E28" i="1"/>
  <c r="H52" i="1"/>
  <c r="I127" i="1" a="1"/>
  <c r="D88" i="1" a="1"/>
  <c r="H25" i="1"/>
  <c r="H195" i="1"/>
  <c r="E56" i="1"/>
  <c r="F63" i="1"/>
  <c r="D131" i="1" a="1"/>
  <c r="E4" i="1"/>
  <c r="G60" i="1"/>
  <c r="I129" i="1" a="1"/>
  <c r="H46" i="1"/>
  <c r="G131" i="1"/>
  <c r="D145" i="1" a="1"/>
  <c r="D7" i="1" a="1"/>
  <c r="H247" i="1"/>
  <c r="G42" i="1"/>
  <c r="F67" i="1"/>
  <c r="H239" i="1"/>
  <c r="I44" i="1" a="1"/>
  <c r="H171" i="1"/>
  <c r="O31" i="1" a="1"/>
  <c r="D23" i="1" a="1"/>
  <c r="H102" i="1"/>
  <c r="H21" i="1"/>
  <c r="F93" i="1"/>
  <c r="G235" i="1"/>
  <c r="H68" i="1"/>
  <c r="F142" i="1"/>
  <c r="E79" i="1"/>
  <c r="E60" i="1"/>
  <c r="I96" i="1" a="1"/>
  <c r="E11" i="1"/>
  <c r="H16" i="1"/>
  <c r="E85" i="1"/>
  <c r="D152" i="1" a="1"/>
  <c r="E253" i="1"/>
  <c r="I14" i="1" a="1"/>
  <c r="H15" i="1"/>
  <c r="D245" i="1" a="1"/>
  <c r="D99" i="1" a="1"/>
  <c r="F116" i="1"/>
  <c r="I22" i="1" a="1"/>
  <c r="G241" i="1"/>
  <c r="D114" i="1" a="1"/>
  <c r="I147" i="1" a="1"/>
  <c r="F54" i="1"/>
  <c r="E83" i="1"/>
  <c r="D45" i="1" a="1"/>
  <c r="F139" i="1"/>
  <c r="P31" i="1" a="1"/>
  <c r="O30" i="1" a="1"/>
  <c r="N24" i="1" a="1"/>
  <c r="P24" i="1" a="1"/>
  <c r="N27" i="1" a="1"/>
  <c r="O23" i="1" a="1"/>
  <c r="N30" i="1" a="1"/>
  <c r="Q20" i="1" a="1"/>
  <c r="P27" i="1" a="1"/>
  <c r="N25" i="1" a="1"/>
  <c r="P25" i="1" a="1"/>
  <c r="O27" i="1" a="1"/>
  <c r="E244" i="1"/>
  <c r="E226" i="1"/>
  <c r="H181" i="1"/>
  <c r="D181" i="1" a="1"/>
  <c r="H65" i="1"/>
  <c r="D11" i="1" a="1"/>
  <c r="I196" i="1" a="1"/>
  <c r="H208" i="1"/>
  <c r="I230" i="1" a="1"/>
  <c r="D229" i="1" a="1"/>
  <c r="I109" i="1" a="1"/>
  <c r="E46" i="1"/>
  <c r="G83" i="1"/>
  <c r="E21" i="1"/>
  <c r="I36" i="1" a="1"/>
  <c r="F246" i="1"/>
  <c r="I49" i="1" a="1"/>
  <c r="E147" i="1"/>
  <c r="H30" i="1"/>
  <c r="D84" i="1" a="1"/>
  <c r="D43" i="1" a="1"/>
  <c r="E62" i="1"/>
  <c r="I244" i="1" a="1"/>
  <c r="F174" i="1"/>
  <c r="E88" i="1"/>
  <c r="G71" i="1"/>
  <c r="I252" i="1" a="1"/>
  <c r="H38" i="1"/>
  <c r="G40" i="1"/>
  <c r="I38" i="1" a="1"/>
  <c r="D230" i="1" a="1"/>
  <c r="E159" i="1"/>
  <c r="G217" i="1"/>
  <c r="E139" i="1"/>
  <c r="G7" i="1"/>
  <c r="P28" i="1" s="1" a="1"/>
  <c r="F3" i="1" a="1"/>
  <c r="D241" i="1" a="1"/>
  <c r="D247" i="1" a="1"/>
  <c r="D33" i="1" a="1"/>
  <c r="G218" i="1"/>
  <c r="D122" i="1" a="1"/>
  <c r="E3" i="1" a="1"/>
  <c r="D215" i="1" a="1"/>
  <c r="I113" i="1" a="1"/>
  <c r="H123" i="1"/>
  <c r="D126" i="1" a="1"/>
  <c r="P30" i="1" a="1"/>
  <c r="P21" i="1" a="1"/>
  <c r="O22" i="1" a="1"/>
  <c r="Q27" i="1" a="1"/>
  <c r="P26" i="1" a="1"/>
  <c r="O26" i="1" a="1"/>
  <c r="P22" i="1" a="1"/>
  <c r="Q31" i="1" a="1"/>
  <c r="N22" i="1" a="1"/>
  <c r="O29" i="1" a="1"/>
  <c r="Q24" i="1" a="1"/>
  <c r="N19" i="1" a="1"/>
  <c r="P19" i="1" a="1"/>
  <c r="I139" i="1" a="1"/>
  <c r="F44" i="1"/>
  <c r="G64" i="1"/>
  <c r="E140" i="1"/>
  <c r="I108" i="1" a="1"/>
  <c r="H162" i="1"/>
  <c r="E57" i="1"/>
  <c r="E123" i="1"/>
  <c r="I213" i="1" a="1"/>
  <c r="G226" i="1"/>
  <c r="I26" i="1" a="1"/>
  <c r="D208" i="1" a="1"/>
  <c r="G55" i="1"/>
  <c r="E216" i="1"/>
  <c r="G133" i="1"/>
  <c r="G111" i="1"/>
  <c r="E250" i="1"/>
  <c r="H9" i="1"/>
  <c r="H127" i="1"/>
  <c r="D66" i="1" a="1"/>
  <c r="D117" i="1" a="1"/>
  <c r="I61" i="1" a="1"/>
  <c r="G149" i="1"/>
  <c r="E101" i="1"/>
  <c r="I112" i="1" a="1"/>
  <c r="D221" i="1" a="1"/>
  <c r="D125" i="1" a="1"/>
  <c r="G74" i="1"/>
  <c r="F51" i="1"/>
  <c r="H13" i="1"/>
  <c r="D142" i="1" a="1"/>
  <c r="I90" i="1" a="1"/>
  <c r="E12" i="1"/>
  <c r="F70" i="1"/>
  <c r="H95" i="1"/>
  <c r="D70" i="1" a="1"/>
  <c r="N31" i="1" a="1"/>
  <c r="H34" i="1"/>
  <c r="H80" i="1"/>
  <c r="E183" i="1"/>
  <c r="E70" i="1"/>
  <c r="E87" i="1"/>
  <c r="I52" i="1" a="1"/>
  <c r="H22" i="1"/>
  <c r="I13" i="1" a="1"/>
  <c r="F191" i="1"/>
  <c r="Q25" i="1" a="1"/>
  <c r="Q28" i="1" a="1"/>
  <c r="Q29" i="1" a="1"/>
  <c r="P23" i="1" a="1"/>
  <c r="O24" i="1" a="1"/>
  <c r="P20" i="1" a="1"/>
  <c r="N26" i="1" a="1"/>
  <c r="N21" i="1" a="1"/>
  <c r="N29" i="1" a="1"/>
  <c r="Q22" i="1" a="1"/>
  <c r="O20" i="1" a="1"/>
  <c r="N20" i="1" a="1"/>
  <c r="O28" i="1" a="1"/>
  <c r="G37" i="1"/>
  <c r="I65" i="1" a="1"/>
  <c r="F82" i="1"/>
  <c r="I170" i="1" a="1"/>
  <c r="D49" i="1" a="1"/>
  <c r="D54" i="1" a="1"/>
  <c r="D95" i="1" a="1"/>
  <c r="F197" i="1"/>
  <c r="D139" i="1" a="1"/>
  <c r="D81" i="1" a="1"/>
  <c r="H159" i="1"/>
  <c r="I223" i="1" a="1"/>
  <c r="F55" i="1"/>
  <c r="E104" i="1"/>
  <c r="H96" i="1"/>
  <c r="D167" i="1" a="1"/>
  <c r="H40" i="1"/>
  <c r="G100" i="1"/>
  <c r="D29" i="1" a="1"/>
  <c r="D196" i="1" a="1"/>
  <c r="I190" i="1" a="1"/>
  <c r="G212" i="1"/>
  <c r="D63" i="1" a="1"/>
  <c r="H39" i="1"/>
  <c r="G89" i="1"/>
  <c r="D212" i="1" a="1"/>
  <c r="E61" i="1"/>
  <c r="D41" i="1" a="1"/>
  <c r="I95" i="1" a="1"/>
  <c r="D213" i="1" a="1"/>
  <c r="E251" i="1"/>
  <c r="G146" i="1"/>
  <c r="F127" i="1"/>
  <c r="D248" i="1" a="1"/>
  <c r="I11" i="1" a="1"/>
  <c r="H26" i="1"/>
  <c r="F222" i="1"/>
  <c r="E32" i="1"/>
  <c r="D25" i="1" a="1"/>
  <c r="E117" i="1"/>
  <c r="I214" i="1" a="1"/>
  <c r="D227" i="1" a="1"/>
  <c r="D101" i="1" a="1"/>
  <c r="I251" i="1" a="1"/>
  <c r="I104" i="1" a="1"/>
  <c r="H53" i="1"/>
  <c r="O19" i="1" a="1"/>
  <c r="N28" i="1" a="1"/>
  <c r="Q26" i="1" a="1"/>
  <c r="O21" i="1" a="1"/>
  <c r="N23" i="1" a="1"/>
  <c r="N18" i="1" a="1"/>
  <c r="P29" i="1" a="1"/>
  <c r="Q19" i="1" a="1"/>
  <c r="Q21" i="1" a="1"/>
  <c r="Q30" i="1" a="1"/>
  <c r="Q23" i="1" a="1"/>
  <c r="O25" i="1" a="1"/>
  <c r="P18" i="1" a="1"/>
  <c r="Q15" i="1" a="1"/>
  <c r="Q16" i="1" a="1"/>
  <c r="Q17" i="1" a="1"/>
  <c r="O15" i="1" a="1"/>
  <c r="O16" i="1" a="1"/>
  <c r="O17" i="1" a="1"/>
  <c r="P17" i="1" a="1"/>
  <c r="P15" i="1" a="1"/>
  <c r="P16" i="1" a="1"/>
  <c r="N17" i="1" a="1"/>
  <c r="N15" i="1" a="1"/>
  <c r="N16" i="1" a="1"/>
  <c r="O14" i="1" a="1"/>
  <c r="Q14" i="1" a="1"/>
  <c r="P14" i="1" a="1"/>
  <c r="N14" i="1" a="1"/>
  <c r="K13" i="1" l="1"/>
  <c r="L14" i="1"/>
  <c r="N14" i="1"/>
  <c r="P14" i="1"/>
  <c r="Q14" i="1"/>
  <c r="O14" i="1"/>
  <c r="N16" i="1"/>
  <c r="N15" i="1"/>
  <c r="N17" i="1"/>
  <c r="P16" i="1"/>
  <c r="P15" i="1"/>
  <c r="P17" i="1"/>
  <c r="O17" i="1"/>
  <c r="O16" i="1"/>
  <c r="O15" i="1"/>
  <c r="Q17" i="1"/>
  <c r="Q16" i="1"/>
  <c r="Q15" i="1"/>
  <c r="P18" i="1"/>
  <c r="O25" i="1"/>
  <c r="Q23" i="1"/>
  <c r="Q30" i="1"/>
  <c r="Q21" i="1"/>
  <c r="Q19" i="1"/>
  <c r="P29" i="1"/>
  <c r="N18" i="1"/>
  <c r="N23" i="1"/>
  <c r="O21" i="1"/>
  <c r="Q26" i="1"/>
  <c r="N28" i="1"/>
  <c r="O19" i="1"/>
  <c r="I104" i="1"/>
  <c r="I251" i="1"/>
  <c r="D101" i="1"/>
  <c r="D227" i="1"/>
  <c r="I214" i="1"/>
  <c r="D25" i="1"/>
  <c r="I11" i="1"/>
  <c r="D248" i="1"/>
  <c r="D213" i="1"/>
  <c r="I95" i="1"/>
  <c r="D41" i="1"/>
  <c r="D212" i="1"/>
  <c r="D63" i="1"/>
  <c r="I190" i="1"/>
  <c r="D196" i="1"/>
  <c r="D29" i="1"/>
  <c r="D167" i="1"/>
  <c r="I223" i="1"/>
  <c r="D81" i="1"/>
  <c r="D139" i="1"/>
  <c r="D95" i="1"/>
  <c r="D54" i="1"/>
  <c r="D49" i="1"/>
  <c r="I170" i="1"/>
  <c r="I65" i="1"/>
  <c r="O28" i="1"/>
  <c r="N20" i="1"/>
  <c r="O20" i="1"/>
  <c r="Q22" i="1"/>
  <c r="N29" i="1"/>
  <c r="N21" i="1"/>
  <c r="N26" i="1"/>
  <c r="P20" i="1"/>
  <c r="O24" i="1"/>
  <c r="P23" i="1"/>
  <c r="Q29" i="1"/>
  <c r="Q28" i="1"/>
  <c r="Q25" i="1"/>
  <c r="I13" i="1"/>
  <c r="I52" i="1"/>
  <c r="N31" i="1"/>
  <c r="D70" i="1"/>
  <c r="I90" i="1"/>
  <c r="D142" i="1"/>
  <c r="D125" i="1"/>
  <c r="D221" i="1"/>
  <c r="I112" i="1"/>
  <c r="I61" i="1"/>
  <c r="D117" i="1"/>
  <c r="D66" i="1"/>
  <c r="D208" i="1"/>
  <c r="I26" i="1"/>
  <c r="I213" i="1"/>
  <c r="I108" i="1"/>
  <c r="I139" i="1"/>
  <c r="P19" i="1"/>
  <c r="N19" i="1"/>
  <c r="Q24" i="1"/>
  <c r="O29" i="1"/>
  <c r="N22" i="1"/>
  <c r="Q31" i="1"/>
  <c r="P22" i="1"/>
  <c r="O26" i="1"/>
  <c r="P26" i="1"/>
  <c r="Q27" i="1"/>
  <c r="O22" i="1"/>
  <c r="P21" i="1"/>
  <c r="P30" i="1"/>
  <c r="D126" i="1"/>
  <c r="I113" i="1"/>
  <c r="D215" i="1"/>
  <c r="E3" i="1"/>
  <c r="D122" i="1"/>
  <c r="D33" i="1"/>
  <c r="D247" i="1"/>
  <c r="D241" i="1"/>
  <c r="F3" i="1"/>
  <c r="P28" i="1"/>
  <c r="D230" i="1"/>
  <c r="I38" i="1"/>
  <c r="I252" i="1"/>
  <c r="I244" i="1"/>
  <c r="D43" i="1"/>
  <c r="D84" i="1"/>
  <c r="I49" i="1"/>
  <c r="I36" i="1"/>
  <c r="I109" i="1"/>
  <c r="D229" i="1"/>
  <c r="I230" i="1"/>
  <c r="I196" i="1"/>
  <c r="D11" i="1"/>
  <c r="D181" i="1"/>
  <c r="O27" i="1"/>
  <c r="P25" i="1"/>
  <c r="N25" i="1"/>
  <c r="P27" i="1"/>
  <c r="Q20" i="1"/>
  <c r="N30" i="1"/>
  <c r="O23" i="1"/>
  <c r="N27" i="1"/>
  <c r="P24" i="1"/>
  <c r="N24" i="1"/>
  <c r="O30" i="1"/>
  <c r="P31" i="1"/>
  <c r="D45" i="1"/>
  <c r="I147" i="1"/>
  <c r="D114" i="1"/>
  <c r="I22" i="1"/>
  <c r="D99" i="1"/>
  <c r="D245" i="1"/>
  <c r="I14" i="1"/>
  <c r="D152" i="1"/>
  <c r="I96" i="1"/>
  <c r="D23" i="1"/>
  <c r="O31" i="1"/>
  <c r="I44" i="1"/>
  <c r="D7" i="1"/>
  <c r="D145" i="1"/>
  <c r="I129" i="1"/>
  <c r="D131" i="1"/>
  <c r="D88" i="1"/>
  <c r="I127" i="1"/>
  <c r="D104" i="1"/>
  <c r="D48" i="1"/>
  <c r="D124" i="1"/>
  <c r="D235" i="1"/>
  <c r="D17" i="1"/>
  <c r="D18" i="1"/>
  <c r="I48" i="1"/>
  <c r="D179" i="1"/>
  <c r="I228" i="1"/>
  <c r="D154" i="1"/>
  <c r="I130" i="1"/>
  <c r="D59" i="1"/>
  <c r="D77" i="1"/>
  <c r="D110" i="1"/>
  <c r="I150" i="1"/>
  <c r="D107" i="1"/>
  <c r="D174" i="1"/>
  <c r="I27" i="1"/>
  <c r="I86" i="1"/>
  <c r="D24" i="1"/>
  <c r="I134" i="1"/>
  <c r="D109" i="1"/>
  <c r="I162" i="1"/>
  <c r="D161" i="1"/>
  <c r="D178" i="1"/>
  <c r="D134" i="1"/>
  <c r="I200" i="1"/>
  <c r="D32" i="1"/>
  <c r="I125" i="1"/>
  <c r="D50" i="1"/>
  <c r="I124" i="1"/>
  <c r="Q18" i="1"/>
  <c r="D240" i="1"/>
  <c r="D160" i="1"/>
  <c r="I149" i="1"/>
  <c r="D46" i="1"/>
  <c r="I101" i="1"/>
  <c r="D169" i="1"/>
  <c r="D15" i="1"/>
  <c r="I4" i="1"/>
  <c r="D96" i="1"/>
  <c r="D214" i="1"/>
  <c r="D137" i="1"/>
  <c r="I136" i="1"/>
  <c r="I155" i="1"/>
  <c r="I115" i="1"/>
  <c r="I85" i="1"/>
  <c r="D82" i="1"/>
  <c r="D37" i="1"/>
  <c r="D135" i="1"/>
  <c r="D94" i="1"/>
  <c r="D217" i="1"/>
  <c r="D187" i="1"/>
  <c r="I242" i="1"/>
  <c r="D130" i="1"/>
  <c r="D78" i="1"/>
  <c r="G3" i="1"/>
  <c r="D249" i="1"/>
  <c r="D31" i="1"/>
  <c r="D186" i="1"/>
  <c r="D51" i="1"/>
  <c r="D158" i="1"/>
  <c r="D57" i="1"/>
  <c r="I54" i="1"/>
  <c r="D64" i="1"/>
  <c r="D12" i="1"/>
  <c r="D16" i="1"/>
  <c r="D65" i="1"/>
  <c r="D103" i="1"/>
  <c r="D68" i="1"/>
  <c r="I248" i="1"/>
  <c r="I34" i="1"/>
  <c r="I55" i="1"/>
  <c r="I100" i="1"/>
  <c r="I29" i="1"/>
  <c r="D228" i="1"/>
  <c r="I215" i="1"/>
  <c r="I236" i="1"/>
  <c r="I133" i="1"/>
  <c r="D19" i="1"/>
  <c r="D164" i="1"/>
  <c r="I168" i="1"/>
  <c r="I67" i="1"/>
  <c r="O18" i="1"/>
  <c r="D173" i="1"/>
  <c r="D190" i="1"/>
  <c r="I88" i="1"/>
  <c r="I205" i="1"/>
  <c r="I51" i="1"/>
  <c r="D222" i="1"/>
  <c r="D60" i="1"/>
  <c r="D220" i="1"/>
  <c r="D243" i="1"/>
  <c r="I143" i="1"/>
  <c r="I94" i="1"/>
  <c r="I145" i="1"/>
  <c r="I3" i="1"/>
  <c r="D224" i="1"/>
  <c r="D9" i="1"/>
  <c r="I220" i="1"/>
  <c r="I99" i="1"/>
  <c r="I47" i="1"/>
  <c r="D177" i="1"/>
  <c r="D195" i="1"/>
  <c r="D91" i="1"/>
  <c r="I73" i="1"/>
  <c r="I25" i="1"/>
  <c r="I81" i="1"/>
  <c r="D156" i="1"/>
  <c r="I217" i="1"/>
  <c r="I140" i="1"/>
  <c r="I7" i="1"/>
  <c r="D5" i="1"/>
  <c r="D206" i="1"/>
  <c r="D53" i="1"/>
  <c r="I111" i="1"/>
  <c r="D218" i="1"/>
  <c r="I225" i="1"/>
  <c r="I166" i="1"/>
  <c r="D40" i="1"/>
  <c r="D237" i="1"/>
  <c r="D27" i="1"/>
  <c r="D188" i="1"/>
  <c r="D197" i="1"/>
  <c r="D138" i="1"/>
  <c r="D8" i="1"/>
  <c r="I71" i="1"/>
  <c r="D231" i="1"/>
  <c r="D165" i="1"/>
  <c r="I138" i="1"/>
  <c r="I175" i="1"/>
  <c r="D153" i="1"/>
  <c r="I92" i="1"/>
  <c r="I74" i="1"/>
  <c r="D121" i="1"/>
  <c r="D232" i="1"/>
  <c r="D141" i="1"/>
  <c r="D185" i="1"/>
  <c r="D191" i="1"/>
  <c r="D71" i="1"/>
  <c r="D105" i="1"/>
  <c r="I42" i="1"/>
  <c r="D72" i="1"/>
  <c r="I118" i="1"/>
  <c r="A13" i="1"/>
  <c r="D182" i="1"/>
  <c r="I146" i="1"/>
  <c r="I249" i="1"/>
  <c r="I123" i="1"/>
  <c r="D244" i="1"/>
  <c r="I62" i="1"/>
  <c r="D175" i="1"/>
  <c r="I23" i="1"/>
  <c r="I237" i="1"/>
  <c r="I105" i="1"/>
  <c r="D38" i="1"/>
  <c r="I246" i="1"/>
  <c r="D209" i="1"/>
  <c r="D97" i="1"/>
  <c r="D116" i="1"/>
  <c r="I76" i="1"/>
  <c r="I98" i="1"/>
  <c r="I5" i="1"/>
  <c r="D219" i="1"/>
  <c r="I144" i="1"/>
  <c r="D246" i="1"/>
  <c r="D115" i="1"/>
  <c r="I152" i="1"/>
  <c r="D189" i="1"/>
  <c r="A8" i="1"/>
  <c r="D202" i="1"/>
  <c r="D162" i="1"/>
  <c r="D73" i="1"/>
  <c r="D225" i="1"/>
  <c r="I58" i="1"/>
  <c r="D98" i="1"/>
  <c r="I186" i="1"/>
  <c r="D147" i="1"/>
  <c r="I208" i="1"/>
  <c r="D52" i="1"/>
  <c r="D129" i="1"/>
  <c r="D242" i="1"/>
  <c r="D44" i="1"/>
  <c r="I41" i="1"/>
  <c r="I189" i="1"/>
  <c r="D10" i="1"/>
  <c r="I201" i="1"/>
  <c r="I103" i="1"/>
  <c r="D146" i="1"/>
  <c r="D6" i="1"/>
  <c r="I222" i="1"/>
  <c r="I28" i="1"/>
  <c r="D74" i="1"/>
  <c r="D111" i="1"/>
  <c r="D102" i="1"/>
  <c r="D112" i="1"/>
  <c r="D69" i="1"/>
  <c r="I32" i="1"/>
  <c r="I107" i="1"/>
  <c r="D163" i="1"/>
  <c r="I31" i="1"/>
  <c r="D106" i="1"/>
  <c r="I135" i="1"/>
  <c r="I91" i="1"/>
  <c r="D35" i="1"/>
  <c r="D85" i="1"/>
  <c r="D171" i="1"/>
  <c r="I241" i="1"/>
  <c r="I209" i="1"/>
  <c r="I68" i="1"/>
  <c r="I70" i="1"/>
  <c r="I206" i="1"/>
  <c r="D123" i="1"/>
  <c r="I202" i="1"/>
  <c r="D193" i="1"/>
  <c r="D183" i="1"/>
  <c r="D83" i="1"/>
  <c r="I60" i="1"/>
  <c r="D253" i="1"/>
  <c r="D211" i="1"/>
  <c r="I238" i="1"/>
  <c r="I142" i="1"/>
  <c r="I211" i="1"/>
  <c r="I21" i="1"/>
  <c r="I57" i="1"/>
  <c r="D108" i="1"/>
  <c r="I245" i="1"/>
  <c r="A11" i="1"/>
  <c r="I193" i="1"/>
  <c r="D234" i="1"/>
  <c r="D168" i="1"/>
  <c r="I9" i="1"/>
  <c r="I151" i="1"/>
  <c r="D144" i="1"/>
  <c r="I195" i="1"/>
  <c r="I199" i="1"/>
  <c r="I93" i="1"/>
  <c r="D180" i="1"/>
  <c r="D22" i="1"/>
  <c r="D118" i="1"/>
  <c r="D172" i="1"/>
  <c r="D14" i="1"/>
  <c r="I247" i="1"/>
  <c r="D61" i="1"/>
  <c r="I59" i="1"/>
  <c r="I173" i="1"/>
  <c r="I165" i="1"/>
  <c r="I192" i="1"/>
  <c r="D238" i="1"/>
  <c r="D170" i="1"/>
  <c r="I171" i="1"/>
  <c r="I197" i="1"/>
  <c r="D30" i="1"/>
  <c r="D93" i="1"/>
  <c r="D176" i="1"/>
  <c r="I191" i="1"/>
  <c r="I181" i="1"/>
  <c r="I82" i="1"/>
  <c r="D201" i="1"/>
  <c r="I8" i="1"/>
  <c r="D87" i="1"/>
  <c r="D136" i="1"/>
  <c r="D127" i="1"/>
  <c r="D216" i="1"/>
  <c r="I161" i="1"/>
  <c r="I110" i="1"/>
  <c r="I40" i="1"/>
  <c r="D250" i="1"/>
  <c r="D157" i="1"/>
  <c r="D251" i="1"/>
  <c r="I89" i="1"/>
  <c r="D239" i="1"/>
  <c r="I235" i="1"/>
  <c r="I164" i="1"/>
  <c r="I43" i="1"/>
  <c r="I15" i="1"/>
  <c r="I203" i="1"/>
  <c r="D20" i="1"/>
  <c r="D223" i="1"/>
  <c r="D13" i="1"/>
  <c r="D159" i="1"/>
  <c r="D198" i="1"/>
  <c r="I218" i="1"/>
  <c r="I231" i="1"/>
  <c r="D28" i="1"/>
  <c r="I126" i="1"/>
  <c r="I221" i="1"/>
  <c r="D55" i="1"/>
  <c r="I33" i="1"/>
  <c r="I153" i="1"/>
  <c r="I204" i="1"/>
  <c r="I137" i="1"/>
  <c r="D92" i="1"/>
  <c r="I227" i="1"/>
  <c r="D194" i="1"/>
  <c r="I116" i="1"/>
  <c r="I157" i="1"/>
  <c r="I46" i="1"/>
  <c r="I39" i="1"/>
  <c r="I16" i="1"/>
  <c r="I35" i="1"/>
  <c r="I194" i="1"/>
  <c r="I121" i="1"/>
  <c r="D149" i="1"/>
  <c r="D166" i="1"/>
  <c r="D120" i="1"/>
  <c r="A10" i="1"/>
  <c r="D42" i="1"/>
  <c r="I156" i="1"/>
  <c r="D86" i="1"/>
  <c r="D4" i="1"/>
  <c r="I20" i="1"/>
  <c r="D233" i="1"/>
  <c r="D132" i="1"/>
  <c r="D47" i="1"/>
  <c r="D192" i="1"/>
  <c r="D113" i="1"/>
  <c r="I63" i="1"/>
  <c r="D21" i="1"/>
  <c r="I84" i="1"/>
  <c r="I106" i="1"/>
  <c r="D236" i="1"/>
  <c r="I212" i="1"/>
  <c r="D199" i="1"/>
  <c r="D204" i="1"/>
  <c r="D207" i="1"/>
  <c r="I239" i="1"/>
  <c r="D3" i="1"/>
  <c r="M3" i="1" s="1"/>
  <c r="I56" i="1"/>
  <c r="I69" i="1"/>
  <c r="D75" i="1"/>
  <c r="I119" i="1"/>
  <c r="D155" i="1"/>
  <c r="I158" i="1"/>
  <c r="D39" i="1"/>
  <c r="D89" i="1"/>
  <c r="I77" i="1"/>
  <c r="D205" i="1"/>
  <c r="D133" i="1"/>
  <c r="D58" i="1"/>
  <c r="D184" i="1"/>
  <c r="I50" i="1"/>
  <c r="I80" i="1"/>
  <c r="I102" i="1"/>
  <c r="I172" i="1"/>
  <c r="I10" i="1"/>
  <c r="I114" i="1"/>
  <c r="I97" i="1"/>
  <c r="I128" i="1"/>
  <c r="D79" i="1"/>
  <c r="I234" i="1"/>
  <c r="I87" i="1"/>
  <c r="I30" i="1"/>
  <c r="D151" i="1"/>
  <c r="H3" i="1"/>
  <c r="D210" i="1"/>
  <c r="I210" i="1"/>
  <c r="I207" i="1"/>
  <c r="I148" i="1"/>
  <c r="D203" i="1"/>
  <c r="D67" i="1"/>
  <c r="D34" i="1"/>
  <c r="D150" i="1"/>
  <c r="D80" i="1"/>
  <c r="I72" i="1"/>
  <c r="I78" i="1"/>
  <c r="I169" i="1"/>
  <c r="I83" i="1"/>
  <c r="I79" i="1"/>
  <c r="I216" i="1"/>
  <c r="I163" i="1"/>
  <c r="I240" i="1"/>
  <c r="I122" i="1"/>
  <c r="I12" i="1"/>
  <c r="I184" i="1"/>
  <c r="A14" i="1"/>
  <c r="I176" i="1"/>
  <c r="D90" i="1"/>
  <c r="D143" i="1"/>
  <c r="D26" i="1"/>
  <c r="I174" i="1"/>
  <c r="D119" i="1"/>
  <c r="I117" i="1"/>
  <c r="I154" i="1"/>
  <c r="I131" i="1"/>
  <c r="I233" i="1"/>
  <c r="I66" i="1"/>
  <c r="I17" i="1"/>
  <c r="I198" i="1"/>
  <c r="I53" i="1"/>
  <c r="I188" i="1"/>
  <c r="I182" i="1"/>
  <c r="A12" i="1"/>
  <c r="I75" i="1"/>
  <c r="I185" i="1"/>
  <c r="I18" i="1"/>
  <c r="A9" i="1"/>
  <c r="I64" i="1"/>
  <c r="I226" i="1"/>
  <c r="D76" i="1"/>
  <c r="I180" i="1"/>
  <c r="I45" i="1"/>
  <c r="D252" i="1"/>
  <c r="D226" i="1"/>
  <c r="I253" i="1"/>
  <c r="I141" i="1"/>
  <c r="I183" i="1"/>
  <c r="I232" i="1"/>
  <c r="I229" i="1"/>
  <c r="D100" i="1"/>
  <c r="D148" i="1"/>
  <c r="I24" i="1"/>
  <c r="I243" i="1"/>
  <c r="I132" i="1"/>
  <c r="I6" i="1"/>
  <c r="D56" i="1"/>
  <c r="I159" i="1"/>
  <c r="I224" i="1"/>
  <c r="I160" i="1"/>
  <c r="I178" i="1"/>
  <c r="D200" i="1"/>
  <c r="D128" i="1"/>
  <c r="D62" i="1"/>
  <c r="I219" i="1"/>
  <c r="I19" i="1"/>
  <c r="I167" i="1"/>
  <c r="I187" i="1"/>
  <c r="I179" i="1"/>
  <c r="I250" i="1"/>
  <c r="D36" i="1"/>
  <c r="I120" i="1"/>
  <c r="I37" i="1"/>
  <c r="D140" i="1"/>
  <c r="I177" i="1"/>
  <c r="Z21" i="1"/>
  <c r="Z19" i="1"/>
  <c r="Z20" i="1"/>
  <c r="Z18" i="1"/>
  <c r="N13" i="1" a="1"/>
  <c r="P13" i="1" a="1"/>
  <c r="Q13" i="1" a="1"/>
  <c r="O13" i="1" a="1"/>
  <c r="M14" i="1" a="1"/>
  <c r="M13" i="1" a="1"/>
  <c r="R13" i="1" a="1"/>
  <c r="R14" i="1" a="1"/>
  <c r="M15" i="1" a="1"/>
  <c r="M16" i="1" a="1"/>
  <c r="M17" i="1" a="1"/>
  <c r="R17" i="1" a="1"/>
  <c r="R15" i="1" a="1"/>
  <c r="R16" i="1" a="1"/>
  <c r="M28" i="1" a="1"/>
  <c r="M23" i="1" a="1"/>
  <c r="R18" i="1" a="1"/>
  <c r="M20" i="1" a="1"/>
  <c r="M19" i="1" a="1"/>
  <c r="M26" i="1" a="1"/>
  <c r="M27" i="1" a="1"/>
  <c r="M25" i="1" a="1"/>
  <c r="M29" i="1" a="1"/>
  <c r="M21" i="1" a="1"/>
  <c r="R29" i="1" a="1"/>
  <c r="R24" i="1" a="1"/>
  <c r="R22" i="1" a="1"/>
  <c r="M24" i="1" a="1"/>
  <c r="R21" i="1" a="1"/>
  <c r="R31" i="1" a="1"/>
  <c r="R28" i="1" a="1"/>
  <c r="R30" i="1" a="1"/>
  <c r="M31" i="1" a="1"/>
  <c r="R25" i="1" a="1"/>
  <c r="R23" i="1" a="1"/>
  <c r="M18" i="1" a="1"/>
  <c r="M30" i="1" a="1"/>
  <c r="R26" i="1" a="1"/>
  <c r="R27" i="1" a="1"/>
  <c r="R20" i="1" a="1"/>
  <c r="M22" i="1" a="1"/>
  <c r="R19" i="1" a="1"/>
  <c r="AG31" i="1" l="1"/>
  <c r="AI31" i="1"/>
  <c r="AI30" i="1"/>
  <c r="AH30" i="1"/>
  <c r="AH27" i="1"/>
  <c r="AH31" i="1"/>
  <c r="AG28" i="1"/>
  <c r="AH28" i="1"/>
  <c r="AI28" i="1"/>
  <c r="AG29" i="1"/>
  <c r="AH29" i="1"/>
  <c r="AG27" i="1"/>
  <c r="AI29" i="1"/>
  <c r="AG30" i="1"/>
  <c r="AI27" i="1"/>
  <c r="AF30" i="1"/>
  <c r="AF28" i="1"/>
  <c r="AF29" i="1"/>
  <c r="AF27" i="1"/>
  <c r="AF31" i="1"/>
  <c r="AD28" i="1"/>
  <c r="AD29" i="1"/>
  <c r="AB30" i="1"/>
  <c r="AA30" i="1"/>
  <c r="AD30" i="1"/>
  <c r="AC30" i="1"/>
  <c r="AA28" i="1"/>
  <c r="AC27" i="1"/>
  <c r="AC31" i="1"/>
  <c r="AB28" i="1"/>
  <c r="AC28" i="1"/>
  <c r="AA29" i="1"/>
  <c r="AA27" i="1"/>
  <c r="AB29" i="1"/>
  <c r="AC29" i="1"/>
  <c r="AB27" i="1"/>
  <c r="AD27" i="1"/>
  <c r="AB31" i="1"/>
  <c r="AD31" i="1"/>
  <c r="AA31" i="1"/>
  <c r="W28" i="1"/>
  <c r="U29" i="1"/>
  <c r="V29" i="1"/>
  <c r="U27" i="1"/>
  <c r="W29" i="1"/>
  <c r="U30" i="1"/>
  <c r="T30" i="1"/>
  <c r="W27" i="1"/>
  <c r="W30" i="1"/>
  <c r="V30" i="1"/>
  <c r="T28" i="1"/>
  <c r="V27" i="1"/>
  <c r="U28" i="1"/>
  <c r="V28" i="1"/>
  <c r="T29" i="1"/>
  <c r="T27" i="1"/>
  <c r="V31" i="1"/>
  <c r="U31" i="1"/>
  <c r="W31" i="1"/>
  <c r="T31" i="1"/>
  <c r="B3" i="8"/>
  <c r="B4" i="8"/>
  <c r="O13" i="1"/>
  <c r="AG26" i="1" s="1"/>
  <c r="Q13" i="1"/>
  <c r="AI26" i="1" s="1"/>
  <c r="P13" i="1"/>
  <c r="AH26" i="1" s="1"/>
  <c r="N13" i="1"/>
  <c r="AF26" i="1" s="1"/>
  <c r="L13" i="1"/>
  <c r="K12" i="1"/>
  <c r="R14" i="1"/>
  <c r="R13" i="1"/>
  <c r="M13" i="1"/>
  <c r="M14" i="1"/>
  <c r="R16" i="1"/>
  <c r="R15" i="1"/>
  <c r="R17" i="1"/>
  <c r="M17" i="1"/>
  <c r="M16" i="1"/>
  <c r="M15" i="1"/>
  <c r="A16" i="1"/>
  <c r="R19" i="1"/>
  <c r="M22" i="1"/>
  <c r="R20" i="1"/>
  <c r="R27" i="1"/>
  <c r="R26" i="1"/>
  <c r="M30" i="1"/>
  <c r="M18" i="1"/>
  <c r="R23" i="1"/>
  <c r="R25" i="1"/>
  <c r="M31" i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R30" i="1"/>
  <c r="R28" i="1"/>
  <c r="R31" i="1"/>
  <c r="R21" i="1"/>
  <c r="M24" i="1"/>
  <c r="R22" i="1"/>
  <c r="R24" i="1"/>
  <c r="R29" i="1"/>
  <c r="M21" i="1"/>
  <c r="M29" i="1"/>
  <c r="M25" i="1"/>
  <c r="M27" i="1"/>
  <c r="M26" i="1"/>
  <c r="M19" i="1"/>
  <c r="M20" i="1"/>
  <c r="R18" i="1"/>
  <c r="M23" i="1"/>
  <c r="M28" i="1"/>
  <c r="E6" i="8"/>
  <c r="Q3" i="1"/>
  <c r="W3" i="1" s="1"/>
  <c r="AC3" i="1" s="1"/>
  <c r="AI3" i="1" s="1"/>
  <c r="E6" i="7"/>
  <c r="F6" i="8"/>
  <c r="R3" i="1"/>
  <c r="X3" i="1" s="1"/>
  <c r="AD3" i="1" s="1"/>
  <c r="AJ3" i="1" s="1"/>
  <c r="F6" i="7"/>
  <c r="P3" i="1"/>
  <c r="V3" i="1" s="1"/>
  <c r="AB3" i="1" s="1"/>
  <c r="AH3" i="1" s="1"/>
  <c r="D6" i="7"/>
  <c r="D6" i="8"/>
  <c r="B6" i="8"/>
  <c r="N3" i="1"/>
  <c r="T3" i="1" s="1"/>
  <c r="Z3" i="1" s="1"/>
  <c r="AF3" i="1" s="1"/>
  <c r="B6" i="7"/>
  <c r="D4" i="8"/>
  <c r="D3" i="8"/>
  <c r="D3" i="7" a="1"/>
  <c r="D3" i="7" s="1"/>
  <c r="A43" i="8"/>
  <c r="H43" i="8" s="1"/>
  <c r="A56" i="8"/>
  <c r="A46" i="8"/>
  <c r="A45" i="7"/>
  <c r="H45" i="7" s="1"/>
  <c r="A26" i="8"/>
  <c r="H26" i="8" s="1"/>
  <c r="A57" i="7"/>
  <c r="A30" i="7"/>
  <c r="H30" i="7" s="1"/>
  <c r="A42" i="8"/>
  <c r="H42" i="8" s="1"/>
  <c r="A33" i="8"/>
  <c r="H33" i="8" s="1"/>
  <c r="A23" i="8"/>
  <c r="H23" i="8" s="1"/>
  <c r="A12" i="7"/>
  <c r="H12" i="7" s="1"/>
  <c r="A16" i="7"/>
  <c r="H16" i="7" s="1"/>
  <c r="A60" i="7"/>
  <c r="A60" i="8"/>
  <c r="A58" i="7"/>
  <c r="A35" i="8"/>
  <c r="H35" i="8" s="1"/>
  <c r="A7" i="8"/>
  <c r="H7" i="8" s="1"/>
  <c r="A17" i="7"/>
  <c r="H17" i="7" s="1"/>
  <c r="A62" i="8"/>
  <c r="A52" i="7"/>
  <c r="A52" i="8"/>
  <c r="A50" i="7"/>
  <c r="A35" i="7"/>
  <c r="H35" i="7" s="1"/>
  <c r="A21" i="8"/>
  <c r="H21" i="8" s="1"/>
  <c r="A29" i="7"/>
  <c r="H29" i="7" s="1"/>
  <c r="A51" i="8"/>
  <c r="A18" i="8"/>
  <c r="H18" i="8" s="1"/>
  <c r="A54" i="7"/>
  <c r="A58" i="8"/>
  <c r="A56" i="7"/>
  <c r="A8" i="8"/>
  <c r="H8" i="8" s="1"/>
  <c r="A40" i="8"/>
  <c r="H40" i="8" s="1"/>
  <c r="A18" i="7"/>
  <c r="H18" i="7" s="1"/>
  <c r="A20" i="8"/>
  <c r="H20" i="8" s="1"/>
  <c r="A14" i="7"/>
  <c r="H14" i="7" s="1"/>
  <c r="A54" i="8"/>
  <c r="A11" i="8"/>
  <c r="H11" i="8" s="1"/>
  <c r="A9" i="7"/>
  <c r="H9" i="7" s="1"/>
  <c r="A13" i="8"/>
  <c r="H13" i="8" s="1"/>
  <c r="A34" i="8"/>
  <c r="H34" i="8" s="1"/>
  <c r="A30" i="8"/>
  <c r="H30" i="8" s="1"/>
  <c r="A33" i="7"/>
  <c r="H33" i="7" s="1"/>
  <c r="A57" i="8"/>
  <c r="A20" i="7"/>
  <c r="H20" i="7" s="1"/>
  <c r="A51" i="7"/>
  <c r="A39" i="7"/>
  <c r="H39" i="7" s="1"/>
  <c r="A53" i="8"/>
  <c r="A59" i="8"/>
  <c r="A11" i="7"/>
  <c r="H11" i="7" s="1"/>
  <c r="A49" i="8"/>
  <c r="A7" i="7"/>
  <c r="H7" i="7" s="1"/>
  <c r="A13" i="7"/>
  <c r="H13" i="7" s="1"/>
  <c r="A23" i="7"/>
  <c r="H23" i="7" s="1"/>
  <c r="A28" i="8"/>
  <c r="H28" i="8" s="1"/>
  <c r="A39" i="8"/>
  <c r="H39" i="8" s="1"/>
  <c r="A36" i="8"/>
  <c r="H36" i="8" s="1"/>
  <c r="A55" i="8"/>
  <c r="A19" i="7"/>
  <c r="H19" i="7" s="1"/>
  <c r="A46" i="7"/>
  <c r="A15" i="8"/>
  <c r="H15" i="8" s="1"/>
  <c r="A44" i="7"/>
  <c r="H44" i="7" s="1"/>
  <c r="A29" i="8"/>
  <c r="H29" i="8" s="1"/>
  <c r="A36" i="7"/>
  <c r="H36" i="7" s="1"/>
  <c r="A42" i="7"/>
  <c r="H42" i="7" s="1"/>
  <c r="A43" i="7"/>
  <c r="H43" i="7" s="1"/>
  <c r="A50" i="8"/>
  <c r="A48" i="7"/>
  <c r="A45" i="8"/>
  <c r="H45" i="8" s="1"/>
  <c r="A24" i="8"/>
  <c r="H24" i="8" s="1"/>
  <c r="A53" i="7"/>
  <c r="A16" i="8"/>
  <c r="H16" i="8" s="1"/>
  <c r="A37" i="7"/>
  <c r="H37" i="7" s="1"/>
  <c r="A38" i="8"/>
  <c r="H38" i="8" s="1"/>
  <c r="A34" i="7"/>
  <c r="H34" i="7" s="1"/>
  <c r="A9" i="8"/>
  <c r="H9" i="8" s="1"/>
  <c r="A25" i="8"/>
  <c r="H25" i="8" s="1"/>
  <c r="A47" i="7"/>
  <c r="A31" i="8"/>
  <c r="H31" i="8" s="1"/>
  <c r="A26" i="7"/>
  <c r="H26" i="7" s="1"/>
  <c r="A22" i="8"/>
  <c r="H22" i="8" s="1"/>
  <c r="A49" i="7"/>
  <c r="A62" i="7"/>
  <c r="A27" i="8"/>
  <c r="H27" i="8" s="1"/>
  <c r="A38" i="7"/>
  <c r="H38" i="7" s="1"/>
  <c r="A12" i="8"/>
  <c r="H12" i="8" s="1"/>
  <c r="A25" i="7"/>
  <c r="H25" i="7" s="1"/>
  <c r="A55" i="7"/>
  <c r="A31" i="7"/>
  <c r="H31" i="7" s="1"/>
  <c r="A15" i="7"/>
  <c r="H15" i="7" s="1"/>
  <c r="A27" i="7"/>
  <c r="H27" i="7" s="1"/>
  <c r="A19" i="8"/>
  <c r="H19" i="8" s="1"/>
  <c r="A28" i="7"/>
  <c r="H28" i="7" s="1"/>
  <c r="A32" i="7"/>
  <c r="H32" i="7" s="1"/>
  <c r="A47" i="8"/>
  <c r="A59" i="7"/>
  <c r="A41" i="7"/>
  <c r="H41" i="7" s="1"/>
  <c r="A37" i="8"/>
  <c r="H37" i="8" s="1"/>
  <c r="A8" i="7"/>
  <c r="H8" i="7" s="1"/>
  <c r="A10" i="8"/>
  <c r="H10" i="8" s="1"/>
  <c r="A48" i="8"/>
  <c r="A32" i="8"/>
  <c r="H32" i="8" s="1"/>
  <c r="A24" i="7"/>
  <c r="H24" i="7" s="1"/>
  <c r="A21" i="7"/>
  <c r="H21" i="7" s="1"/>
  <c r="A14" i="8"/>
  <c r="H14" i="8" s="1"/>
  <c r="A61" i="8"/>
  <c r="A17" i="8"/>
  <c r="H17" i="8" s="1"/>
  <c r="A44" i="8"/>
  <c r="H44" i="8" s="1"/>
  <c r="A41" i="8"/>
  <c r="H41" i="8" s="1"/>
  <c r="A10" i="7"/>
  <c r="H10" i="7" s="1"/>
  <c r="A61" i="7"/>
  <c r="A40" i="7"/>
  <c r="H40" i="7" s="1"/>
  <c r="A22" i="7"/>
  <c r="H22" i="7" s="1"/>
  <c r="C3" i="7" a="1"/>
  <c r="C3" i="7" s="1"/>
  <c r="C3" i="8"/>
  <c r="C4" i="8"/>
  <c r="E4" i="8"/>
  <c r="E3" i="8"/>
  <c r="E3" i="7" a="1"/>
  <c r="E3" i="7" s="1"/>
  <c r="B3" i="7" a="1"/>
  <c r="B3" i="7" s="1"/>
  <c r="C6" i="8"/>
  <c r="C6" i="7"/>
  <c r="O3" i="1"/>
  <c r="U3" i="1" s="1"/>
  <c r="AA3" i="1" s="1"/>
  <c r="AG3" i="1" s="1"/>
  <c r="Z22" i="1"/>
  <c r="R12" i="1" a="1"/>
  <c r="M12" i="1" a="1"/>
  <c r="N12" i="1" a="1"/>
  <c r="P12" i="1" a="1"/>
  <c r="Q12" i="1" a="1"/>
  <c r="O12" i="1" a="1"/>
  <c r="AJ31" i="1" l="1"/>
  <c r="AJ28" i="1"/>
  <c r="AJ26" i="1"/>
  <c r="AJ29" i="1"/>
  <c r="AJ27" i="1"/>
  <c r="AJ30" i="1"/>
  <c r="W26" i="1"/>
  <c r="AD26" i="1"/>
  <c r="V26" i="1"/>
  <c r="AC26" i="1"/>
  <c r="U26" i="1"/>
  <c r="AB26" i="1"/>
  <c r="AA26" i="1"/>
  <c r="T26" i="1"/>
  <c r="X29" i="1"/>
  <c r="X27" i="1"/>
  <c r="X30" i="1"/>
  <c r="X28" i="1"/>
  <c r="X26" i="1"/>
  <c r="X31" i="1"/>
  <c r="O12" i="1"/>
  <c r="AG25" i="1" s="1"/>
  <c r="Q12" i="1"/>
  <c r="AI25" i="1" s="1"/>
  <c r="P12" i="1"/>
  <c r="AH25" i="1" s="1"/>
  <c r="N12" i="1"/>
  <c r="AF25" i="1" s="1"/>
  <c r="M12" i="1"/>
  <c r="R12" i="1"/>
  <c r="K11" i="1"/>
  <c r="L12" i="1"/>
  <c r="D56" i="8"/>
  <c r="B58" i="8"/>
  <c r="B22" i="8"/>
  <c r="B53" i="8"/>
  <c r="B17" i="8"/>
  <c r="B16" i="8"/>
  <c r="B28" i="8"/>
  <c r="B62" i="8"/>
  <c r="B26" i="8"/>
  <c r="B57" i="8"/>
  <c r="B21" i="8"/>
  <c r="B24" i="8"/>
  <c r="B36" i="8"/>
  <c r="B8" i="8"/>
  <c r="B30" i="8"/>
  <c r="B61" i="8"/>
  <c r="B25" i="8"/>
  <c r="B32" i="8"/>
  <c r="B51" i="8"/>
  <c r="B15" i="8"/>
  <c r="B34" i="8"/>
  <c r="B44" i="8"/>
  <c r="B29" i="8"/>
  <c r="B40" i="8"/>
  <c r="B11" i="8"/>
  <c r="B23" i="8"/>
  <c r="B38" i="8"/>
  <c r="B48" i="8"/>
  <c r="B33" i="8"/>
  <c r="B59" i="8"/>
  <c r="B19" i="8"/>
  <c r="B31" i="8"/>
  <c r="B42" i="8"/>
  <c r="B52" i="8"/>
  <c r="B37" i="8"/>
  <c r="B56" i="8"/>
  <c r="B27" i="8"/>
  <c r="B39" i="8"/>
  <c r="B46" i="8"/>
  <c r="B10" i="8"/>
  <c r="B41" i="8"/>
  <c r="B60" i="8"/>
  <c r="B35" i="8"/>
  <c r="B47" i="8"/>
  <c r="B50" i="8"/>
  <c r="B14" i="8"/>
  <c r="B45" i="8"/>
  <c r="B9" i="8"/>
  <c r="B43" i="8"/>
  <c r="B12" i="8"/>
  <c r="B54" i="8"/>
  <c r="B18" i="8"/>
  <c r="B49" i="8"/>
  <c r="B13" i="8"/>
  <c r="B55" i="8"/>
  <c r="B20" i="8"/>
  <c r="B7" i="8"/>
  <c r="C61" i="8"/>
  <c r="C25" i="8"/>
  <c r="I25" i="8" s="1"/>
  <c r="C56" i="8"/>
  <c r="C36" i="8"/>
  <c r="I36" i="8" s="1"/>
  <c r="C27" i="8"/>
  <c r="I27" i="8" s="1"/>
  <c r="C39" i="8"/>
  <c r="I39" i="8" s="1"/>
  <c r="C10" i="8"/>
  <c r="I10" i="8" s="1"/>
  <c r="C29" i="8"/>
  <c r="I29" i="8" s="1"/>
  <c r="C60" i="8"/>
  <c r="C24" i="8"/>
  <c r="I24" i="8" s="1"/>
  <c r="C55" i="8"/>
  <c r="C54" i="8"/>
  <c r="C18" i="8"/>
  <c r="I18" i="8" s="1"/>
  <c r="C49" i="8"/>
  <c r="C47" i="8"/>
  <c r="C28" i="8"/>
  <c r="I28" i="8" s="1"/>
  <c r="C43" i="8"/>
  <c r="I43" i="8" s="1"/>
  <c r="C58" i="8"/>
  <c r="C26" i="8"/>
  <c r="I26" i="8" s="1"/>
  <c r="C37" i="8"/>
  <c r="I37" i="8" s="1"/>
  <c r="C17" i="8"/>
  <c r="I17" i="8" s="1"/>
  <c r="C32" i="8"/>
  <c r="I32" i="8" s="1"/>
  <c r="C46" i="8"/>
  <c r="C22" i="8"/>
  <c r="I22" i="8" s="1"/>
  <c r="C23" i="8"/>
  <c r="I23" i="8" s="1"/>
  <c r="C41" i="8"/>
  <c r="I41" i="8" s="1"/>
  <c r="C8" i="8"/>
  <c r="I8" i="8" s="1"/>
  <c r="C35" i="8"/>
  <c r="I35" i="8" s="1"/>
  <c r="C62" i="8"/>
  <c r="C30" i="8"/>
  <c r="I30" i="8" s="1"/>
  <c r="C42" i="8"/>
  <c r="I42" i="8" s="1"/>
  <c r="C45" i="8"/>
  <c r="I45" i="8" s="1"/>
  <c r="C9" i="8"/>
  <c r="I9" i="8" s="1"/>
  <c r="C40" i="8"/>
  <c r="I40" i="8" s="1"/>
  <c r="C20" i="8"/>
  <c r="I20" i="8" s="1"/>
  <c r="C38" i="8"/>
  <c r="I38" i="8" s="1"/>
  <c r="C50" i="8"/>
  <c r="C7" i="8"/>
  <c r="I7" i="8" s="1"/>
  <c r="C13" i="8"/>
  <c r="I13" i="8" s="1"/>
  <c r="C44" i="8"/>
  <c r="I44" i="8" s="1"/>
  <c r="C59" i="8"/>
  <c r="C34" i="8"/>
  <c r="I34" i="8" s="1"/>
  <c r="C15" i="8"/>
  <c r="I15" i="8" s="1"/>
  <c r="C53" i="8"/>
  <c r="C33" i="8"/>
  <c r="I33" i="8" s="1"/>
  <c r="C48" i="8"/>
  <c r="C12" i="8"/>
  <c r="I12" i="8" s="1"/>
  <c r="C11" i="8"/>
  <c r="I11" i="8" s="1"/>
  <c r="C14" i="8"/>
  <c r="I14" i="8" s="1"/>
  <c r="C57" i="8"/>
  <c r="C21" i="8"/>
  <c r="I21" i="8" s="1"/>
  <c r="C51" i="8"/>
  <c r="C16" i="8"/>
  <c r="I16" i="8" s="1"/>
  <c r="C19" i="8"/>
  <c r="I19" i="8" s="1"/>
  <c r="C31" i="8"/>
  <c r="I31" i="8" s="1"/>
  <c r="C52" i="8"/>
  <c r="E55" i="8"/>
  <c r="E19" i="8"/>
  <c r="E45" i="8"/>
  <c r="E30" i="8"/>
  <c r="E9" i="8"/>
  <c r="E29" i="8"/>
  <c r="E32" i="8"/>
  <c r="E23" i="8"/>
  <c r="E54" i="8"/>
  <c r="E34" i="8"/>
  <c r="E52" i="8"/>
  <c r="E37" i="8"/>
  <c r="E43" i="8"/>
  <c r="E60" i="8"/>
  <c r="E58" i="8"/>
  <c r="E22" i="8"/>
  <c r="E57" i="8"/>
  <c r="E28" i="8"/>
  <c r="E16" i="8"/>
  <c r="E47" i="8"/>
  <c r="E11" i="8"/>
  <c r="E26" i="8"/>
  <c r="E33" i="8"/>
  <c r="E36" i="8"/>
  <c r="E13" i="8"/>
  <c r="E35" i="8"/>
  <c r="E38" i="8"/>
  <c r="E46" i="8"/>
  <c r="E41" i="8"/>
  <c r="E12" i="8"/>
  <c r="E21" i="8"/>
  <c r="E39" i="8"/>
  <c r="E49" i="8"/>
  <c r="E50" i="8"/>
  <c r="E14" i="8"/>
  <c r="E20" i="8"/>
  <c r="E40" i="8"/>
  <c r="E59" i="8"/>
  <c r="E53" i="8"/>
  <c r="E48" i="8"/>
  <c r="E8" i="8"/>
  <c r="E17" i="8"/>
  <c r="E56" i="8"/>
  <c r="E7" i="8"/>
  <c r="E27" i="8"/>
  <c r="E42" i="8"/>
  <c r="E61" i="8"/>
  <c r="E25" i="8"/>
  <c r="E44" i="8"/>
  <c r="E51" i="8"/>
  <c r="E31" i="8"/>
  <c r="E62" i="8"/>
  <c r="E10" i="8"/>
  <c r="E15" i="8"/>
  <c r="E18" i="8"/>
  <c r="E24" i="8"/>
  <c r="F4" i="8"/>
  <c r="F3" i="8"/>
  <c r="F3" i="7" a="1"/>
  <c r="F3" i="7" s="1"/>
  <c r="D15" i="8"/>
  <c r="D50" i="8"/>
  <c r="D9" i="8"/>
  <c r="D14" i="8"/>
  <c r="D60" i="8"/>
  <c r="D55" i="8"/>
  <c r="D17" i="8"/>
  <c r="D36" i="8"/>
  <c r="D31" i="8"/>
  <c r="D33" i="8"/>
  <c r="D42" i="8"/>
  <c r="D24" i="8"/>
  <c r="D35" i="8"/>
  <c r="D49" i="8"/>
  <c r="D37" i="8"/>
  <c r="D45" i="8"/>
  <c r="D57" i="8"/>
  <c r="D22" i="8"/>
  <c r="D32" i="8"/>
  <c r="D23" i="8"/>
  <c r="D53" i="8"/>
  <c r="D62" i="8"/>
  <c r="D38" i="8"/>
  <c r="D18" i="8"/>
  <c r="D12" i="8"/>
  <c r="D58" i="8"/>
  <c r="D54" i="8"/>
  <c r="D52" i="8"/>
  <c r="D28" i="8"/>
  <c r="D7" i="8"/>
  <c r="D11" i="8"/>
  <c r="D43" i="8"/>
  <c r="D25" i="8"/>
  <c r="D40" i="8"/>
  <c r="D51" i="8"/>
  <c r="D41" i="8"/>
  <c r="D48" i="8"/>
  <c r="D27" i="8"/>
  <c r="D44" i="8"/>
  <c r="D39" i="8"/>
  <c r="D34" i="8"/>
  <c r="D20" i="8"/>
  <c r="D13" i="8"/>
  <c r="D59" i="8"/>
  <c r="D47" i="8"/>
  <c r="D29" i="8"/>
  <c r="D10" i="8"/>
  <c r="D8" i="8"/>
  <c r="D19" i="8"/>
  <c r="D26" i="8"/>
  <c r="D16" i="8"/>
  <c r="D30" i="8"/>
  <c r="D21" i="8"/>
  <c r="D46" i="8"/>
  <c r="D61" i="8"/>
  <c r="Z23" i="1"/>
  <c r="R11" i="1" a="1"/>
  <c r="M11" i="1" a="1"/>
  <c r="N11" i="1" a="1"/>
  <c r="P11" i="1" a="1"/>
  <c r="Q11" i="1" a="1"/>
  <c r="O11" i="1" a="1"/>
  <c r="X25" i="1" l="1"/>
  <c r="AJ25" i="1"/>
  <c r="W25" i="1"/>
  <c r="AD25" i="1"/>
  <c r="U25" i="1"/>
  <c r="AB25" i="1"/>
  <c r="AA25" i="1"/>
  <c r="V25" i="1"/>
  <c r="AC25" i="1"/>
  <c r="T25" i="1"/>
  <c r="O11" i="1"/>
  <c r="AG24" i="1" s="1"/>
  <c r="Q11" i="1"/>
  <c r="AI24" i="1" s="1"/>
  <c r="P11" i="1"/>
  <c r="AH24" i="1" s="1"/>
  <c r="N11" i="1"/>
  <c r="AF24" i="1" s="1"/>
  <c r="M11" i="1"/>
  <c r="R11" i="1"/>
  <c r="L11" i="1"/>
  <c r="K10" i="1"/>
  <c r="F12" i="8"/>
  <c r="J12" i="8" s="1"/>
  <c r="F31" i="8"/>
  <c r="J31" i="8" s="1"/>
  <c r="F43" i="8"/>
  <c r="J43" i="8" s="1"/>
  <c r="F26" i="8"/>
  <c r="J26" i="8" s="1"/>
  <c r="F30" i="8"/>
  <c r="J30" i="8" s="1"/>
  <c r="F41" i="8"/>
  <c r="J41" i="8" s="1"/>
  <c r="F60" i="8"/>
  <c r="F32" i="8"/>
  <c r="J32" i="8" s="1"/>
  <c r="F8" i="8"/>
  <c r="J8" i="8" s="1"/>
  <c r="F7" i="8"/>
  <c r="J7" i="8" s="1"/>
  <c r="F58" i="8"/>
  <c r="F62" i="8"/>
  <c r="F52" i="8"/>
  <c r="F53" i="8"/>
  <c r="F61" i="8"/>
  <c r="F9" i="8"/>
  <c r="J9" i="8" s="1"/>
  <c r="F39" i="8"/>
  <c r="J39" i="8" s="1"/>
  <c r="F19" i="8"/>
  <c r="J19" i="8" s="1"/>
  <c r="F54" i="8"/>
  <c r="F34" i="8"/>
  <c r="J34" i="8" s="1"/>
  <c r="F29" i="8"/>
  <c r="J29" i="8" s="1"/>
  <c r="F33" i="8"/>
  <c r="J33" i="8" s="1"/>
  <c r="F51" i="8"/>
  <c r="F16" i="8"/>
  <c r="J16" i="8" s="1"/>
  <c r="F35" i="8"/>
  <c r="J35" i="8" s="1"/>
  <c r="F22" i="8"/>
  <c r="J22" i="8" s="1"/>
  <c r="F48" i="8"/>
  <c r="F44" i="8"/>
  <c r="J44" i="8" s="1"/>
  <c r="F42" i="8"/>
  <c r="J42" i="8" s="1"/>
  <c r="F46" i="8"/>
  <c r="F57" i="8"/>
  <c r="F37" i="8"/>
  <c r="J37" i="8" s="1"/>
  <c r="F23" i="8"/>
  <c r="J23" i="8" s="1"/>
  <c r="F40" i="8"/>
  <c r="J40" i="8" s="1"/>
  <c r="F11" i="8"/>
  <c r="J11" i="8" s="1"/>
  <c r="F10" i="8"/>
  <c r="J10" i="8" s="1"/>
  <c r="F14" i="8"/>
  <c r="J14" i="8" s="1"/>
  <c r="F25" i="8"/>
  <c r="J25" i="8" s="1"/>
  <c r="F28" i="8"/>
  <c r="J28" i="8" s="1"/>
  <c r="F55" i="8"/>
  <c r="F20" i="8"/>
  <c r="J20" i="8" s="1"/>
  <c r="F24" i="8"/>
  <c r="J24" i="8" s="1"/>
  <c r="F59" i="8"/>
  <c r="F50" i="8"/>
  <c r="F45" i="8"/>
  <c r="J45" i="8" s="1"/>
  <c r="F49" i="8"/>
  <c r="F36" i="8"/>
  <c r="J36" i="8" s="1"/>
  <c r="F47" i="8"/>
  <c r="F21" i="8"/>
  <c r="J21" i="8" s="1"/>
  <c r="F38" i="8"/>
  <c r="J38" i="8" s="1"/>
  <c r="F18" i="8"/>
  <c r="J18" i="8" s="1"/>
  <c r="F13" i="8"/>
  <c r="J13" i="8" s="1"/>
  <c r="F56" i="8"/>
  <c r="F15" i="8"/>
  <c r="J15" i="8" s="1"/>
  <c r="F17" i="8"/>
  <c r="J17" i="8" s="1"/>
  <c r="F27" i="8"/>
  <c r="J27" i="8" s="1"/>
  <c r="Z24" i="1"/>
  <c r="R10" i="1" a="1"/>
  <c r="M10" i="1" a="1"/>
  <c r="N10" i="1" a="1"/>
  <c r="P10" i="1" a="1"/>
  <c r="Q10" i="1" a="1"/>
  <c r="O10" i="1" a="1"/>
  <c r="X24" i="1" l="1"/>
  <c r="AJ24" i="1"/>
  <c r="V24" i="1"/>
  <c r="AC24" i="1"/>
  <c r="W24" i="1"/>
  <c r="AD24" i="1"/>
  <c r="AA24" i="1"/>
  <c r="U24" i="1"/>
  <c r="AB24" i="1"/>
  <c r="T24" i="1"/>
  <c r="O10" i="1"/>
  <c r="AG23" i="1" s="1"/>
  <c r="Q10" i="1"/>
  <c r="AI23" i="1" s="1"/>
  <c r="P10" i="1"/>
  <c r="AH23" i="1" s="1"/>
  <c r="N10" i="1"/>
  <c r="AF23" i="1" s="1"/>
  <c r="M10" i="1"/>
  <c r="R10" i="1"/>
  <c r="K9" i="1"/>
  <c r="L10" i="1"/>
  <c r="D4" i="7"/>
  <c r="D9" i="7" s="1"/>
  <c r="B4" i="7"/>
  <c r="B43" i="7" s="1"/>
  <c r="Z25" i="1"/>
  <c r="R9" i="1" a="1"/>
  <c r="M9" i="1" a="1"/>
  <c r="N9" i="1" a="1"/>
  <c r="P9" i="1" a="1"/>
  <c r="Q9" i="1" a="1"/>
  <c r="O9" i="1" a="1"/>
  <c r="X23" i="1" l="1"/>
  <c r="AJ23" i="1"/>
  <c r="V23" i="1"/>
  <c r="AC23" i="1"/>
  <c r="AA23" i="1"/>
  <c r="W23" i="1"/>
  <c r="AD23" i="1"/>
  <c r="U23" i="1"/>
  <c r="AB23" i="1"/>
  <c r="T23" i="1"/>
  <c r="O9" i="1"/>
  <c r="AG22" i="1" s="1"/>
  <c r="Q9" i="1"/>
  <c r="AI22" i="1" s="1"/>
  <c r="P9" i="1"/>
  <c r="AH22" i="1" s="1"/>
  <c r="N9" i="1"/>
  <c r="AF22" i="1" s="1"/>
  <c r="M9" i="1"/>
  <c r="R9" i="1"/>
  <c r="D37" i="7"/>
  <c r="D20" i="7"/>
  <c r="D57" i="7"/>
  <c r="D51" i="7"/>
  <c r="D13" i="7"/>
  <c r="K8" i="1"/>
  <c r="L9" i="1"/>
  <c r="B47" i="7"/>
  <c r="B13" i="7"/>
  <c r="B27" i="7"/>
  <c r="D21" i="7"/>
  <c r="D54" i="7"/>
  <c r="D42" i="7"/>
  <c r="D60" i="7"/>
  <c r="D40" i="7"/>
  <c r="D25" i="7"/>
  <c r="B38" i="7"/>
  <c r="B50" i="7"/>
  <c r="B12" i="7"/>
  <c r="B42" i="7"/>
  <c r="D48" i="7"/>
  <c r="D7" i="7"/>
  <c r="D16" i="7"/>
  <c r="D26" i="7"/>
  <c r="D49" i="7"/>
  <c r="D45" i="7"/>
  <c r="B29" i="7"/>
  <c r="B34" i="7"/>
  <c r="B49" i="7"/>
  <c r="B44" i="7"/>
  <c r="D52" i="7"/>
  <c r="D22" i="7"/>
  <c r="D44" i="7"/>
  <c r="D15" i="7"/>
  <c r="D47" i="7"/>
  <c r="D58" i="7"/>
  <c r="B56" i="7"/>
  <c r="B20" i="7"/>
  <c r="B10" i="7"/>
  <c r="B51" i="7"/>
  <c r="B37" i="7"/>
  <c r="B26" i="7"/>
  <c r="B62" i="7"/>
  <c r="B21" i="7"/>
  <c r="B61" i="7"/>
  <c r="B25" i="7"/>
  <c r="B14" i="7"/>
  <c r="B46" i="7"/>
  <c r="B52" i="7"/>
  <c r="B9" i="7"/>
  <c r="D43" i="7"/>
  <c r="D17" i="7"/>
  <c r="D33" i="7"/>
  <c r="D11" i="7"/>
  <c r="D19" i="7"/>
  <c r="D38" i="7"/>
  <c r="D62" i="7"/>
  <c r="D24" i="7"/>
  <c r="B23" i="7"/>
  <c r="B58" i="7"/>
  <c r="B54" i="7"/>
  <c r="B19" i="7"/>
  <c r="B11" i="7"/>
  <c r="B31" i="7"/>
  <c r="B15" i="7"/>
  <c r="B36" i="7"/>
  <c r="D34" i="7"/>
  <c r="D61" i="7"/>
  <c r="D14" i="7"/>
  <c r="D50" i="7"/>
  <c r="D53" i="7"/>
  <c r="D31" i="7"/>
  <c r="D12" i="7"/>
  <c r="D23" i="7"/>
  <c r="D36" i="7"/>
  <c r="D41" i="7"/>
  <c r="D8" i="7"/>
  <c r="B45" i="7"/>
  <c r="B24" i="7"/>
  <c r="B55" i="7"/>
  <c r="B28" i="7"/>
  <c r="B17" i="7"/>
  <c r="B57" i="7"/>
  <c r="B7" i="7"/>
  <c r="B39" i="7"/>
  <c r="B53" i="7"/>
  <c r="B22" i="7"/>
  <c r="B18" i="7"/>
  <c r="B40" i="7"/>
  <c r="B59" i="7"/>
  <c r="B32" i="7"/>
  <c r="B16" i="7"/>
  <c r="B8" i="7"/>
  <c r="B30" i="7"/>
  <c r="B35" i="7"/>
  <c r="B60" i="7"/>
  <c r="B48" i="7"/>
  <c r="B41" i="7"/>
  <c r="B33" i="7"/>
  <c r="D46" i="7"/>
  <c r="D59" i="7"/>
  <c r="D18" i="7"/>
  <c r="D32" i="7"/>
  <c r="D27" i="7"/>
  <c r="D55" i="7"/>
  <c r="D10" i="7"/>
  <c r="D56" i="7"/>
  <c r="D29" i="7"/>
  <c r="D35" i="7"/>
  <c r="D30" i="7"/>
  <c r="D28" i="7"/>
  <c r="D39" i="7"/>
  <c r="F4" i="7"/>
  <c r="F34" i="7" s="1"/>
  <c r="J34" i="7" s="1"/>
  <c r="Z26" i="1"/>
  <c r="R8" i="1" a="1"/>
  <c r="M8" i="1" a="1"/>
  <c r="N8" i="1" a="1"/>
  <c r="P8" i="1" a="1"/>
  <c r="Q8" i="1" a="1"/>
  <c r="O8" i="1" a="1"/>
  <c r="X22" i="1" l="1"/>
  <c r="AJ22" i="1"/>
  <c r="AA22" i="1"/>
  <c r="V22" i="1"/>
  <c r="AC22" i="1"/>
  <c r="W22" i="1"/>
  <c r="AD22" i="1"/>
  <c r="U22" i="1"/>
  <c r="AB22" i="1"/>
  <c r="T22" i="1"/>
  <c r="O8" i="1"/>
  <c r="AG21" i="1" s="1"/>
  <c r="Q8" i="1"/>
  <c r="AI21" i="1" s="1"/>
  <c r="P8" i="1"/>
  <c r="AH21" i="1" s="1"/>
  <c r="N8" i="1"/>
  <c r="AF21" i="1" s="1"/>
  <c r="M8" i="1"/>
  <c r="R8" i="1"/>
  <c r="K7" i="1"/>
  <c r="L8" i="1"/>
  <c r="D5" i="7"/>
  <c r="F28" i="7"/>
  <c r="J28" i="7" s="1"/>
  <c r="F24" i="7"/>
  <c r="J24" i="7" s="1"/>
  <c r="F60" i="7"/>
  <c r="F14" i="7"/>
  <c r="J14" i="7" s="1"/>
  <c r="F46" i="7"/>
  <c r="F53" i="7"/>
  <c r="F13" i="7"/>
  <c r="J13" i="7" s="1"/>
  <c r="F39" i="7"/>
  <c r="J39" i="7" s="1"/>
  <c r="F48" i="7"/>
  <c r="F10" i="7"/>
  <c r="J10" i="7" s="1"/>
  <c r="F32" i="7"/>
  <c r="J32" i="7" s="1"/>
  <c r="F21" i="7"/>
  <c r="J21" i="7" s="1"/>
  <c r="F50" i="7"/>
  <c r="F29" i="7"/>
  <c r="J29" i="7" s="1"/>
  <c r="F9" i="7"/>
  <c r="J9" i="7" s="1"/>
  <c r="F62" i="7"/>
  <c r="F58" i="7"/>
  <c r="F18" i="7"/>
  <c r="J18" i="7" s="1"/>
  <c r="F44" i="7"/>
  <c r="J44" i="7" s="1"/>
  <c r="F17" i="7"/>
  <c r="J17" i="7" s="1"/>
  <c r="F35" i="7"/>
  <c r="J35" i="7" s="1"/>
  <c r="F42" i="7"/>
  <c r="J42" i="7" s="1"/>
  <c r="F54" i="7"/>
  <c r="F25" i="7"/>
  <c r="J25" i="7" s="1"/>
  <c r="F51" i="7"/>
  <c r="F55" i="7"/>
  <c r="F38" i="7"/>
  <c r="J38" i="7" s="1"/>
  <c r="F45" i="7"/>
  <c r="J45" i="7" s="1"/>
  <c r="F61" i="7"/>
  <c r="F40" i="7"/>
  <c r="J40" i="7" s="1"/>
  <c r="F43" i="7"/>
  <c r="J43" i="7" s="1"/>
  <c r="F12" i="7"/>
  <c r="J12" i="7" s="1"/>
  <c r="F59" i="7"/>
  <c r="F57" i="7"/>
  <c r="F8" i="7"/>
  <c r="J8" i="7" s="1"/>
  <c r="F27" i="7"/>
  <c r="J27" i="7" s="1"/>
  <c r="F16" i="7"/>
  <c r="J16" i="7" s="1"/>
  <c r="F20" i="7"/>
  <c r="J20" i="7" s="1"/>
  <c r="F52" i="7"/>
  <c r="F19" i="7"/>
  <c r="J19" i="7" s="1"/>
  <c r="F31" i="7"/>
  <c r="J31" i="7" s="1"/>
  <c r="F22" i="7"/>
  <c r="J22" i="7" s="1"/>
  <c r="F49" i="7"/>
  <c r="F47" i="7"/>
  <c r="F15" i="7"/>
  <c r="J15" i="7" s="1"/>
  <c r="F37" i="7"/>
  <c r="J37" i="7" s="1"/>
  <c r="F7" i="7"/>
  <c r="J7" i="7" s="1"/>
  <c r="F36" i="7"/>
  <c r="J36" i="7" s="1"/>
  <c r="F26" i="7"/>
  <c r="J26" i="7" s="1"/>
  <c r="F11" i="7"/>
  <c r="J11" i="7" s="1"/>
  <c r="F30" i="7"/>
  <c r="J30" i="7" s="1"/>
  <c r="F23" i="7"/>
  <c r="J23" i="7" s="1"/>
  <c r="F56" i="7"/>
  <c r="F33" i="7"/>
  <c r="J33" i="7" s="1"/>
  <c r="F41" i="7"/>
  <c r="J41" i="7" s="1"/>
  <c r="B5" i="7"/>
  <c r="E4" i="7"/>
  <c r="E25" i="7" s="1"/>
  <c r="C4" i="7"/>
  <c r="C32" i="7" s="1"/>
  <c r="I32" i="7" s="1"/>
  <c r="Z27" i="1"/>
  <c r="R7" i="1" a="1"/>
  <c r="M7" i="1" a="1"/>
  <c r="N7" i="1" a="1"/>
  <c r="P7" i="1" a="1"/>
  <c r="Q7" i="1" a="1"/>
  <c r="O7" i="1" a="1"/>
  <c r="X21" i="1" l="1"/>
  <c r="AJ21" i="1"/>
  <c r="V21" i="1"/>
  <c r="AC21" i="1"/>
  <c r="W21" i="1"/>
  <c r="AD21" i="1"/>
  <c r="AA21" i="1"/>
  <c r="U21" i="1"/>
  <c r="AB21" i="1"/>
  <c r="T21" i="1"/>
  <c r="O7" i="1"/>
  <c r="AG20" i="1" s="1"/>
  <c r="Q7" i="1"/>
  <c r="AI20" i="1" s="1"/>
  <c r="P7" i="1"/>
  <c r="AH20" i="1" s="1"/>
  <c r="N7" i="1"/>
  <c r="AF20" i="1" s="1"/>
  <c r="M7" i="1"/>
  <c r="R7" i="1"/>
  <c r="K6" i="1"/>
  <c r="L7" i="1"/>
  <c r="E22" i="7"/>
  <c r="E37" i="7"/>
  <c r="E8" i="7"/>
  <c r="E7" i="7"/>
  <c r="E15" i="7"/>
  <c r="E14" i="7"/>
  <c r="E61" i="7"/>
  <c r="E32" i="7"/>
  <c r="E24" i="7"/>
  <c r="E52" i="7"/>
  <c r="E34" i="7"/>
  <c r="E39" i="7"/>
  <c r="E59" i="7"/>
  <c r="E33" i="7"/>
  <c r="E55" i="7"/>
  <c r="E29" i="7"/>
  <c r="E44" i="7"/>
  <c r="E20" i="7"/>
  <c r="E38" i="7"/>
  <c r="E58" i="7"/>
  <c r="E48" i="7"/>
  <c r="E21" i="7"/>
  <c r="E62" i="7"/>
  <c r="E12" i="7"/>
  <c r="E41" i="7"/>
  <c r="C38" i="7"/>
  <c r="I38" i="7" s="1"/>
  <c r="C45" i="7"/>
  <c r="I45" i="7" s="1"/>
  <c r="C52" i="7"/>
  <c r="C13" i="7"/>
  <c r="I13" i="7" s="1"/>
  <c r="C11" i="7"/>
  <c r="I11" i="7" s="1"/>
  <c r="C51" i="7"/>
  <c r="C28" i="7"/>
  <c r="I28" i="7" s="1"/>
  <c r="C50" i="7"/>
  <c r="C9" i="7"/>
  <c r="I9" i="7" s="1"/>
  <c r="C55" i="7"/>
  <c r="C10" i="7"/>
  <c r="I10" i="7" s="1"/>
  <c r="C33" i="7"/>
  <c r="I33" i="7" s="1"/>
  <c r="C57" i="7"/>
  <c r="C14" i="7"/>
  <c r="I14" i="7" s="1"/>
  <c r="C53" i="7"/>
  <c r="C7" i="7"/>
  <c r="I7" i="7" s="1"/>
  <c r="C56" i="7"/>
  <c r="C36" i="7"/>
  <c r="I36" i="7" s="1"/>
  <c r="C16" i="7"/>
  <c r="I16" i="7" s="1"/>
  <c r="C48" i="7"/>
  <c r="C18" i="7"/>
  <c r="I18" i="7" s="1"/>
  <c r="E26" i="7"/>
  <c r="C41" i="7"/>
  <c r="I41" i="7" s="1"/>
  <c r="C44" i="7"/>
  <c r="I44" i="7" s="1"/>
  <c r="E28" i="7"/>
  <c r="C21" i="7"/>
  <c r="I21" i="7" s="1"/>
  <c r="C43" i="7"/>
  <c r="I43" i="7" s="1"/>
  <c r="E47" i="7"/>
  <c r="C47" i="7"/>
  <c r="C26" i="7"/>
  <c r="I26" i="7" s="1"/>
  <c r="E27" i="7"/>
  <c r="C19" i="7"/>
  <c r="I19" i="7" s="1"/>
  <c r="C17" i="7"/>
  <c r="I17" i="7" s="1"/>
  <c r="E42" i="7"/>
  <c r="C60" i="7"/>
  <c r="E53" i="7"/>
  <c r="C37" i="7"/>
  <c r="I37" i="7" s="1"/>
  <c r="E13" i="7"/>
  <c r="C49" i="7"/>
  <c r="C29" i="7"/>
  <c r="I29" i="7" s="1"/>
  <c r="C22" i="7"/>
  <c r="I22" i="7" s="1"/>
  <c r="E46" i="7"/>
  <c r="C40" i="7"/>
  <c r="I40" i="7" s="1"/>
  <c r="E49" i="7"/>
  <c r="E35" i="7"/>
  <c r="E57" i="7"/>
  <c r="E40" i="7"/>
  <c r="C8" i="7"/>
  <c r="I8" i="7" s="1"/>
  <c r="C20" i="7"/>
  <c r="I20" i="7" s="1"/>
  <c r="C23" i="7"/>
  <c r="I23" i="7" s="1"/>
  <c r="C54" i="7"/>
  <c r="C25" i="7"/>
  <c r="I25" i="7" s="1"/>
  <c r="C24" i="7"/>
  <c r="I24" i="7" s="1"/>
  <c r="C34" i="7"/>
  <c r="I34" i="7" s="1"/>
  <c r="C12" i="7"/>
  <c r="I12" i="7" s="1"/>
  <c r="C30" i="7"/>
  <c r="I30" i="7" s="1"/>
  <c r="C15" i="7"/>
  <c r="I15" i="7" s="1"/>
  <c r="C61" i="7"/>
  <c r="C46" i="7"/>
  <c r="C62" i="7"/>
  <c r="C42" i="7"/>
  <c r="I42" i="7" s="1"/>
  <c r="E60" i="7"/>
  <c r="C27" i="7"/>
  <c r="I27" i="7" s="1"/>
  <c r="E50" i="7"/>
  <c r="C58" i="7"/>
  <c r="E11" i="7"/>
  <c r="C35" i="7"/>
  <c r="I35" i="7" s="1"/>
  <c r="E43" i="7"/>
  <c r="E36" i="7"/>
  <c r="E51" i="7"/>
  <c r="E17" i="7"/>
  <c r="E23" i="7"/>
  <c r="E31" i="7"/>
  <c r="F5" i="7"/>
  <c r="C39" i="7"/>
  <c r="I39" i="7" s="1"/>
  <c r="E10" i="7"/>
  <c r="C59" i="7"/>
  <c r="C31" i="7"/>
  <c r="I31" i="7" s="1"/>
  <c r="E45" i="7"/>
  <c r="E9" i="7"/>
  <c r="E30" i="7"/>
  <c r="E18" i="7"/>
  <c r="E56" i="7"/>
  <c r="E54" i="7"/>
  <c r="E19" i="7"/>
  <c r="E16" i="7"/>
  <c r="Z28" i="1"/>
  <c r="R6" i="1" a="1"/>
  <c r="M6" i="1" a="1"/>
  <c r="N6" i="1" a="1"/>
  <c r="P6" i="1" a="1"/>
  <c r="Q6" i="1" a="1"/>
  <c r="O6" i="1" a="1"/>
  <c r="X20" i="1" l="1"/>
  <c r="AJ20" i="1"/>
  <c r="V20" i="1"/>
  <c r="AC20" i="1"/>
  <c r="AA20" i="1"/>
  <c r="W20" i="1"/>
  <c r="AD20" i="1"/>
  <c r="U20" i="1"/>
  <c r="AB20" i="1"/>
  <c r="T20" i="1"/>
  <c r="O6" i="1"/>
  <c r="AG19" i="1" s="1"/>
  <c r="Q6" i="1"/>
  <c r="AI19" i="1" s="1"/>
  <c r="P6" i="1"/>
  <c r="AH19" i="1" s="1"/>
  <c r="N6" i="1"/>
  <c r="AF19" i="1" s="1"/>
  <c r="M6" i="1"/>
  <c r="R6" i="1"/>
  <c r="K5" i="1"/>
  <c r="L6" i="1"/>
  <c r="C5" i="7"/>
  <c r="E5" i="7"/>
  <c r="Z29" i="1"/>
  <c r="R5" i="1" a="1"/>
  <c r="M5" i="1" a="1"/>
  <c r="N5" i="1" a="1"/>
  <c r="P5" i="1" a="1"/>
  <c r="Q5" i="1" a="1"/>
  <c r="O5" i="1" a="1"/>
  <c r="X19" i="1" l="1"/>
  <c r="AJ19" i="1"/>
  <c r="AA19" i="1"/>
  <c r="V19" i="1"/>
  <c r="AC19" i="1"/>
  <c r="W19" i="1"/>
  <c r="AD19" i="1"/>
  <c r="U19" i="1"/>
  <c r="AB19" i="1"/>
  <c r="T19" i="1"/>
  <c r="O5" i="1"/>
  <c r="AG18" i="1" s="1"/>
  <c r="Q5" i="1"/>
  <c r="AI18" i="1" s="1"/>
  <c r="P5" i="1"/>
  <c r="AH18" i="1" s="1"/>
  <c r="N5" i="1"/>
  <c r="AF18" i="1" s="1"/>
  <c r="M5" i="1"/>
  <c r="R5" i="1"/>
  <c r="L5" i="1"/>
  <c r="K4" i="1"/>
  <c r="Z30" i="1"/>
  <c r="R4" i="1" a="1"/>
  <c r="M4" i="1" a="1"/>
  <c r="N4" i="1" a="1"/>
  <c r="P4" i="1" a="1"/>
  <c r="Q4" i="1" a="1"/>
  <c r="O4" i="1" a="1"/>
  <c r="X18" i="1" l="1"/>
  <c r="AJ18" i="1"/>
  <c r="V18" i="1"/>
  <c r="AC18" i="1"/>
  <c r="AA18" i="1"/>
  <c r="W18" i="1"/>
  <c r="AD18" i="1"/>
  <c r="U18" i="1"/>
  <c r="AB18" i="1"/>
  <c r="T18" i="1"/>
  <c r="O4" i="1"/>
  <c r="Q4" i="1"/>
  <c r="P4" i="1"/>
  <c r="N4" i="1"/>
  <c r="M4" i="1"/>
  <c r="R4" i="1"/>
  <c r="L4" i="1"/>
  <c r="Z31" i="1"/>
  <c r="W34" i="1" l="1"/>
  <c r="V33" i="1"/>
  <c r="V34" i="1"/>
  <c r="T34" i="1"/>
  <c r="U34" i="1"/>
  <c r="X33" i="1"/>
  <c r="X34" i="1"/>
  <c r="W33" i="1"/>
  <c r="T33" i="1"/>
  <c r="U33" i="1"/>
  <c r="X36" i="1" l="1"/>
  <c r="X40" i="1"/>
  <c r="X44" i="1"/>
  <c r="X48" i="1"/>
  <c r="X52" i="1"/>
  <c r="X39" i="1"/>
  <c r="X43" i="1"/>
  <c r="X47" i="1"/>
  <c r="X51" i="1"/>
  <c r="X55" i="1"/>
  <c r="X37" i="1"/>
  <c r="X41" i="1"/>
  <c r="X45" i="1"/>
  <c r="X49" i="1"/>
  <c r="X53" i="1"/>
  <c r="X38" i="1"/>
  <c r="X42" i="1"/>
  <c r="X46" i="1"/>
  <c r="X50" i="1"/>
  <c r="X54" i="1"/>
  <c r="V36" i="1"/>
  <c r="V40" i="1"/>
  <c r="V44" i="1"/>
  <c r="V48" i="1"/>
  <c r="V52" i="1"/>
  <c r="V37" i="1"/>
  <c r="V41" i="1"/>
  <c r="V45" i="1"/>
  <c r="V49" i="1"/>
  <c r="V53" i="1"/>
  <c r="V38" i="1"/>
  <c r="V42" i="1"/>
  <c r="V46" i="1"/>
  <c r="V50" i="1"/>
  <c r="V54" i="1"/>
  <c r="V39" i="1"/>
  <c r="V43" i="1"/>
  <c r="V47" i="1"/>
  <c r="V51" i="1"/>
  <c r="V55" i="1"/>
  <c r="U36" i="1"/>
  <c r="U40" i="1"/>
  <c r="U44" i="1"/>
  <c r="U48" i="1"/>
  <c r="U52" i="1"/>
  <c r="U37" i="1"/>
  <c r="U41" i="1"/>
  <c r="U45" i="1"/>
  <c r="U49" i="1"/>
  <c r="U53" i="1"/>
  <c r="U38" i="1"/>
  <c r="U42" i="1"/>
  <c r="U46" i="1"/>
  <c r="U50" i="1"/>
  <c r="U54" i="1"/>
  <c r="U39" i="1"/>
  <c r="U43" i="1"/>
  <c r="U47" i="1"/>
  <c r="U51" i="1"/>
  <c r="U55" i="1"/>
  <c r="W36" i="1"/>
  <c r="W40" i="1"/>
  <c r="W44" i="1"/>
  <c r="W48" i="1"/>
  <c r="W52" i="1"/>
  <c r="W37" i="1"/>
  <c r="W41" i="1"/>
  <c r="W45" i="1"/>
  <c r="W49" i="1"/>
  <c r="W53" i="1"/>
  <c r="W38" i="1"/>
  <c r="W42" i="1"/>
  <c r="W46" i="1"/>
  <c r="W50" i="1"/>
  <c r="W54" i="1"/>
  <c r="W39" i="1"/>
  <c r="W43" i="1"/>
  <c r="W47" i="1"/>
  <c r="W51" i="1"/>
  <c r="W55" i="1"/>
  <c r="T49" i="1"/>
  <c r="T51" i="1"/>
  <c r="T53" i="1"/>
  <c r="T55" i="1"/>
  <c r="T50" i="1"/>
  <c r="T52" i="1"/>
  <c r="T54" i="1"/>
  <c r="T37" i="1"/>
  <c r="T42" i="1"/>
  <c r="T47" i="1"/>
  <c r="T41" i="1"/>
  <c r="T46" i="1"/>
  <c r="T40" i="1"/>
  <c r="T45" i="1"/>
  <c r="T39" i="1"/>
  <c r="T44" i="1"/>
  <c r="T38" i="1"/>
  <c r="T43" i="1"/>
  <c r="T48" i="1"/>
  <c r="T3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<sst xmlns="http://schemas.openxmlformats.org/spreadsheetml/2006/main" count="55" uniqueCount="47">
  <si>
    <t>Regione</t>
  </si>
  <si>
    <t>Lombardia</t>
  </si>
  <si>
    <t>C</t>
  </si>
  <si>
    <t>J</t>
  </si>
  <si>
    <t>Periodo media (giorni)</t>
  </si>
  <si>
    <t>Ultima versione:</t>
  </si>
  <si>
    <t>https://github.com/robianc/COVID-19_reloaded</t>
  </si>
  <si>
    <t>Abruzzo</t>
  </si>
  <si>
    <t>1. Nel foglio Dati specificare la regione di interesse, tra:</t>
  </si>
  <si>
    <t>Emilia-Romagna</t>
  </si>
  <si>
    <t>P.A. Trento</t>
  </si>
  <si>
    <t>Sicilia</t>
  </si>
  <si>
    <t>Basilicata</t>
  </si>
  <si>
    <t>Friuli Venezia Giulia</t>
  </si>
  <si>
    <t>Marche</t>
  </si>
  <si>
    <t>Piemonte</t>
  </si>
  <si>
    <t>Toscana</t>
  </si>
  <si>
    <t>Calabria</t>
  </si>
  <si>
    <t>Lazio</t>
  </si>
  <si>
    <t>Molise</t>
  </si>
  <si>
    <t>Puglia</t>
  </si>
  <si>
    <t>Campania</t>
  </si>
  <si>
    <t>Liguria</t>
  </si>
  <si>
    <t>P.A. Bolzano</t>
  </si>
  <si>
    <t>Sardegna</t>
  </si>
  <si>
    <t>Valle d'Aosta</t>
  </si>
  <si>
    <t>2. Specificare il periodo (giorni) di media mobile (maggiore o uguale a 2)</t>
  </si>
  <si>
    <t>B</t>
  </si>
  <si>
    <t>Dati di origine:</t>
  </si>
  <si>
    <t>https://raw.githubusercontent.com/pcm-dpc/COVID-19/master/dati-json/dpc-covid19-ita-regioni.json</t>
  </si>
  <si>
    <t>Input: celle colorate (vedi README)</t>
  </si>
  <si>
    <t>b</t>
  </si>
  <si>
    <t>a</t>
  </si>
  <si>
    <t>Previsione al</t>
  </si>
  <si>
    <t>E</t>
  </si>
  <si>
    <t>F</t>
  </si>
  <si>
    <t>Versione:</t>
  </si>
  <si>
    <t>Le proiezioni sono nelle celle gialle, a partire da K6</t>
  </si>
  <si>
    <t>Veneto</t>
  </si>
  <si>
    <t>terapia_intensiva</t>
  </si>
  <si>
    <t>deceduti</t>
  </si>
  <si>
    <t>Esponenziale</t>
  </si>
  <si>
    <t>Lineare</t>
  </si>
  <si>
    <t>q</t>
  </si>
  <si>
    <t>m</t>
  </si>
  <si>
    <t>Umbria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</si>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</sst>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4.xml"/><Relationship Id="rId5" Type="http://schemas.openxmlformats.org/officeDocument/2006/relationships/chartsheet" Target="chartsheets/sheet3.xml"/><Relationship Id="rId15" Type="http://schemas.openxmlformats.org/officeDocument/2006/relationships/sheetMetadata" Target="metadata.xml"/><Relationship Id="rId10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Dati!$E$2</c:f>
          <c:strCache>
            <c:ptCount val="1"/>
            <c:pt idx="0">
              <c:v>Piemonte - Media giornaliera su un periodo 7 giorni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Dati!$F$3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Dati!$D$4:$D$247</c:f>
              <c:strCache>
                <c:ptCount val="244"/>
                <c:pt idx="0">
                  <c:v>13/11/2020</c:v>
                </c:pt>
                <c:pt idx="1">
                  <c:v>12/11/2020</c:v>
                </c:pt>
                <c:pt idx="2">
                  <c:v>11/11/2020</c:v>
                </c:pt>
                <c:pt idx="3">
                  <c:v>10/11/2020</c:v>
                </c:pt>
                <c:pt idx="4">
                  <c:v>09/11/2020</c:v>
                </c:pt>
                <c:pt idx="5">
                  <c:v>08/11/2020</c:v>
                </c:pt>
                <c:pt idx="6">
                  <c:v>07/11/2020</c:v>
                </c:pt>
                <c:pt idx="7">
                  <c:v>06/11/2020</c:v>
                </c:pt>
                <c:pt idx="8">
                  <c:v>05/11/2020</c:v>
                </c:pt>
                <c:pt idx="9">
                  <c:v>04/11/2020</c:v>
                </c:pt>
                <c:pt idx="10">
                  <c:v>03/11/2020</c:v>
                </c:pt>
                <c:pt idx="11">
                  <c:v>02/11/2020</c:v>
                </c:pt>
                <c:pt idx="12">
                  <c:v>01/11/2020</c:v>
                </c:pt>
                <c:pt idx="13">
                  <c:v>31/10/2020</c:v>
                </c:pt>
                <c:pt idx="14">
                  <c:v>30/10/2020</c:v>
                </c:pt>
                <c:pt idx="15">
                  <c:v>29/10/2020</c:v>
                </c:pt>
                <c:pt idx="16">
                  <c:v>28/10/2020</c:v>
                </c:pt>
                <c:pt idx="17">
                  <c:v>27/10/2020</c:v>
                </c:pt>
                <c:pt idx="18">
                  <c:v>26/10/2020</c:v>
                </c:pt>
                <c:pt idx="19">
                  <c:v>25/10/2020</c:v>
                </c:pt>
                <c:pt idx="20">
                  <c:v>24/10/2020</c:v>
                </c:pt>
                <c:pt idx="21">
                  <c:v>23/10/2020</c:v>
                </c:pt>
                <c:pt idx="22">
                  <c:v>22/10/2020</c:v>
                </c:pt>
                <c:pt idx="23">
                  <c:v>21/10/2020</c:v>
                </c:pt>
                <c:pt idx="24">
                  <c:v>20/10/2020</c:v>
                </c:pt>
                <c:pt idx="25">
                  <c:v>19/10/2020</c:v>
                </c:pt>
                <c:pt idx="26">
                  <c:v>18/10/2020</c:v>
                </c:pt>
                <c:pt idx="27">
                  <c:v>17/10/2020</c:v>
                </c:pt>
                <c:pt idx="28">
                  <c:v>16/10/2020</c:v>
                </c:pt>
                <c:pt idx="29">
                  <c:v>15/10/2020</c:v>
                </c:pt>
                <c:pt idx="30">
                  <c:v>14/10/2020</c:v>
                </c:pt>
                <c:pt idx="31">
                  <c:v>13/10/2020</c:v>
                </c:pt>
                <c:pt idx="32">
                  <c:v>12/10/2020</c:v>
                </c:pt>
                <c:pt idx="33">
                  <c:v>11/10/2020</c:v>
                </c:pt>
                <c:pt idx="34">
                  <c:v>10/10/2020</c:v>
                </c:pt>
                <c:pt idx="35">
                  <c:v>09/10/2020</c:v>
                </c:pt>
                <c:pt idx="36">
                  <c:v>08/10/2020</c:v>
                </c:pt>
                <c:pt idx="37">
                  <c:v>07/10/2020</c:v>
                </c:pt>
                <c:pt idx="38">
                  <c:v>06/10/2020</c:v>
                </c:pt>
                <c:pt idx="39">
                  <c:v>05/10/2020</c:v>
                </c:pt>
                <c:pt idx="40">
                  <c:v>04/10/2020</c:v>
                </c:pt>
                <c:pt idx="41">
                  <c:v>03/10/2020</c:v>
                </c:pt>
                <c:pt idx="42">
                  <c:v>02/10/2020</c:v>
                </c:pt>
                <c:pt idx="43">
                  <c:v>01/10/2020</c:v>
                </c:pt>
                <c:pt idx="44">
                  <c:v>30/09/2020</c:v>
                </c:pt>
                <c:pt idx="45">
                  <c:v>29/09/2020</c:v>
                </c:pt>
                <c:pt idx="46">
                  <c:v>28/09/2020</c:v>
                </c:pt>
                <c:pt idx="47">
                  <c:v>27/09/2020</c:v>
                </c:pt>
                <c:pt idx="48">
                  <c:v>26/09/2020</c:v>
                </c:pt>
                <c:pt idx="49">
                  <c:v>25/09/2020</c:v>
                </c:pt>
                <c:pt idx="50">
                  <c:v>24/09/2020</c:v>
                </c:pt>
                <c:pt idx="51">
                  <c:v>23/09/2020</c:v>
                </c:pt>
                <c:pt idx="52">
                  <c:v>22/09/2020</c:v>
                </c:pt>
                <c:pt idx="53">
                  <c:v>21/09/2020</c:v>
                </c:pt>
                <c:pt idx="54">
                  <c:v>20/09/2020</c:v>
                </c:pt>
                <c:pt idx="55">
                  <c:v>19/09/2020</c:v>
                </c:pt>
                <c:pt idx="56">
                  <c:v>18/09/2020</c:v>
                </c:pt>
                <c:pt idx="57">
                  <c:v>17/09/2020</c:v>
                </c:pt>
                <c:pt idx="58">
                  <c:v>16/09/2020</c:v>
                </c:pt>
                <c:pt idx="59">
                  <c:v>15/09/2020</c:v>
                </c:pt>
                <c:pt idx="60">
                  <c:v>14/09/2020</c:v>
                </c:pt>
                <c:pt idx="61">
                  <c:v>13/09/2020</c:v>
                </c:pt>
                <c:pt idx="62">
                  <c:v>12/09/2020</c:v>
                </c:pt>
                <c:pt idx="63">
                  <c:v>11/09/2020</c:v>
                </c:pt>
                <c:pt idx="64">
                  <c:v>10/09/2020</c:v>
                </c:pt>
                <c:pt idx="65">
                  <c:v>09/09/2020</c:v>
                </c:pt>
                <c:pt idx="66">
                  <c:v>08/09/2020</c:v>
                </c:pt>
                <c:pt idx="67">
                  <c:v>07/09/2020</c:v>
                </c:pt>
                <c:pt idx="68">
                  <c:v>06/09/2020</c:v>
                </c:pt>
                <c:pt idx="69">
                  <c:v>05/09/2020</c:v>
                </c:pt>
                <c:pt idx="70">
                  <c:v>04/09/2020</c:v>
                </c:pt>
                <c:pt idx="71">
                  <c:v>03/09/2020</c:v>
                </c:pt>
                <c:pt idx="72">
                  <c:v>02/09/2020</c:v>
                </c:pt>
                <c:pt idx="73">
                  <c:v>01/09/2020</c:v>
                </c:pt>
                <c:pt idx="74">
                  <c:v>31/08/2020</c:v>
                </c:pt>
                <c:pt idx="75">
                  <c:v>30/08/2020</c:v>
                </c:pt>
                <c:pt idx="76">
                  <c:v>29/08/2020</c:v>
                </c:pt>
                <c:pt idx="77">
                  <c:v>28/08/2020</c:v>
                </c:pt>
                <c:pt idx="78">
                  <c:v>27/08/2020</c:v>
                </c:pt>
                <c:pt idx="79">
                  <c:v>26/08/2020</c:v>
                </c:pt>
                <c:pt idx="80">
                  <c:v>25/08/2020</c:v>
                </c:pt>
                <c:pt idx="81">
                  <c:v>24/08/2020</c:v>
                </c:pt>
                <c:pt idx="82">
                  <c:v>23/08/2020</c:v>
                </c:pt>
                <c:pt idx="83">
                  <c:v>22/08/2020</c:v>
                </c:pt>
                <c:pt idx="84">
                  <c:v>21/08/2020</c:v>
                </c:pt>
                <c:pt idx="85">
                  <c:v>20/08/2020</c:v>
                </c:pt>
                <c:pt idx="86">
                  <c:v>19/08/2020</c:v>
                </c:pt>
                <c:pt idx="87">
                  <c:v>18/08/2020</c:v>
                </c:pt>
                <c:pt idx="88">
                  <c:v>17/08/2020</c:v>
                </c:pt>
                <c:pt idx="89">
                  <c:v>16/08/2020</c:v>
                </c:pt>
                <c:pt idx="90">
                  <c:v>15/08/2020</c:v>
                </c:pt>
                <c:pt idx="91">
                  <c:v>14/08/2020</c:v>
                </c:pt>
                <c:pt idx="92">
                  <c:v>13/08/2020</c:v>
                </c:pt>
                <c:pt idx="93">
                  <c:v>12/08/2020</c:v>
                </c:pt>
                <c:pt idx="94">
                  <c:v>11/08/2020</c:v>
                </c:pt>
                <c:pt idx="95">
                  <c:v>10/08/2020</c:v>
                </c:pt>
                <c:pt idx="96">
                  <c:v>09/08/2020</c:v>
                </c:pt>
                <c:pt idx="97">
                  <c:v>08/08/2020</c:v>
                </c:pt>
                <c:pt idx="98">
                  <c:v>07/08/2020</c:v>
                </c:pt>
                <c:pt idx="99">
                  <c:v>06/08/2020</c:v>
                </c:pt>
                <c:pt idx="100">
                  <c:v>05/08/2020</c:v>
                </c:pt>
                <c:pt idx="101">
                  <c:v>04/08/2020</c:v>
                </c:pt>
                <c:pt idx="102">
                  <c:v>03/08/2020</c:v>
                </c:pt>
                <c:pt idx="103">
                  <c:v>02/08/2020</c:v>
                </c:pt>
                <c:pt idx="104">
                  <c:v>01/08/2020</c:v>
                </c:pt>
                <c:pt idx="105">
                  <c:v>31/07/2020</c:v>
                </c:pt>
                <c:pt idx="106">
                  <c:v>30/07/2020</c:v>
                </c:pt>
                <c:pt idx="107">
                  <c:v>29/07/2020</c:v>
                </c:pt>
                <c:pt idx="108">
                  <c:v>28/07/2020</c:v>
                </c:pt>
                <c:pt idx="109">
                  <c:v>27/07/2020</c:v>
                </c:pt>
                <c:pt idx="110">
                  <c:v>26/07/2020</c:v>
                </c:pt>
                <c:pt idx="111">
                  <c:v>25/07/2020</c:v>
                </c:pt>
                <c:pt idx="112">
                  <c:v>24/07/2020</c:v>
                </c:pt>
                <c:pt idx="113">
                  <c:v>23/07/2020</c:v>
                </c:pt>
                <c:pt idx="114">
                  <c:v>22/07/2020</c:v>
                </c:pt>
                <c:pt idx="115">
                  <c:v>21/07/2020</c:v>
                </c:pt>
                <c:pt idx="116">
                  <c:v>20/07/2020</c:v>
                </c:pt>
                <c:pt idx="117">
                  <c:v>19/07/2020</c:v>
                </c:pt>
                <c:pt idx="118">
                  <c:v>18/07/2020</c:v>
                </c:pt>
                <c:pt idx="119">
                  <c:v>17/07/2020</c:v>
                </c:pt>
                <c:pt idx="120">
                  <c:v>16/07/2020</c:v>
                </c:pt>
                <c:pt idx="121">
                  <c:v>15/07/2020</c:v>
                </c:pt>
                <c:pt idx="122">
                  <c:v>14/07/2020</c:v>
                </c:pt>
                <c:pt idx="123">
                  <c:v>13/07/2020</c:v>
                </c:pt>
                <c:pt idx="124">
                  <c:v>12/07/2020</c:v>
                </c:pt>
                <c:pt idx="125">
                  <c:v>11/07/2020</c:v>
                </c:pt>
                <c:pt idx="126">
                  <c:v>10/07/2020</c:v>
                </c:pt>
                <c:pt idx="127">
                  <c:v>09/07/2020</c:v>
                </c:pt>
                <c:pt idx="128">
                  <c:v>08/07/2020</c:v>
                </c:pt>
                <c:pt idx="129">
                  <c:v>07/07/2020</c:v>
                </c:pt>
                <c:pt idx="130">
                  <c:v>06/07/2020</c:v>
                </c:pt>
                <c:pt idx="131">
                  <c:v>05/07/2020</c:v>
                </c:pt>
                <c:pt idx="132">
                  <c:v>04/07/2020</c:v>
                </c:pt>
                <c:pt idx="133">
                  <c:v>03/07/2020</c:v>
                </c:pt>
                <c:pt idx="134">
                  <c:v>02/07/2020</c:v>
                </c:pt>
                <c:pt idx="135">
                  <c:v>01/07/2020</c:v>
                </c:pt>
                <c:pt idx="136">
                  <c:v>30/06/2020</c:v>
                </c:pt>
                <c:pt idx="137">
                  <c:v>29/06/2020</c:v>
                </c:pt>
                <c:pt idx="138">
                  <c:v>28/06/2020</c:v>
                </c:pt>
                <c:pt idx="139">
                  <c:v>27/06/2020</c:v>
                </c:pt>
                <c:pt idx="140">
                  <c:v>26/06/2020</c:v>
                </c:pt>
                <c:pt idx="141">
                  <c:v>25/06/2020</c:v>
                </c:pt>
                <c:pt idx="142">
                  <c:v>24/06/2020</c:v>
                </c:pt>
                <c:pt idx="143">
                  <c:v>23/06/2020</c:v>
                </c:pt>
                <c:pt idx="144">
                  <c:v>22/06/2020</c:v>
                </c:pt>
                <c:pt idx="145">
                  <c:v>21/06/2020</c:v>
                </c:pt>
                <c:pt idx="146">
                  <c:v>20/06/2020</c:v>
                </c:pt>
                <c:pt idx="147">
                  <c:v>19/06/2020</c:v>
                </c:pt>
                <c:pt idx="148">
                  <c:v>18/06/2020</c:v>
                </c:pt>
                <c:pt idx="149">
                  <c:v>17/06/2020</c:v>
                </c:pt>
                <c:pt idx="150">
                  <c:v>16/06/2020</c:v>
                </c:pt>
                <c:pt idx="151">
                  <c:v>15/06/2020</c:v>
                </c:pt>
                <c:pt idx="152">
                  <c:v>14/06/2020</c:v>
                </c:pt>
                <c:pt idx="153">
                  <c:v>13/06/2020</c:v>
                </c:pt>
                <c:pt idx="154">
                  <c:v>12/06/2020</c:v>
                </c:pt>
                <c:pt idx="155">
                  <c:v>11/06/2020</c:v>
                </c:pt>
                <c:pt idx="156">
                  <c:v>10/06/2020</c:v>
                </c:pt>
                <c:pt idx="157">
                  <c:v>09/06/2020</c:v>
                </c:pt>
                <c:pt idx="158">
                  <c:v>08/06/2020</c:v>
                </c:pt>
                <c:pt idx="159">
                  <c:v>07/06/2020</c:v>
                </c:pt>
                <c:pt idx="160">
                  <c:v>06/06/2020</c:v>
                </c:pt>
                <c:pt idx="161">
                  <c:v>05/06/2020</c:v>
                </c:pt>
                <c:pt idx="162">
                  <c:v>04/06/2020</c:v>
                </c:pt>
                <c:pt idx="163">
                  <c:v>03/06/2020</c:v>
                </c:pt>
                <c:pt idx="164">
                  <c:v>02/06/2020</c:v>
                </c:pt>
                <c:pt idx="165">
                  <c:v>01/06/2020</c:v>
                </c:pt>
                <c:pt idx="166">
                  <c:v>31/05/2020</c:v>
                </c:pt>
                <c:pt idx="167">
                  <c:v>30/05/2020</c:v>
                </c:pt>
                <c:pt idx="168">
                  <c:v>29/05/2020</c:v>
                </c:pt>
                <c:pt idx="169">
                  <c:v>28/05/2020</c:v>
                </c:pt>
                <c:pt idx="170">
                  <c:v>27/05/2020</c:v>
                </c:pt>
                <c:pt idx="171">
                  <c:v>26/05/2020</c:v>
                </c:pt>
                <c:pt idx="172">
                  <c:v>25/05/2020</c:v>
                </c:pt>
                <c:pt idx="173">
                  <c:v>24/05/2020</c:v>
                </c:pt>
                <c:pt idx="174">
                  <c:v>23/05/2020</c:v>
                </c:pt>
                <c:pt idx="175">
                  <c:v>22/05/2020</c:v>
                </c:pt>
                <c:pt idx="176">
                  <c:v>21/05/2020</c:v>
                </c:pt>
                <c:pt idx="177">
                  <c:v>20/05/2020</c:v>
                </c:pt>
                <c:pt idx="178">
                  <c:v>19/05/2020</c:v>
                </c:pt>
                <c:pt idx="179">
                  <c:v>18/05/2020</c:v>
                </c:pt>
                <c:pt idx="180">
                  <c:v>17/05/2020</c:v>
                </c:pt>
                <c:pt idx="181">
                  <c:v>16/05/2020</c:v>
                </c:pt>
                <c:pt idx="182">
                  <c:v>15/05/2020</c:v>
                </c:pt>
                <c:pt idx="183">
                  <c:v>14/05/2020</c:v>
                </c:pt>
                <c:pt idx="184">
                  <c:v>13/05/2020</c:v>
                </c:pt>
                <c:pt idx="185">
                  <c:v>12/05/2020</c:v>
                </c:pt>
                <c:pt idx="186">
                  <c:v>11/05/2020</c:v>
                </c:pt>
                <c:pt idx="187">
                  <c:v>10/05/2020</c:v>
                </c:pt>
                <c:pt idx="188">
                  <c:v>09/05/2020</c:v>
                </c:pt>
                <c:pt idx="189">
                  <c:v>08/05/2020</c:v>
                </c:pt>
                <c:pt idx="190">
                  <c:v>07/05/2020</c:v>
                </c:pt>
                <c:pt idx="191">
                  <c:v>06/05/2020</c:v>
                </c:pt>
                <c:pt idx="192">
                  <c:v>05/05/2020</c:v>
                </c:pt>
                <c:pt idx="193">
                  <c:v>04/05/2020</c:v>
                </c:pt>
                <c:pt idx="194">
                  <c:v>03/05/2020</c:v>
                </c:pt>
                <c:pt idx="195">
                  <c:v>02/05/2020</c:v>
                </c:pt>
                <c:pt idx="196">
                  <c:v>01/05/2020</c:v>
                </c:pt>
                <c:pt idx="197">
                  <c:v>30/04/2020</c:v>
                </c:pt>
                <c:pt idx="198">
                  <c:v>29/04/2020</c:v>
                </c:pt>
                <c:pt idx="199">
                  <c:v>28/04/2020</c:v>
                </c:pt>
                <c:pt idx="200">
                  <c:v>27/04/2020</c:v>
                </c:pt>
                <c:pt idx="201">
                  <c:v>26/04/2020</c:v>
                </c:pt>
                <c:pt idx="202">
                  <c:v>25/04/2020</c:v>
                </c:pt>
                <c:pt idx="203">
                  <c:v>24/04/2020</c:v>
                </c:pt>
                <c:pt idx="204">
                  <c:v>23/04/2020</c:v>
                </c:pt>
                <c:pt idx="205">
                  <c:v>22/04/2020</c:v>
                </c:pt>
                <c:pt idx="206">
                  <c:v>21/04/2020</c:v>
                </c:pt>
                <c:pt idx="207">
                  <c:v>20/04/2020</c:v>
                </c:pt>
                <c:pt idx="208">
                  <c:v>19/04/2020</c:v>
                </c:pt>
                <c:pt idx="209">
                  <c:v>18/04/2020</c:v>
                </c:pt>
                <c:pt idx="210">
                  <c:v>17/04/2020</c:v>
                </c:pt>
                <c:pt idx="211">
                  <c:v>16/04/2020</c:v>
                </c:pt>
                <c:pt idx="212">
                  <c:v>15/04/2020</c:v>
                </c:pt>
                <c:pt idx="213">
                  <c:v>14/04/2020</c:v>
                </c:pt>
                <c:pt idx="214">
                  <c:v>13/04/2020</c:v>
                </c:pt>
                <c:pt idx="215">
                  <c:v>12/04/2020</c:v>
                </c:pt>
                <c:pt idx="216">
                  <c:v>11/04/2020</c:v>
                </c:pt>
                <c:pt idx="217">
                  <c:v>10/04/2020</c:v>
                </c:pt>
                <c:pt idx="218">
                  <c:v>09/04/2020</c:v>
                </c:pt>
                <c:pt idx="219">
                  <c:v>08/04/2020</c:v>
                </c:pt>
                <c:pt idx="220">
                  <c:v>07/04/2020</c:v>
                </c:pt>
                <c:pt idx="221">
                  <c:v>06/04/2020</c:v>
                </c:pt>
                <c:pt idx="222">
                  <c:v>05/04/2020</c:v>
                </c:pt>
                <c:pt idx="223">
                  <c:v>04/04/2020</c:v>
                </c:pt>
                <c:pt idx="224">
                  <c:v>03/04/2020</c:v>
                </c:pt>
                <c:pt idx="225">
                  <c:v>02/04/2020</c:v>
                </c:pt>
                <c:pt idx="226">
                  <c:v>01/04/2020</c:v>
                </c:pt>
                <c:pt idx="227">
                  <c:v>31/03/2020</c:v>
                </c:pt>
                <c:pt idx="228">
                  <c:v>30/03/2020</c:v>
                </c:pt>
                <c:pt idx="229">
                  <c:v>29/03/2020</c:v>
                </c:pt>
                <c:pt idx="230">
                  <c:v>28/03/2020</c:v>
                </c:pt>
                <c:pt idx="231">
                  <c:v>27/03/2020</c:v>
                </c:pt>
                <c:pt idx="232">
                  <c:v>26/03/2020</c:v>
                </c:pt>
                <c:pt idx="233">
                  <c:v>25/03/2020</c:v>
                </c:pt>
                <c:pt idx="234">
                  <c:v>24/03/2020</c:v>
                </c:pt>
                <c:pt idx="235">
                  <c:v>23/03/2020</c:v>
                </c:pt>
                <c:pt idx="236">
                  <c:v>22/03/2020</c:v>
                </c:pt>
                <c:pt idx="237">
                  <c:v>21/03/2020</c:v>
                </c:pt>
                <c:pt idx="238">
                  <c:v>20/03/2020</c:v>
                </c:pt>
                <c:pt idx="239">
                  <c:v>19/03/2020</c:v>
                </c:pt>
                <c:pt idx="240">
                  <c:v>18/03/2020</c:v>
                </c:pt>
                <c:pt idx="241">
                  <c:v>17/03/2020</c:v>
                </c:pt>
                <c:pt idx="242">
                  <c:v>16/03/2020</c:v>
                </c:pt>
                <c:pt idx="243">
                  <c:v>15/03/2020</c:v>
                </c:pt>
              </c:strCache>
            </c:strRef>
          </c:cat>
          <c:val>
            <c:numRef>
              <c:f>Dati!$F$4:$F$247</c:f>
              <c:numCache>
                <c:formatCode>0.0</c:formatCode>
                <c:ptCount val="244"/>
                <c:pt idx="0">
                  <c:v>323.71428571428572</c:v>
                </c:pt>
                <c:pt idx="1">
                  <c:v>311.57142857142856</c:v>
                </c:pt>
                <c:pt idx="2">
                  <c:v>297.42857142857144</c:v>
                </c:pt>
                <c:pt idx="3">
                  <c:v>282.14285714285717</c:v>
                </c:pt>
                <c:pt idx="4">
                  <c:v>266.14285714285717</c:v>
                </c:pt>
                <c:pt idx="5">
                  <c:v>249.57142857142858</c:v>
                </c:pt>
                <c:pt idx="6">
                  <c:v>231.71428571428572</c:v>
                </c:pt>
                <c:pt idx="7">
                  <c:v>216</c:v>
                </c:pt>
                <c:pt idx="8">
                  <c:v>200.42857142857142</c:v>
                </c:pt>
                <c:pt idx="9">
                  <c:v>185.71428571428572</c:v>
                </c:pt>
                <c:pt idx="10">
                  <c:v>171.71428571428572</c:v>
                </c:pt>
                <c:pt idx="11">
                  <c:v>158.57142857142858</c:v>
                </c:pt>
                <c:pt idx="12">
                  <c:v>145.14285714285714</c:v>
                </c:pt>
                <c:pt idx="13">
                  <c:v>133</c:v>
                </c:pt>
                <c:pt idx="14">
                  <c:v>120.71428571428571</c:v>
                </c:pt>
                <c:pt idx="15">
                  <c:v>110</c:v>
                </c:pt>
                <c:pt idx="16">
                  <c:v>100.42857142857143</c:v>
                </c:pt>
                <c:pt idx="17">
                  <c:v>91.714285714285708</c:v>
                </c:pt>
                <c:pt idx="18">
                  <c:v>83.285714285714292</c:v>
                </c:pt>
                <c:pt idx="19">
                  <c:v>77.428571428571431</c:v>
                </c:pt>
                <c:pt idx="20">
                  <c:v>71.857142857142861</c:v>
                </c:pt>
                <c:pt idx="21">
                  <c:v>66.571428571428569</c:v>
                </c:pt>
                <c:pt idx="22">
                  <c:v>60.714285714285715</c:v>
                </c:pt>
                <c:pt idx="23">
                  <c:v>55.142857142857146</c:v>
                </c:pt>
                <c:pt idx="24">
                  <c:v>49.285714285714285</c:v>
                </c:pt>
                <c:pt idx="25">
                  <c:v>44.714285714285715</c:v>
                </c:pt>
                <c:pt idx="26">
                  <c:v>39.142857142857146</c:v>
                </c:pt>
                <c:pt idx="27">
                  <c:v>34.714285714285715</c:v>
                </c:pt>
                <c:pt idx="28">
                  <c:v>30.571428571428573</c:v>
                </c:pt>
                <c:pt idx="29">
                  <c:v>27.571428571428573</c:v>
                </c:pt>
                <c:pt idx="30">
                  <c:v>24.142857142857142</c:v>
                </c:pt>
                <c:pt idx="31">
                  <c:v>21.571428571428573</c:v>
                </c:pt>
                <c:pt idx="32">
                  <c:v>19.428571428571427</c:v>
                </c:pt>
                <c:pt idx="33">
                  <c:v>18.428571428571427</c:v>
                </c:pt>
                <c:pt idx="34">
                  <c:v>16.857142857142858</c:v>
                </c:pt>
                <c:pt idx="35">
                  <c:v>15.428571428571429</c:v>
                </c:pt>
                <c:pt idx="36">
                  <c:v>14.142857142857142</c:v>
                </c:pt>
                <c:pt idx="37">
                  <c:v>13.571428571428571</c:v>
                </c:pt>
                <c:pt idx="38">
                  <c:v>13.142857142857142</c:v>
                </c:pt>
                <c:pt idx="39">
                  <c:v>12.714285714285714</c:v>
                </c:pt>
                <c:pt idx="40">
                  <c:v>12.285714285714286</c:v>
                </c:pt>
                <c:pt idx="41">
                  <c:v>11.857142857142858</c:v>
                </c:pt>
                <c:pt idx="42">
                  <c:v>11.571428571428571</c:v>
                </c:pt>
                <c:pt idx="43">
                  <c:v>11</c:v>
                </c:pt>
                <c:pt idx="44">
                  <c:v>10.571428571428571</c:v>
                </c:pt>
                <c:pt idx="45">
                  <c:v>10</c:v>
                </c:pt>
                <c:pt idx="46">
                  <c:v>9.2857142857142865</c:v>
                </c:pt>
                <c:pt idx="47">
                  <c:v>8.5714285714285712</c:v>
                </c:pt>
                <c:pt idx="48">
                  <c:v>8.1428571428571423</c:v>
                </c:pt>
                <c:pt idx="49">
                  <c:v>7.5714285714285712</c:v>
                </c:pt>
                <c:pt idx="50">
                  <c:v>7.1428571428571432</c:v>
                </c:pt>
                <c:pt idx="51">
                  <c:v>6.7142857142857144</c:v>
                </c:pt>
                <c:pt idx="52">
                  <c:v>6.4285714285714288</c:v>
                </c:pt>
                <c:pt idx="53">
                  <c:v>6.5714285714285712</c:v>
                </c:pt>
                <c:pt idx="54">
                  <c:v>6.8571428571428568</c:v>
                </c:pt>
                <c:pt idx="55">
                  <c:v>7</c:v>
                </c:pt>
                <c:pt idx="56">
                  <c:v>7.4285714285714288</c:v>
                </c:pt>
                <c:pt idx="57">
                  <c:v>7.8571428571428568</c:v>
                </c:pt>
                <c:pt idx="58">
                  <c:v>8.2857142857142865</c:v>
                </c:pt>
                <c:pt idx="59">
                  <c:v>8.7142857142857135</c:v>
                </c:pt>
                <c:pt idx="60">
                  <c:v>8.8571428571428577</c:v>
                </c:pt>
                <c:pt idx="61">
                  <c:v>8.7142857142857135</c:v>
                </c:pt>
                <c:pt idx="62">
                  <c:v>8.7142857142857135</c:v>
                </c:pt>
                <c:pt idx="63">
                  <c:v>8.4285714285714288</c:v>
                </c:pt>
                <c:pt idx="64">
                  <c:v>8.1428571428571423</c:v>
                </c:pt>
                <c:pt idx="65">
                  <c:v>7.8571428571428568</c:v>
                </c:pt>
                <c:pt idx="66">
                  <c:v>7.5714285714285712</c:v>
                </c:pt>
                <c:pt idx="67">
                  <c:v>7.2857142857142856</c:v>
                </c:pt>
                <c:pt idx="68">
                  <c:v>7.1428571428571432</c:v>
                </c:pt>
                <c:pt idx="69">
                  <c:v>6.7142857142857144</c:v>
                </c:pt>
                <c:pt idx="70">
                  <c:v>6.4285714285714288</c:v>
                </c:pt>
                <c:pt idx="71">
                  <c:v>6.2857142857142856</c:v>
                </c:pt>
                <c:pt idx="72">
                  <c:v>6.1428571428571432</c:v>
                </c:pt>
                <c:pt idx="73">
                  <c:v>6</c:v>
                </c:pt>
                <c:pt idx="74">
                  <c:v>5.8571428571428568</c:v>
                </c:pt>
                <c:pt idx="75">
                  <c:v>5.5714285714285712</c:v>
                </c:pt>
                <c:pt idx="76">
                  <c:v>5.5714285714285712</c:v>
                </c:pt>
                <c:pt idx="77">
                  <c:v>5.4285714285714288</c:v>
                </c:pt>
                <c:pt idx="78">
                  <c:v>5.1428571428571432</c:v>
                </c:pt>
                <c:pt idx="79">
                  <c:v>4.7142857142857144</c:v>
                </c:pt>
                <c:pt idx="80">
                  <c:v>4.2857142857142856</c:v>
                </c:pt>
                <c:pt idx="81">
                  <c:v>3.8571428571428572</c:v>
                </c:pt>
                <c:pt idx="82">
                  <c:v>3.4285714285714284</c:v>
                </c:pt>
                <c:pt idx="83">
                  <c:v>3.1428571428571428</c:v>
                </c:pt>
                <c:pt idx="84">
                  <c:v>3</c:v>
                </c:pt>
                <c:pt idx="85">
                  <c:v>2.8571428571428572</c:v>
                </c:pt>
                <c:pt idx="86">
                  <c:v>2.8571428571428572</c:v>
                </c:pt>
                <c:pt idx="87">
                  <c:v>2.8571428571428572</c:v>
                </c:pt>
                <c:pt idx="88">
                  <c:v>2.8571428571428572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3.1428571428571428</c:v>
                </c:pt>
                <c:pt idx="94">
                  <c:v>3.2857142857142856</c:v>
                </c:pt>
                <c:pt idx="95">
                  <c:v>3.7142857142857144</c:v>
                </c:pt>
                <c:pt idx="96">
                  <c:v>4</c:v>
                </c:pt>
                <c:pt idx="97">
                  <c:v>4.2857142857142856</c:v>
                </c:pt>
                <c:pt idx="98">
                  <c:v>4.5714285714285712</c:v>
                </c:pt>
                <c:pt idx="99">
                  <c:v>4.8571428571428568</c:v>
                </c:pt>
                <c:pt idx="100">
                  <c:v>5</c:v>
                </c:pt>
                <c:pt idx="101">
                  <c:v>5.1428571428571432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5.1428571428571432</c:v>
                </c:pt>
                <c:pt idx="108">
                  <c:v>5.2857142857142856</c:v>
                </c:pt>
                <c:pt idx="109">
                  <c:v>5.4285714285714288</c:v>
                </c:pt>
                <c:pt idx="110">
                  <c:v>5.5714285714285712</c:v>
                </c:pt>
                <c:pt idx="111">
                  <c:v>5.7142857142857144</c:v>
                </c:pt>
                <c:pt idx="112">
                  <c:v>5.8571428571428568</c:v>
                </c:pt>
                <c:pt idx="113">
                  <c:v>6</c:v>
                </c:pt>
                <c:pt idx="114">
                  <c:v>6</c:v>
                </c:pt>
                <c:pt idx="115">
                  <c:v>6.2857142857142856</c:v>
                </c:pt>
                <c:pt idx="116">
                  <c:v>6.7142857142857144</c:v>
                </c:pt>
                <c:pt idx="117">
                  <c:v>7.1428571428571432</c:v>
                </c:pt>
                <c:pt idx="118">
                  <c:v>7.5714285714285712</c:v>
                </c:pt>
                <c:pt idx="119">
                  <c:v>8</c:v>
                </c:pt>
                <c:pt idx="120">
                  <c:v>8.4285714285714288</c:v>
                </c:pt>
                <c:pt idx="121">
                  <c:v>9</c:v>
                </c:pt>
                <c:pt idx="122">
                  <c:v>9</c:v>
                </c:pt>
                <c:pt idx="123">
                  <c:v>8.8571428571428577</c:v>
                </c:pt>
                <c:pt idx="124">
                  <c:v>8.8571428571428577</c:v>
                </c:pt>
                <c:pt idx="125">
                  <c:v>8.8571428571428577</c:v>
                </c:pt>
                <c:pt idx="126">
                  <c:v>8.8571428571428577</c:v>
                </c:pt>
                <c:pt idx="127">
                  <c:v>9</c:v>
                </c:pt>
                <c:pt idx="128">
                  <c:v>9.1428571428571423</c:v>
                </c:pt>
                <c:pt idx="129">
                  <c:v>9.5714285714285712</c:v>
                </c:pt>
                <c:pt idx="130">
                  <c:v>10.142857142857142</c:v>
                </c:pt>
                <c:pt idx="131">
                  <c:v>10.428571428571429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11.857142857142858</c:v>
                </c:pt>
                <c:pt idx="135">
                  <c:v>12.428571428571429</c:v>
                </c:pt>
                <c:pt idx="136">
                  <c:v>13.428571428571429</c:v>
                </c:pt>
                <c:pt idx="137">
                  <c:v>14.285714285714286</c:v>
                </c:pt>
                <c:pt idx="138">
                  <c:v>15.428571428571429</c:v>
                </c:pt>
                <c:pt idx="139">
                  <c:v>16.428571428571427</c:v>
                </c:pt>
                <c:pt idx="140">
                  <c:v>17.142857142857142</c:v>
                </c:pt>
                <c:pt idx="141">
                  <c:v>18.285714285714285</c:v>
                </c:pt>
                <c:pt idx="142">
                  <c:v>19.714285714285715</c:v>
                </c:pt>
                <c:pt idx="143">
                  <c:v>20.714285714285715</c:v>
                </c:pt>
                <c:pt idx="144">
                  <c:v>22.142857142857142</c:v>
                </c:pt>
                <c:pt idx="145">
                  <c:v>23.428571428571427</c:v>
                </c:pt>
                <c:pt idx="146">
                  <c:v>24.428571428571427</c:v>
                </c:pt>
                <c:pt idx="147">
                  <c:v>25.857142857142858</c:v>
                </c:pt>
                <c:pt idx="148">
                  <c:v>27</c:v>
                </c:pt>
                <c:pt idx="149">
                  <c:v>28.142857142857142</c:v>
                </c:pt>
                <c:pt idx="150">
                  <c:v>29.571428571428573</c:v>
                </c:pt>
                <c:pt idx="151">
                  <c:v>31.142857142857142</c:v>
                </c:pt>
                <c:pt idx="152">
                  <c:v>32.285714285714285</c:v>
                </c:pt>
                <c:pt idx="153">
                  <c:v>34</c:v>
                </c:pt>
                <c:pt idx="154">
                  <c:v>35.428571428571431</c:v>
                </c:pt>
                <c:pt idx="155">
                  <c:v>36.857142857142854</c:v>
                </c:pt>
                <c:pt idx="156">
                  <c:v>38.285714285714285</c:v>
                </c:pt>
                <c:pt idx="157">
                  <c:v>39.571428571428569</c:v>
                </c:pt>
                <c:pt idx="158">
                  <c:v>40.571428571428569</c:v>
                </c:pt>
                <c:pt idx="159">
                  <c:v>43.142857142857146</c:v>
                </c:pt>
                <c:pt idx="160">
                  <c:v>46</c:v>
                </c:pt>
                <c:pt idx="161">
                  <c:v>49.285714285714285</c:v>
                </c:pt>
                <c:pt idx="162">
                  <c:v>52.285714285714285</c:v>
                </c:pt>
                <c:pt idx="163">
                  <c:v>55.285714285714285</c:v>
                </c:pt>
                <c:pt idx="164">
                  <c:v>58.714285714285715</c:v>
                </c:pt>
                <c:pt idx="165">
                  <c:v>62.142857142857146</c:v>
                </c:pt>
                <c:pt idx="166">
                  <c:v>64.714285714285708</c:v>
                </c:pt>
                <c:pt idx="167">
                  <c:v>67.142857142857139</c:v>
                </c:pt>
                <c:pt idx="168">
                  <c:v>69.428571428571431</c:v>
                </c:pt>
                <c:pt idx="169">
                  <c:v>72</c:v>
                </c:pt>
                <c:pt idx="170">
                  <c:v>74.714285714285708</c:v>
                </c:pt>
                <c:pt idx="171">
                  <c:v>78.714285714285708</c:v>
                </c:pt>
                <c:pt idx="172">
                  <c:v>82.428571428571431</c:v>
                </c:pt>
                <c:pt idx="173">
                  <c:v>86.285714285714292</c:v>
                </c:pt>
                <c:pt idx="174">
                  <c:v>90</c:v>
                </c:pt>
                <c:pt idx="175">
                  <c:v>93.428571428571431</c:v>
                </c:pt>
                <c:pt idx="176">
                  <c:v>97.571428571428569</c:v>
                </c:pt>
                <c:pt idx="177">
                  <c:v>102.28571428571429</c:v>
                </c:pt>
                <c:pt idx="178">
                  <c:v>106</c:v>
                </c:pt>
                <c:pt idx="179">
                  <c:v>111.71428571428571</c:v>
                </c:pt>
                <c:pt idx="180">
                  <c:v>116.85714285714286</c:v>
                </c:pt>
                <c:pt idx="181">
                  <c:v>122</c:v>
                </c:pt>
                <c:pt idx="182">
                  <c:v>128.14285714285714</c:v>
                </c:pt>
                <c:pt idx="183">
                  <c:v>132.71428571428572</c:v>
                </c:pt>
                <c:pt idx="184">
                  <c:v>137.57142857142858</c:v>
                </c:pt>
                <c:pt idx="185">
                  <c:v>141.57142857142858</c:v>
                </c:pt>
                <c:pt idx="186">
                  <c:v>144.28571428571428</c:v>
                </c:pt>
                <c:pt idx="187">
                  <c:v>148</c:v>
                </c:pt>
                <c:pt idx="188">
                  <c:v>152.57142857142858</c:v>
                </c:pt>
                <c:pt idx="189">
                  <c:v>157.57142857142858</c:v>
                </c:pt>
                <c:pt idx="190">
                  <c:v>163.42857142857142</c:v>
                </c:pt>
                <c:pt idx="191">
                  <c:v>170.42857142857142</c:v>
                </c:pt>
                <c:pt idx="192">
                  <c:v>177.85714285714286</c:v>
                </c:pt>
                <c:pt idx="193">
                  <c:v>184.57142857142858</c:v>
                </c:pt>
                <c:pt idx="194">
                  <c:v>192.14285714285714</c:v>
                </c:pt>
                <c:pt idx="195">
                  <c:v>198.57142857142858</c:v>
                </c:pt>
                <c:pt idx="196">
                  <c:v>207.14285714285714</c:v>
                </c:pt>
                <c:pt idx="197">
                  <c:v>218</c:v>
                </c:pt>
                <c:pt idx="198">
                  <c:v>226.85714285714286</c:v>
                </c:pt>
                <c:pt idx="199">
                  <c:v>237</c:v>
                </c:pt>
                <c:pt idx="200">
                  <c:v>250</c:v>
                </c:pt>
                <c:pt idx="201">
                  <c:v>262.42857142857144</c:v>
                </c:pt>
                <c:pt idx="202">
                  <c:v>275.42857142857144</c:v>
                </c:pt>
                <c:pt idx="203">
                  <c:v>287.57142857142856</c:v>
                </c:pt>
                <c:pt idx="204">
                  <c:v>298.42857142857144</c:v>
                </c:pt>
                <c:pt idx="205">
                  <c:v>310.57142857142856</c:v>
                </c:pt>
                <c:pt idx="206">
                  <c:v>323.85714285714283</c:v>
                </c:pt>
                <c:pt idx="207">
                  <c:v>334.42857142857144</c:v>
                </c:pt>
                <c:pt idx="208">
                  <c:v>345.57142857142856</c:v>
                </c:pt>
                <c:pt idx="209">
                  <c:v>356.42857142857144</c:v>
                </c:pt>
                <c:pt idx="210">
                  <c:v>365.14285714285717</c:v>
                </c:pt>
                <c:pt idx="211">
                  <c:v>373.85714285714283</c:v>
                </c:pt>
                <c:pt idx="212">
                  <c:v>383.28571428571428</c:v>
                </c:pt>
                <c:pt idx="213">
                  <c:v>391.42857142857144</c:v>
                </c:pt>
                <c:pt idx="214">
                  <c:v>400.71428571428572</c:v>
                </c:pt>
                <c:pt idx="215">
                  <c:v>409.14285714285717</c:v>
                </c:pt>
                <c:pt idx="216">
                  <c:v>418.14285714285717</c:v>
                </c:pt>
                <c:pt idx="217">
                  <c:v>427.57142857142856</c:v>
                </c:pt>
                <c:pt idx="218">
                  <c:v>435.85714285714283</c:v>
                </c:pt>
                <c:pt idx="219">
                  <c:v>441.71428571428572</c:v>
                </c:pt>
                <c:pt idx="220">
                  <c:v>446</c:v>
                </c:pt>
                <c:pt idx="221">
                  <c:v>448.85714285714283</c:v>
                </c:pt>
                <c:pt idx="222">
                  <c:v>450.85714285714283</c:v>
                </c:pt>
                <c:pt idx="223">
                  <c:v>450.71428571428572</c:v>
                </c:pt>
                <c:pt idx="224">
                  <c:v>449.14285714285717</c:v>
                </c:pt>
                <c:pt idx="225">
                  <c:v>446.14285714285717</c:v>
                </c:pt>
                <c:pt idx="226">
                  <c:v>439.71428571428572</c:v>
                </c:pt>
                <c:pt idx="227">
                  <c:v>429.42857142857144</c:v>
                </c:pt>
                <c:pt idx="228">
                  <c:v>416.28571428571428</c:v>
                </c:pt>
                <c:pt idx="229">
                  <c:v>400.71428571428572</c:v>
                </c:pt>
                <c:pt idx="230">
                  <c:v>381.42857142857144</c:v>
                </c:pt>
                <c:pt idx="231">
                  <c:v>361.71428571428572</c:v>
                </c:pt>
                <c:pt idx="232">
                  <c:v>340.14285714285717</c:v>
                </c:pt>
                <c:pt idx="233">
                  <c:v>318.57142857142856</c:v>
                </c:pt>
                <c:pt idx="234">
                  <c:v>296.57142857142856</c:v>
                </c:pt>
                <c:pt idx="235">
                  <c:v>274.57142857142856</c:v>
                </c:pt>
                <c:pt idx="236">
                  <c:v>252.14285714285714</c:v>
                </c:pt>
                <c:pt idx="237">
                  <c:v>232.57142857142858</c:v>
                </c:pt>
                <c:pt idx="238">
                  <c:v>211</c:v>
                </c:pt>
                <c:pt idx="239">
                  <c:v>190.28571428571428</c:v>
                </c:pt>
                <c:pt idx="240">
                  <c:v>167.42857142857142</c:v>
                </c:pt>
                <c:pt idx="241">
                  <c:v>145.71428571428572</c:v>
                </c:pt>
                <c:pt idx="242">
                  <c:v>125.71428571428571</c:v>
                </c:pt>
                <c:pt idx="243">
                  <c:v>106.28571428571429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7CD-4EF4-9596-F660EB61D4E9}"/>
            </c:ext>
          </c:extLst>
        </c:ser>
        <c:ser>
          <c:idx val="4"/>
          <c:order val="1"/>
          <c:tx>
            <c:strRef>
              <c:f>Dati!$I$3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Dati!$I$4:$I$247</c:f>
              <c:numCache>
                <c:formatCode>0.0</c:formatCode>
                <c:ptCount val="244"/>
                <c:pt idx="0">
                  <c:v>52.857142857142854</c:v>
                </c:pt>
                <c:pt idx="1">
                  <c:v>50.571428571428569</c:v>
                </c:pt>
                <c:pt idx="2">
                  <c:v>43.714285714285715</c:v>
                </c:pt>
                <c:pt idx="3">
                  <c:v>37.285714285714285</c:v>
                </c:pt>
                <c:pt idx="4">
                  <c:v>33.428571428571431</c:v>
                </c:pt>
                <c:pt idx="5">
                  <c:v>30.571428571428573</c:v>
                </c:pt>
                <c:pt idx="6">
                  <c:v>28.571428571428573</c:v>
                </c:pt>
                <c:pt idx="7">
                  <c:v>23.714285714285715</c:v>
                </c:pt>
                <c:pt idx="8">
                  <c:v>23.571428571428573</c:v>
                </c:pt>
                <c:pt idx="9">
                  <c:v>21.285714285714285</c:v>
                </c:pt>
                <c:pt idx="10">
                  <c:v>19.857142857142858</c:v>
                </c:pt>
                <c:pt idx="11">
                  <c:v>18.428571428571427</c:v>
                </c:pt>
                <c:pt idx="12">
                  <c:v>17.285714285714285</c:v>
                </c:pt>
                <c:pt idx="13">
                  <c:v>17.714285714285715</c:v>
                </c:pt>
                <c:pt idx="14">
                  <c:v>15.285714285714286</c:v>
                </c:pt>
                <c:pt idx="15">
                  <c:v>13.714285714285714</c:v>
                </c:pt>
                <c:pt idx="16">
                  <c:v>11.142857142857142</c:v>
                </c:pt>
                <c:pt idx="17">
                  <c:v>10</c:v>
                </c:pt>
                <c:pt idx="18">
                  <c:v>9.1428571428571423</c:v>
                </c:pt>
                <c:pt idx="19">
                  <c:v>8</c:v>
                </c:pt>
                <c:pt idx="20">
                  <c:v>7.1428571428571432</c:v>
                </c:pt>
                <c:pt idx="21">
                  <c:v>5.7142857142857144</c:v>
                </c:pt>
                <c:pt idx="22">
                  <c:v>4.7142857142857144</c:v>
                </c:pt>
                <c:pt idx="23">
                  <c:v>3.7142857142857144</c:v>
                </c:pt>
                <c:pt idx="24">
                  <c:v>3.1428571428571428</c:v>
                </c:pt>
                <c:pt idx="25">
                  <c:v>2.8571428571428572</c:v>
                </c:pt>
                <c:pt idx="26">
                  <c:v>2.5714285714285716</c:v>
                </c:pt>
                <c:pt idx="27">
                  <c:v>2.7142857142857144</c:v>
                </c:pt>
                <c:pt idx="28">
                  <c:v>2.8571428571428572</c:v>
                </c:pt>
                <c:pt idx="29">
                  <c:v>2.5714285714285716</c:v>
                </c:pt>
                <c:pt idx="30">
                  <c:v>2.1428571428571428</c:v>
                </c:pt>
                <c:pt idx="31">
                  <c:v>1.5714285714285714</c:v>
                </c:pt>
                <c:pt idx="32">
                  <c:v>1.4285714285714286</c:v>
                </c:pt>
                <c:pt idx="33">
                  <c:v>1.2857142857142858</c:v>
                </c:pt>
                <c:pt idx="34">
                  <c:v>1</c:v>
                </c:pt>
                <c:pt idx="35">
                  <c:v>0.8571428571428571</c:v>
                </c:pt>
                <c:pt idx="36">
                  <c:v>0.8571428571428571</c:v>
                </c:pt>
                <c:pt idx="37">
                  <c:v>1</c:v>
                </c:pt>
                <c:pt idx="38">
                  <c:v>0.8571428571428571</c:v>
                </c:pt>
                <c:pt idx="39">
                  <c:v>0.7142857142857143</c:v>
                </c:pt>
                <c:pt idx="40">
                  <c:v>0.8571428571428571</c:v>
                </c:pt>
                <c:pt idx="41">
                  <c:v>0.7142857142857143</c:v>
                </c:pt>
                <c:pt idx="42">
                  <c:v>0.8571428571428571</c:v>
                </c:pt>
                <c:pt idx="43">
                  <c:v>0.8571428571428571</c:v>
                </c:pt>
                <c:pt idx="44">
                  <c:v>0.8571428571428571</c:v>
                </c:pt>
                <c:pt idx="45">
                  <c:v>0.8571428571428571</c:v>
                </c:pt>
                <c:pt idx="46">
                  <c:v>0.7142857142857143</c:v>
                </c:pt>
                <c:pt idx="47">
                  <c:v>0.8571428571428571</c:v>
                </c:pt>
                <c:pt idx="48">
                  <c:v>0.8571428571428571</c:v>
                </c:pt>
                <c:pt idx="49">
                  <c:v>0.7142857142857143</c:v>
                </c:pt>
                <c:pt idx="50">
                  <c:v>0.7142857142857143</c:v>
                </c:pt>
                <c:pt idx="51">
                  <c:v>0.5714285714285714</c:v>
                </c:pt>
                <c:pt idx="52">
                  <c:v>0.42857142857142855</c:v>
                </c:pt>
                <c:pt idx="53">
                  <c:v>0.2857142857142857</c:v>
                </c:pt>
                <c:pt idx="54">
                  <c:v>0.14285714285714285</c:v>
                </c:pt>
                <c:pt idx="55">
                  <c:v>0.14285714285714285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0.14285714285714285</c:v>
                </c:pt>
                <c:pt idx="60">
                  <c:v>0.14285714285714285</c:v>
                </c:pt>
                <c:pt idx="61">
                  <c:v>0.2857142857142857</c:v>
                </c:pt>
                <c:pt idx="62">
                  <c:v>0.42857142857142855</c:v>
                </c:pt>
                <c:pt idx="63">
                  <c:v>0.42857142857142855</c:v>
                </c:pt>
                <c:pt idx="64">
                  <c:v>0.5714285714285714</c:v>
                </c:pt>
                <c:pt idx="65">
                  <c:v>0.5714285714285714</c:v>
                </c:pt>
                <c:pt idx="66">
                  <c:v>0.7142857142857143</c:v>
                </c:pt>
                <c:pt idx="67">
                  <c:v>0.7142857142857143</c:v>
                </c:pt>
                <c:pt idx="68">
                  <c:v>0.5714285714285714</c:v>
                </c:pt>
                <c:pt idx="69">
                  <c:v>0.5714285714285714</c:v>
                </c:pt>
                <c:pt idx="70">
                  <c:v>0.5714285714285714</c:v>
                </c:pt>
                <c:pt idx="71">
                  <c:v>0.42857142857142855</c:v>
                </c:pt>
                <c:pt idx="72">
                  <c:v>0.42857142857142855</c:v>
                </c:pt>
                <c:pt idx="73">
                  <c:v>0.2857142857142857</c:v>
                </c:pt>
                <c:pt idx="74">
                  <c:v>0.42857142857142855</c:v>
                </c:pt>
                <c:pt idx="75">
                  <c:v>0.42857142857142855</c:v>
                </c:pt>
                <c:pt idx="76">
                  <c:v>0.2857142857142857</c:v>
                </c:pt>
                <c:pt idx="77">
                  <c:v>0.2857142857142857</c:v>
                </c:pt>
                <c:pt idx="78">
                  <c:v>0.2857142857142857</c:v>
                </c:pt>
                <c:pt idx="79">
                  <c:v>0.2857142857142857</c:v>
                </c:pt>
                <c:pt idx="80">
                  <c:v>0.14285714285714285</c:v>
                </c:pt>
                <c:pt idx="81">
                  <c:v>0.2857142857142857</c:v>
                </c:pt>
                <c:pt idx="82">
                  <c:v>0.42857142857142855</c:v>
                </c:pt>
                <c:pt idx="83">
                  <c:v>0.5714285714285714</c:v>
                </c:pt>
                <c:pt idx="84">
                  <c:v>0.42857142857142855</c:v>
                </c:pt>
                <c:pt idx="85">
                  <c:v>0.42857142857142855</c:v>
                </c:pt>
                <c:pt idx="86">
                  <c:v>0.42857142857142855</c:v>
                </c:pt>
                <c:pt idx="87">
                  <c:v>0.42857142857142855</c:v>
                </c:pt>
                <c:pt idx="88">
                  <c:v>0.5714285714285714</c:v>
                </c:pt>
                <c:pt idx="89">
                  <c:v>0.42857142857142855</c:v>
                </c:pt>
                <c:pt idx="90">
                  <c:v>0.42857142857142855</c:v>
                </c:pt>
                <c:pt idx="91">
                  <c:v>0.42857142857142855</c:v>
                </c:pt>
                <c:pt idx="92">
                  <c:v>0.42857142857142855</c:v>
                </c:pt>
                <c:pt idx="93">
                  <c:v>0.42857142857142855</c:v>
                </c:pt>
                <c:pt idx="94">
                  <c:v>0.2857142857142857</c:v>
                </c:pt>
                <c:pt idx="95">
                  <c:v>0.5714285714285714</c:v>
                </c:pt>
                <c:pt idx="96">
                  <c:v>0.7142857142857143</c:v>
                </c:pt>
                <c:pt idx="97">
                  <c:v>1</c:v>
                </c:pt>
                <c:pt idx="98">
                  <c:v>1</c:v>
                </c:pt>
                <c:pt idx="99">
                  <c:v>0.8571428571428571</c:v>
                </c:pt>
                <c:pt idx="100">
                  <c:v>0.8571428571428571</c:v>
                </c:pt>
                <c:pt idx="101">
                  <c:v>0.5714285714285714</c:v>
                </c:pt>
                <c:pt idx="102">
                  <c:v>0.5714285714285714</c:v>
                </c:pt>
                <c:pt idx="103">
                  <c:v>0.2857142857142857</c:v>
                </c:pt>
                <c:pt idx="104">
                  <c:v>0.42857142857142855</c:v>
                </c:pt>
                <c:pt idx="105">
                  <c:v>0.5714285714285714</c:v>
                </c:pt>
                <c:pt idx="106">
                  <c:v>0.7142857142857143</c:v>
                </c:pt>
                <c:pt idx="107">
                  <c:v>0.7142857142857143</c:v>
                </c:pt>
                <c:pt idx="108">
                  <c:v>0.5714285714285714</c:v>
                </c:pt>
                <c:pt idx="109">
                  <c:v>0.5714285714285714</c:v>
                </c:pt>
                <c:pt idx="110">
                  <c:v>0.8571428571428571</c:v>
                </c:pt>
                <c:pt idx="111">
                  <c:v>0.8571428571428571</c:v>
                </c:pt>
                <c:pt idx="112">
                  <c:v>0.5714285714285714</c:v>
                </c:pt>
                <c:pt idx="113">
                  <c:v>0.5714285714285714</c:v>
                </c:pt>
                <c:pt idx="114">
                  <c:v>0.7142857142857143</c:v>
                </c:pt>
                <c:pt idx="115">
                  <c:v>0.7142857142857143</c:v>
                </c:pt>
                <c:pt idx="116">
                  <c:v>0.7142857142857143</c:v>
                </c:pt>
                <c:pt idx="117">
                  <c:v>1</c:v>
                </c:pt>
                <c:pt idx="118">
                  <c:v>1.1428571428571428</c:v>
                </c:pt>
                <c:pt idx="119">
                  <c:v>1.1428571428571428</c:v>
                </c:pt>
                <c:pt idx="120">
                  <c:v>1.1428571428571428</c:v>
                </c:pt>
                <c:pt idx="121">
                  <c:v>1.4285714285714286</c:v>
                </c:pt>
                <c:pt idx="122">
                  <c:v>1.1428571428571428</c:v>
                </c:pt>
                <c:pt idx="123">
                  <c:v>0.7142857142857143</c:v>
                </c:pt>
                <c:pt idx="124">
                  <c:v>1</c:v>
                </c:pt>
                <c:pt idx="125">
                  <c:v>1.2857142857142858</c:v>
                </c:pt>
                <c:pt idx="126">
                  <c:v>1.1428571428571428</c:v>
                </c:pt>
                <c:pt idx="127">
                  <c:v>1.1428571428571428</c:v>
                </c:pt>
                <c:pt idx="128">
                  <c:v>1.5714285714285714</c:v>
                </c:pt>
                <c:pt idx="129">
                  <c:v>2.2857142857142856</c:v>
                </c:pt>
                <c:pt idx="130">
                  <c:v>2</c:v>
                </c:pt>
                <c:pt idx="131">
                  <c:v>2.1428571428571428</c:v>
                </c:pt>
                <c:pt idx="132">
                  <c:v>2.4285714285714284</c:v>
                </c:pt>
                <c:pt idx="133">
                  <c:v>2.8571428571428572</c:v>
                </c:pt>
                <c:pt idx="134">
                  <c:v>2.7142857142857144</c:v>
                </c:pt>
                <c:pt idx="135">
                  <c:v>2.8571428571428572</c:v>
                </c:pt>
                <c:pt idx="136">
                  <c:v>3.4285714285714284</c:v>
                </c:pt>
                <c:pt idx="137">
                  <c:v>4</c:v>
                </c:pt>
                <c:pt idx="138">
                  <c:v>4.2857142857142856</c:v>
                </c:pt>
                <c:pt idx="139">
                  <c:v>4.1428571428571432</c:v>
                </c:pt>
                <c:pt idx="140">
                  <c:v>4.5714285714285712</c:v>
                </c:pt>
                <c:pt idx="141">
                  <c:v>4.5714285714285712</c:v>
                </c:pt>
                <c:pt idx="142">
                  <c:v>4.8571428571428568</c:v>
                </c:pt>
                <c:pt idx="143">
                  <c:v>4.7142857142857144</c:v>
                </c:pt>
                <c:pt idx="144">
                  <c:v>5.2857142857142856</c:v>
                </c:pt>
                <c:pt idx="145">
                  <c:v>5.5714285714285712</c:v>
                </c:pt>
                <c:pt idx="146">
                  <c:v>4.7142857142857144</c:v>
                </c:pt>
                <c:pt idx="147">
                  <c:v>4.7142857142857144</c:v>
                </c:pt>
                <c:pt idx="148">
                  <c:v>5.1428571428571432</c:v>
                </c:pt>
                <c:pt idx="149">
                  <c:v>5.4285714285714288</c:v>
                </c:pt>
                <c:pt idx="150">
                  <c:v>6</c:v>
                </c:pt>
                <c:pt idx="151">
                  <c:v>7.2857142857142856</c:v>
                </c:pt>
                <c:pt idx="152">
                  <c:v>8.2857142857142865</c:v>
                </c:pt>
                <c:pt idx="153">
                  <c:v>9.2857142857142865</c:v>
                </c:pt>
                <c:pt idx="154">
                  <c:v>8.8571428571428577</c:v>
                </c:pt>
                <c:pt idx="155">
                  <c:v>8.7142857142857135</c:v>
                </c:pt>
                <c:pt idx="156">
                  <c:v>9.4285714285714288</c:v>
                </c:pt>
                <c:pt idx="157">
                  <c:v>9</c:v>
                </c:pt>
                <c:pt idx="158">
                  <c:v>10</c:v>
                </c:pt>
                <c:pt idx="159">
                  <c:v>9.2857142857142865</c:v>
                </c:pt>
                <c:pt idx="160">
                  <c:v>9.5714285714285712</c:v>
                </c:pt>
                <c:pt idx="161">
                  <c:v>9.8571428571428577</c:v>
                </c:pt>
                <c:pt idx="162">
                  <c:v>8.4285714285714288</c:v>
                </c:pt>
                <c:pt idx="163">
                  <c:v>8.5714285714285712</c:v>
                </c:pt>
                <c:pt idx="164">
                  <c:v>8</c:v>
                </c:pt>
                <c:pt idx="165">
                  <c:v>9.1428571428571423</c:v>
                </c:pt>
                <c:pt idx="166">
                  <c:v>9.8571428571428577</c:v>
                </c:pt>
                <c:pt idx="167">
                  <c:v>10.714285714285714</c:v>
                </c:pt>
                <c:pt idx="168">
                  <c:v>11.428571428571429</c:v>
                </c:pt>
                <c:pt idx="169">
                  <c:v>11.571428571428571</c:v>
                </c:pt>
                <c:pt idx="170">
                  <c:v>12.285714285714286</c:v>
                </c:pt>
                <c:pt idx="171">
                  <c:v>13.428571428571429</c:v>
                </c:pt>
                <c:pt idx="172">
                  <c:v>17</c:v>
                </c:pt>
                <c:pt idx="173">
                  <c:v>21.571428571428573</c:v>
                </c:pt>
                <c:pt idx="174">
                  <c:v>22.714285714285715</c:v>
                </c:pt>
                <c:pt idx="175">
                  <c:v>23.285714285714285</c:v>
                </c:pt>
                <c:pt idx="176">
                  <c:v>26.428571428571427</c:v>
                </c:pt>
                <c:pt idx="177">
                  <c:v>32.142857142857146</c:v>
                </c:pt>
                <c:pt idx="178">
                  <c:v>31.285714285714285</c:v>
                </c:pt>
                <c:pt idx="179">
                  <c:v>29.142857142857142</c:v>
                </c:pt>
                <c:pt idx="180">
                  <c:v>30.285714285714285</c:v>
                </c:pt>
                <c:pt idx="181">
                  <c:v>32.428571428571431</c:v>
                </c:pt>
                <c:pt idx="182">
                  <c:v>32.285714285714285</c:v>
                </c:pt>
                <c:pt idx="183">
                  <c:v>26.857142857142858</c:v>
                </c:pt>
                <c:pt idx="184">
                  <c:v>25.428571428571427</c:v>
                </c:pt>
                <c:pt idx="185">
                  <c:v>25.857142857142858</c:v>
                </c:pt>
                <c:pt idx="186">
                  <c:v>26.285714285714285</c:v>
                </c:pt>
                <c:pt idx="187">
                  <c:v>25.857142857142858</c:v>
                </c:pt>
                <c:pt idx="188">
                  <c:v>25.571428571428573</c:v>
                </c:pt>
                <c:pt idx="189">
                  <c:v>25.571428571428573</c:v>
                </c:pt>
                <c:pt idx="190">
                  <c:v>26.428571428571427</c:v>
                </c:pt>
                <c:pt idx="191">
                  <c:v>25.857142857142858</c:v>
                </c:pt>
                <c:pt idx="192">
                  <c:v>30.428571428571427</c:v>
                </c:pt>
                <c:pt idx="193">
                  <c:v>35.714285714285715</c:v>
                </c:pt>
                <c:pt idx="194">
                  <c:v>39.142857142857146</c:v>
                </c:pt>
                <c:pt idx="195">
                  <c:v>43.285714285714285</c:v>
                </c:pt>
                <c:pt idx="196">
                  <c:v>47.142857142857146</c:v>
                </c:pt>
                <c:pt idx="197">
                  <c:v>52.428571428571431</c:v>
                </c:pt>
                <c:pt idx="198">
                  <c:v>53.285714285714285</c:v>
                </c:pt>
                <c:pt idx="199">
                  <c:v>53.857142857142854</c:v>
                </c:pt>
                <c:pt idx="200">
                  <c:v>56.142857142857146</c:v>
                </c:pt>
                <c:pt idx="201">
                  <c:v>59.142857142857146</c:v>
                </c:pt>
                <c:pt idx="202">
                  <c:v>62.285714285714285</c:v>
                </c:pt>
                <c:pt idx="203">
                  <c:v>63.857142857142854</c:v>
                </c:pt>
                <c:pt idx="204">
                  <c:v>65.571428571428569</c:v>
                </c:pt>
                <c:pt idx="205">
                  <c:v>66.428571428571431</c:v>
                </c:pt>
                <c:pt idx="206">
                  <c:v>67.142857142857139</c:v>
                </c:pt>
                <c:pt idx="207">
                  <c:v>68.857142857142861</c:v>
                </c:pt>
                <c:pt idx="208">
                  <c:v>72.142857142857139</c:v>
                </c:pt>
                <c:pt idx="209">
                  <c:v>74.714285714285708</c:v>
                </c:pt>
                <c:pt idx="210">
                  <c:v>76.857142857142861</c:v>
                </c:pt>
                <c:pt idx="211">
                  <c:v>80.285714285714292</c:v>
                </c:pt>
                <c:pt idx="212">
                  <c:v>80.142857142857139</c:v>
                </c:pt>
                <c:pt idx="213">
                  <c:v>78.428571428571431</c:v>
                </c:pt>
                <c:pt idx="214">
                  <c:v>72.428571428571431</c:v>
                </c:pt>
                <c:pt idx="215">
                  <c:v>68.285714285714292</c:v>
                </c:pt>
                <c:pt idx="216">
                  <c:v>66.428571428571431</c:v>
                </c:pt>
                <c:pt idx="217">
                  <c:v>57.714285714285715</c:v>
                </c:pt>
                <c:pt idx="218">
                  <c:v>58.714285714285715</c:v>
                </c:pt>
                <c:pt idx="219">
                  <c:v>56.428571428571431</c:v>
                </c:pt>
                <c:pt idx="220">
                  <c:v>61.857142857142854</c:v>
                </c:pt>
                <c:pt idx="221">
                  <c:v>56.714285714285715</c:v>
                </c:pt>
                <c:pt idx="222">
                  <c:v>59.857142857142854</c:v>
                </c:pt>
                <c:pt idx="223">
                  <c:v>63.428571428571431</c:v>
                </c:pt>
                <c:pt idx="224">
                  <c:v>60.857142857142854</c:v>
                </c:pt>
                <c:pt idx="225">
                  <c:v>59.142857142857146</c:v>
                </c:pt>
                <c:pt idx="226">
                  <c:v>62.428571428571431</c:v>
                </c:pt>
                <c:pt idx="227">
                  <c:v>57.857142857142854</c:v>
                </c:pt>
                <c:pt idx="228">
                  <c:v>53.571428571428569</c:v>
                </c:pt>
                <c:pt idx="229">
                  <c:v>52.714285714285715</c:v>
                </c:pt>
                <c:pt idx="230">
                  <c:v>47.714285714285715</c:v>
                </c:pt>
                <c:pt idx="231">
                  <c:v>47.285714285714285</c:v>
                </c:pt>
                <c:pt idx="232">
                  <c:v>34.285714285714285</c:v>
                </c:pt>
                <c:pt idx="233">
                  <c:v>39.142857142857146</c:v>
                </c:pt>
                <c:pt idx="234">
                  <c:v>31.428571428571427</c:v>
                </c:pt>
                <c:pt idx="235">
                  <c:v>26</c:v>
                </c:pt>
                <c:pt idx="236">
                  <c:v>24.571428571428573</c:v>
                </c:pt>
                <c:pt idx="237">
                  <c:v>22.428571428571427</c:v>
                </c:pt>
                <c:pt idx="238">
                  <c:v>21.428571428571427</c:v>
                </c:pt>
                <c:pt idx="239">
                  <c:v>18.428571428571427</c:v>
                </c:pt>
                <c:pt idx="240">
                  <c:v>18.285714285714285</c:v>
                </c:pt>
                <c:pt idx="241">
                  <c:v>16</c:v>
                </c:pt>
                <c:pt idx="242">
                  <c:v>13.428571428571429</c:v>
                </c:pt>
                <c:pt idx="243">
                  <c:v>9.7142857142857135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D4C-4E21-9FB0-6ABFD790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1403216"/>
        <c:axId val="2141417360"/>
      </c:lineChart>
      <c:catAx>
        <c:axId val="21414032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17360"/>
        <c:crosses val="autoZero"/>
        <c:auto val="1"/>
        <c:lblAlgn val="ctr"/>
        <c:lblOffset val="100"/>
        <c:noMultiLvlLbl val="1"/>
      </c:catAx>
      <c:valAx>
        <c:axId val="21414173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Dati!$U$1</c:f>
          <c:strCache>
            <c:ptCount val="1"/>
            <c:pt idx="0">
              <c:v>Piemonte - coeff.ang interpolazioni terapia intensiva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9.909573254681156E-2"/>
                  <c:y val="-4.3536865560082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Dati!$M$17:$M$31</c:f>
              <c:strCache>
                <c:ptCount val="15"/>
                <c:pt idx="0">
                  <c:v>30/10/2020</c:v>
                </c:pt>
                <c:pt idx="1">
                  <c:v>31/10/2020</c:v>
                </c:pt>
                <c:pt idx="2">
                  <c:v>01/11/2020</c:v>
                </c:pt>
                <c:pt idx="3">
                  <c:v>02/11/2020</c:v>
                </c:pt>
                <c:pt idx="4">
                  <c:v>03/11/2020</c:v>
                </c:pt>
                <c:pt idx="5">
                  <c:v>04/11/2020</c:v>
                </c:pt>
                <c:pt idx="6">
                  <c:v>05/11/2020</c:v>
                </c:pt>
                <c:pt idx="7">
                  <c:v>06/11/2020</c:v>
                </c:pt>
                <c:pt idx="8">
                  <c:v>07/11/2020</c:v>
                </c:pt>
                <c:pt idx="9">
                  <c:v>08/11/2020</c:v>
                </c:pt>
                <c:pt idx="10">
                  <c:v>09/11/2020</c:v>
                </c:pt>
                <c:pt idx="11">
                  <c:v>10/11/2020</c:v>
                </c:pt>
                <c:pt idx="12">
                  <c:v>11/11/2020</c:v>
                </c:pt>
                <c:pt idx="13">
                  <c:v>12/11/2020</c:v>
                </c:pt>
                <c:pt idx="14">
                  <c:v>13/11/2020</c:v>
                </c:pt>
              </c:strCache>
            </c:strRef>
          </c:cat>
          <c:val>
            <c:numRef>
              <c:f>Dati!$U$17:$U$31</c:f>
              <c:numCache>
                <c:formatCode>General</c:formatCode>
                <c:ptCount val="15"/>
                <c:pt idx="1">
                  <c:v>6.8797488226059649</c:v>
                </c:pt>
                <c:pt idx="2">
                  <c:v>7.464364207221351</c:v>
                </c:pt>
                <c:pt idx="3">
                  <c:v>8.1503924646781787</c:v>
                </c:pt>
                <c:pt idx="4">
                  <c:v>8.8621664050235491</c:v>
                </c:pt>
                <c:pt idx="5">
                  <c:v>9.6288854003139726</c:v>
                </c:pt>
                <c:pt idx="6">
                  <c:v>10.425745682888541</c:v>
                </c:pt>
                <c:pt idx="7">
                  <c:v>11.24646781789639</c:v>
                </c:pt>
                <c:pt idx="8">
                  <c:v>12.03359497645212</c:v>
                </c:pt>
                <c:pt idx="9">
                  <c:v>12.81193092621664</c:v>
                </c:pt>
                <c:pt idx="10">
                  <c:v>13.500156985871275</c:v>
                </c:pt>
                <c:pt idx="11">
                  <c:v>14.119623233908948</c:v>
                </c:pt>
                <c:pt idx="12">
                  <c:v>14.626059654631085</c:v>
                </c:pt>
                <c:pt idx="13">
                  <c:v>14.986185243328103</c:v>
                </c:pt>
                <c:pt idx="14">
                  <c:v>15.160439560439565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1411920"/>
        <c:axId val="2141413008"/>
      </c:lineChart>
      <c:catAx>
        <c:axId val="214141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13008"/>
        <c:crosses val="autoZero"/>
        <c:auto val="1"/>
        <c:lblAlgn val="ctr"/>
        <c:lblOffset val="100"/>
        <c:noMultiLvlLbl val="0"/>
      </c:catAx>
      <c:valAx>
        <c:axId val="21414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1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(esponenziale)'!$C$6</c:f>
          <c:strCache>
            <c:ptCount val="1"/>
            <c:pt idx="0">
              <c:v>Piemonte - Media giornaliera su un periodo 7 giorni - terapia_intensiva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Dati!$O$3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2243051663144542"/>
                  <c:y val="3.895410190601508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Dati!$M$18:$M$31</c:f>
              <c:strCache>
                <c:ptCount val="14"/>
                <c:pt idx="0">
                  <c:v>31/10/2020</c:v>
                </c:pt>
                <c:pt idx="1">
                  <c:v>01/11/2020</c:v>
                </c:pt>
                <c:pt idx="2">
                  <c:v>02/11/2020</c:v>
                </c:pt>
                <c:pt idx="3">
                  <c:v>03/11/2020</c:v>
                </c:pt>
                <c:pt idx="4">
                  <c:v>04/11/2020</c:v>
                </c:pt>
                <c:pt idx="5">
                  <c:v>05/11/2020</c:v>
                </c:pt>
                <c:pt idx="6">
                  <c:v>06/11/2020</c:v>
                </c:pt>
                <c:pt idx="7">
                  <c:v>07/11/2020</c:v>
                </c:pt>
                <c:pt idx="8">
                  <c:v>08/11/2020</c:v>
                </c:pt>
                <c:pt idx="9">
                  <c:v>09/11/2020</c:v>
                </c:pt>
                <c:pt idx="10">
                  <c:v>10/11/2020</c:v>
                </c:pt>
                <c:pt idx="11">
                  <c:v>11/11/2020</c:v>
                </c:pt>
                <c:pt idx="12">
                  <c:v>12/11/2020</c:v>
                </c:pt>
                <c:pt idx="13">
                  <c:v>13/11/2020</c:v>
                </c:pt>
              </c:strCache>
            </c:strRef>
          </c:cat>
          <c:val>
            <c:numRef>
              <c:f>Dati!$O$18:$O$31</c:f>
              <c:numCache>
                <c:formatCode>0.0</c:formatCode>
                <c:ptCount val="14"/>
                <c:pt idx="0">
                  <c:v>133</c:v>
                </c:pt>
                <c:pt idx="1">
                  <c:v>145.14285714285714</c:v>
                </c:pt>
                <c:pt idx="2">
                  <c:v>158.57142857142858</c:v>
                </c:pt>
                <c:pt idx="3">
                  <c:v>171.71428571428572</c:v>
                </c:pt>
                <c:pt idx="4">
                  <c:v>185.71428571428572</c:v>
                </c:pt>
                <c:pt idx="5">
                  <c:v>200.42857142857142</c:v>
                </c:pt>
                <c:pt idx="6">
                  <c:v>216</c:v>
                </c:pt>
                <c:pt idx="7">
                  <c:v>231.71428571428572</c:v>
                </c:pt>
                <c:pt idx="8">
                  <c:v>249.57142857142858</c:v>
                </c:pt>
                <c:pt idx="9">
                  <c:v>266.14285714285717</c:v>
                </c:pt>
                <c:pt idx="10">
                  <c:v>282.14285714285717</c:v>
                </c:pt>
                <c:pt idx="11">
                  <c:v>297.42857142857144</c:v>
                </c:pt>
                <c:pt idx="12">
                  <c:v>311.57142857142856</c:v>
                </c:pt>
                <c:pt idx="13">
                  <c:v>323.71428571428572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91-4500-B483-3A0263FC6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417904"/>
        <c:axId val="2141402672"/>
      </c:barChart>
      <c:catAx>
        <c:axId val="214141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2672"/>
        <c:crosses val="autoZero"/>
        <c:auto val="1"/>
        <c:lblAlgn val="ctr"/>
        <c:lblOffset val="100"/>
        <c:noMultiLvlLbl val="1"/>
      </c:catAx>
      <c:valAx>
        <c:axId val="21414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1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(esponenziale)'!$C$6</c:f>
          <c:strCache>
            <c:ptCount val="1"/>
            <c:pt idx="0">
              <c:v>Piemonte - Media giornaliera su un periodo 7 giorni - terapia_intensiva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Dati!$O$3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372154615782518"/>
                  <c:y val="-5.73875036263142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Dati!$M$18:$M$31</c:f>
              <c:strCache>
                <c:ptCount val="14"/>
                <c:pt idx="0">
                  <c:v>31/10/2020</c:v>
                </c:pt>
                <c:pt idx="1">
                  <c:v>01/11/2020</c:v>
                </c:pt>
                <c:pt idx="2">
                  <c:v>02/11/2020</c:v>
                </c:pt>
                <c:pt idx="3">
                  <c:v>03/11/2020</c:v>
                </c:pt>
                <c:pt idx="4">
                  <c:v>04/11/2020</c:v>
                </c:pt>
                <c:pt idx="5">
                  <c:v>05/11/2020</c:v>
                </c:pt>
                <c:pt idx="6">
                  <c:v>06/11/2020</c:v>
                </c:pt>
                <c:pt idx="7">
                  <c:v>07/11/2020</c:v>
                </c:pt>
                <c:pt idx="8">
                  <c:v>08/11/2020</c:v>
                </c:pt>
                <c:pt idx="9">
                  <c:v>09/11/2020</c:v>
                </c:pt>
                <c:pt idx="10">
                  <c:v>10/11/2020</c:v>
                </c:pt>
                <c:pt idx="11">
                  <c:v>11/11/2020</c:v>
                </c:pt>
                <c:pt idx="12">
                  <c:v>12/11/2020</c:v>
                </c:pt>
                <c:pt idx="13">
                  <c:v>13/11/2020</c:v>
                </c:pt>
              </c:strCache>
            </c:strRef>
          </c:cat>
          <c:val>
            <c:numRef>
              <c:f>Dati!$O$18:$O$31</c:f>
              <c:numCache>
                <c:formatCode>0.0</c:formatCode>
                <c:ptCount val="14"/>
                <c:pt idx="0">
                  <c:v>133</c:v>
                </c:pt>
                <c:pt idx="1">
                  <c:v>145.14285714285714</c:v>
                </c:pt>
                <c:pt idx="2">
                  <c:v>158.57142857142858</c:v>
                </c:pt>
                <c:pt idx="3">
                  <c:v>171.71428571428572</c:v>
                </c:pt>
                <c:pt idx="4">
                  <c:v>185.71428571428572</c:v>
                </c:pt>
                <c:pt idx="5">
                  <c:v>200.42857142857142</c:v>
                </c:pt>
                <c:pt idx="6">
                  <c:v>216</c:v>
                </c:pt>
                <c:pt idx="7">
                  <c:v>231.71428571428572</c:v>
                </c:pt>
                <c:pt idx="8">
                  <c:v>249.57142857142858</c:v>
                </c:pt>
                <c:pt idx="9">
                  <c:v>266.14285714285717</c:v>
                </c:pt>
                <c:pt idx="10">
                  <c:v>282.14285714285717</c:v>
                </c:pt>
                <c:pt idx="11">
                  <c:v>297.42857142857144</c:v>
                </c:pt>
                <c:pt idx="12">
                  <c:v>311.57142857142856</c:v>
                </c:pt>
                <c:pt idx="13">
                  <c:v>323.71428571428572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F5A-487E-8DC8-FD77156F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411376"/>
        <c:axId val="2141408112"/>
      </c:barChart>
      <c:catAx>
        <c:axId val="214141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8112"/>
        <c:crosses val="autoZero"/>
        <c:auto val="1"/>
        <c:lblAlgn val="ctr"/>
        <c:lblOffset val="100"/>
        <c:noMultiLvlLbl val="1"/>
      </c:catAx>
      <c:valAx>
        <c:axId val="21414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1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(esponenziale)'!$F$6</c:f>
          <c:strCache>
            <c:ptCount val="1"/>
            <c:pt idx="0">
              <c:v>Piemonte - Media giornaliera su un periodo 7 giorni - deceduti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Dati!$R$3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3103647695486107"/>
                  <c:y val="7.25195393136898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Dati!$M$18:$M$31</c:f>
              <c:strCache>
                <c:ptCount val="14"/>
                <c:pt idx="0">
                  <c:v>31/10/2020</c:v>
                </c:pt>
                <c:pt idx="1">
                  <c:v>01/11/2020</c:v>
                </c:pt>
                <c:pt idx="2">
                  <c:v>02/11/2020</c:v>
                </c:pt>
                <c:pt idx="3">
                  <c:v>03/11/2020</c:v>
                </c:pt>
                <c:pt idx="4">
                  <c:v>04/11/2020</c:v>
                </c:pt>
                <c:pt idx="5">
                  <c:v>05/11/2020</c:v>
                </c:pt>
                <c:pt idx="6">
                  <c:v>06/11/2020</c:v>
                </c:pt>
                <c:pt idx="7">
                  <c:v>07/11/2020</c:v>
                </c:pt>
                <c:pt idx="8">
                  <c:v>08/11/2020</c:v>
                </c:pt>
                <c:pt idx="9">
                  <c:v>09/11/2020</c:v>
                </c:pt>
                <c:pt idx="10">
                  <c:v>10/11/2020</c:v>
                </c:pt>
                <c:pt idx="11">
                  <c:v>11/11/2020</c:v>
                </c:pt>
                <c:pt idx="12">
                  <c:v>12/11/2020</c:v>
                </c:pt>
                <c:pt idx="13">
                  <c:v>13/11/2020</c:v>
                </c:pt>
              </c:strCache>
            </c:strRef>
          </c:cat>
          <c:val>
            <c:numRef>
              <c:f>Dati!$R$18:$R$31</c:f>
              <c:numCache>
                <c:formatCode>0.0</c:formatCode>
                <c:ptCount val="14"/>
                <c:pt idx="0">
                  <c:v>17.714285714285715</c:v>
                </c:pt>
                <c:pt idx="1">
                  <c:v>17.285714285714285</c:v>
                </c:pt>
                <c:pt idx="2">
                  <c:v>18.428571428571427</c:v>
                </c:pt>
                <c:pt idx="3">
                  <c:v>19.857142857142858</c:v>
                </c:pt>
                <c:pt idx="4">
                  <c:v>21.285714285714285</c:v>
                </c:pt>
                <c:pt idx="5">
                  <c:v>23.571428571428573</c:v>
                </c:pt>
                <c:pt idx="6">
                  <c:v>23.714285714285715</c:v>
                </c:pt>
                <c:pt idx="7">
                  <c:v>28.571428571428573</c:v>
                </c:pt>
                <c:pt idx="8">
                  <c:v>30.571428571428573</c:v>
                </c:pt>
                <c:pt idx="9">
                  <c:v>33.428571428571431</c:v>
                </c:pt>
                <c:pt idx="10">
                  <c:v>37.285714285714285</c:v>
                </c:pt>
                <c:pt idx="11">
                  <c:v>43.714285714285715</c:v>
                </c:pt>
                <c:pt idx="12">
                  <c:v>50.571428571428569</c:v>
                </c:pt>
                <c:pt idx="13">
                  <c:v>52.857142857142854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6E-44E7-85AF-9FACBDB9E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410288"/>
        <c:axId val="2141404304"/>
      </c:barChart>
      <c:catAx>
        <c:axId val="214141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4304"/>
        <c:crosses val="autoZero"/>
        <c:auto val="1"/>
        <c:lblAlgn val="ctr"/>
        <c:lblOffset val="100"/>
        <c:noMultiLvlLbl val="1"/>
      </c:catAx>
      <c:valAx>
        <c:axId val="21414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1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(esponenziale)'!$F$6</c:f>
          <c:strCache>
            <c:ptCount val="1"/>
            <c:pt idx="0">
              <c:v>Piemonte - Media giornaliera su un periodo 7 giorni - deceduti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Dati!$R$3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4085394655345804"/>
                  <c:y val="5.62917519800128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Dati!$M$18:$M$31</c:f>
              <c:strCache>
                <c:ptCount val="14"/>
                <c:pt idx="0">
                  <c:v>31/10/2020</c:v>
                </c:pt>
                <c:pt idx="1">
                  <c:v>01/11/2020</c:v>
                </c:pt>
                <c:pt idx="2">
                  <c:v>02/11/2020</c:v>
                </c:pt>
                <c:pt idx="3">
                  <c:v>03/11/2020</c:v>
                </c:pt>
                <c:pt idx="4">
                  <c:v>04/11/2020</c:v>
                </c:pt>
                <c:pt idx="5">
                  <c:v>05/11/2020</c:v>
                </c:pt>
                <c:pt idx="6">
                  <c:v>06/11/2020</c:v>
                </c:pt>
                <c:pt idx="7">
                  <c:v>07/11/2020</c:v>
                </c:pt>
                <c:pt idx="8">
                  <c:v>08/11/2020</c:v>
                </c:pt>
                <c:pt idx="9">
                  <c:v>09/11/2020</c:v>
                </c:pt>
                <c:pt idx="10">
                  <c:v>10/11/2020</c:v>
                </c:pt>
                <c:pt idx="11">
                  <c:v>11/11/2020</c:v>
                </c:pt>
                <c:pt idx="12">
                  <c:v>12/11/2020</c:v>
                </c:pt>
                <c:pt idx="13">
                  <c:v>13/11/2020</c:v>
                </c:pt>
              </c:strCache>
            </c:strRef>
          </c:cat>
          <c:val>
            <c:numRef>
              <c:f>Dati!$R$18:$R$31</c:f>
              <c:numCache>
                <c:formatCode>0.0</c:formatCode>
                <c:ptCount val="14"/>
                <c:pt idx="0">
                  <c:v>17.714285714285715</c:v>
                </c:pt>
                <c:pt idx="1">
                  <c:v>17.285714285714285</c:v>
                </c:pt>
                <c:pt idx="2">
                  <c:v>18.428571428571427</c:v>
                </c:pt>
                <c:pt idx="3">
                  <c:v>19.857142857142858</c:v>
                </c:pt>
                <c:pt idx="4">
                  <c:v>21.285714285714285</c:v>
                </c:pt>
                <c:pt idx="5">
                  <c:v>23.571428571428573</c:v>
                </c:pt>
                <c:pt idx="6">
                  <c:v>23.714285714285715</c:v>
                </c:pt>
                <c:pt idx="7">
                  <c:v>28.571428571428573</c:v>
                </c:pt>
                <c:pt idx="8">
                  <c:v>30.571428571428573</c:v>
                </c:pt>
                <c:pt idx="9">
                  <c:v>33.428571428571431</c:v>
                </c:pt>
                <c:pt idx="10">
                  <c:v>37.285714285714285</c:v>
                </c:pt>
                <c:pt idx="11">
                  <c:v>43.714285714285715</c:v>
                </c:pt>
                <c:pt idx="12">
                  <c:v>50.571428571428569</c:v>
                </c:pt>
                <c:pt idx="13">
                  <c:v>52.857142857142854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62B-409E-BCD5-2C14C777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415184"/>
        <c:axId val="2141407568"/>
      </c:barChart>
      <c:catAx>
        <c:axId val="214141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7568"/>
        <c:crosses val="autoZero"/>
        <c:auto val="1"/>
        <c:lblAlgn val="ctr"/>
        <c:lblOffset val="100"/>
        <c:noMultiLvlLbl val="1"/>
      </c:catAx>
      <c:valAx>
        <c:axId val="21414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1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(esponenziale)'!$F$6</c:f>
          <c:strCache>
            <c:ptCount val="1"/>
            <c:pt idx="0">
              <c:v>Piemonte - Media giornaliera su un periodo 7 giorni - deceduti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Dati!$R$3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3439759783249042"/>
                  <c:y val="-6.0262346913314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Dati!$M$18:$M$31</c:f>
              <c:strCache>
                <c:ptCount val="14"/>
                <c:pt idx="0">
                  <c:v>31/10/2020</c:v>
                </c:pt>
                <c:pt idx="1">
                  <c:v>01/11/2020</c:v>
                </c:pt>
                <c:pt idx="2">
                  <c:v>02/11/2020</c:v>
                </c:pt>
                <c:pt idx="3">
                  <c:v>03/11/2020</c:v>
                </c:pt>
                <c:pt idx="4">
                  <c:v>04/11/2020</c:v>
                </c:pt>
                <c:pt idx="5">
                  <c:v>05/11/2020</c:v>
                </c:pt>
                <c:pt idx="6">
                  <c:v>06/11/2020</c:v>
                </c:pt>
                <c:pt idx="7">
                  <c:v>07/11/2020</c:v>
                </c:pt>
                <c:pt idx="8">
                  <c:v>08/11/2020</c:v>
                </c:pt>
                <c:pt idx="9">
                  <c:v>09/11/2020</c:v>
                </c:pt>
                <c:pt idx="10">
                  <c:v>10/11/2020</c:v>
                </c:pt>
                <c:pt idx="11">
                  <c:v>11/11/2020</c:v>
                </c:pt>
                <c:pt idx="12">
                  <c:v>12/11/2020</c:v>
                </c:pt>
                <c:pt idx="13">
                  <c:v>13/11/2020</c:v>
                </c:pt>
              </c:strCache>
            </c:strRef>
          </c:cat>
          <c:val>
            <c:numRef>
              <c:f>Dati!$R$18:$R$31</c:f>
              <c:numCache>
                <c:formatCode>0.0</c:formatCode>
                <c:ptCount val="14"/>
                <c:pt idx="0">
                  <c:v>17.714285714285715</c:v>
                </c:pt>
                <c:pt idx="1">
                  <c:v>17.285714285714285</c:v>
                </c:pt>
                <c:pt idx="2">
                  <c:v>18.428571428571427</c:v>
                </c:pt>
                <c:pt idx="3">
                  <c:v>19.857142857142858</c:v>
                </c:pt>
                <c:pt idx="4">
                  <c:v>21.285714285714285</c:v>
                </c:pt>
                <c:pt idx="5">
                  <c:v>23.571428571428573</c:v>
                </c:pt>
                <c:pt idx="6">
                  <c:v>23.714285714285715</c:v>
                </c:pt>
                <c:pt idx="7">
                  <c:v>28.571428571428573</c:v>
                </c:pt>
                <c:pt idx="8">
                  <c:v>30.571428571428573</c:v>
                </c:pt>
                <c:pt idx="9">
                  <c:v>33.428571428571431</c:v>
                </c:pt>
                <c:pt idx="10">
                  <c:v>37.285714285714285</c:v>
                </c:pt>
                <c:pt idx="11">
                  <c:v>43.714285714285715</c:v>
                </c:pt>
                <c:pt idx="12">
                  <c:v>50.571428571428569</c:v>
                </c:pt>
                <c:pt idx="13">
                  <c:v>52.857142857142854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BC-412D-AD73-599C11F26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1409200"/>
        <c:axId val="2141408656"/>
      </c:barChart>
      <c:catAx>
        <c:axId val="214140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8656"/>
        <c:crosses val="autoZero"/>
        <c:auto val="1"/>
        <c:lblAlgn val="ctr"/>
        <c:lblOffset val="100"/>
        <c:noMultiLvlLbl val="1"/>
      </c:catAx>
      <c:valAx>
        <c:axId val="214140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fico3"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afico5"/>
  <sheetViews>
    <sheetView zoomScale="10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Grafico4"/>
  <sheetViews>
    <sheetView zoomScale="10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06042061-34CC-49A3-992B-8763809EC9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5275" cy="608201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D600954E-D515-489F-AB6E-796AED7F51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0C531413-1065-4D57-BA80-99A0158EF6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6B9F45A6-EFF1-4B98-B8B1-745F8900D5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1E17F530-704A-4EE1-8E4B-E306C72AD0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537" cy="608201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1F24A6FB-B1C8-49AB-B4F4-FC33D169D6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B30"/>
  <sheetViews>
    <sheetView workbookViewId="0">
      <selection activeCell="A24" sqref="A24"/>
    </sheetView>
  </sheetViews>
  <sheetFormatPr defaultRowHeight="15" x14ac:dyDescent="0.25"/>
  <cols>
    <col min="1" max="1" width="82.5703125" bestFit="1" customWidth="1"/>
    <col min="2" max="2" width="43.7109375" style="13" customWidth="1"/>
  </cols>
  <sheetData>
    <row r="1" spans="1:2" x14ac:dyDescent="0.25">
      <c r="A1" t="s">
        <v>5</v>
      </c>
      <c r="B1" s="13" t="s">
        <v>6</v>
      </c>
    </row>
    <row r="2" spans="1:2" x14ac:dyDescent="0.25">
      <c r="A2" t="s">
        <v>28</v>
      </c>
      <c r="B2" s="13" t="s">
        <v>29</v>
      </c>
    </row>
    <row r="3" spans="1:2" x14ac:dyDescent="0.25">
      <c r="A3" t="s">
        <v>36</v>
      </c>
      <c r="B3" s="14">
        <v>44135</v>
      </c>
    </row>
    <row r="5" spans="1:2" x14ac:dyDescent="0.25">
      <c r="A5" s="5" t="s">
        <v>8</v>
      </c>
    </row>
    <row r="6" spans="1:2" x14ac:dyDescent="0.25">
      <c r="A6" t="s">
        <v>7</v>
      </c>
    </row>
    <row r="7" spans="1:2" x14ac:dyDescent="0.25">
      <c r="A7" t="s">
        <v>9</v>
      </c>
    </row>
    <row r="8" spans="1:2" x14ac:dyDescent="0.25">
      <c r="A8" t="s">
        <v>1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38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45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/>
    </row>
    <row r="25" spans="1:2" x14ac:dyDescent="0.25">
      <c r="A25" t="s">
        <v>24</v>
      </c>
    </row>
    <row r="26" spans="1:2" x14ac:dyDescent="0.25">
      <c r="A26" t="s">
        <v>25</v>
      </c>
    </row>
    <row r="28" spans="1:2" x14ac:dyDescent="0.25">
      <c r="A28" s="6" t="s">
        <v>26</v>
      </c>
    </row>
    <row r="30" spans="1:2" x14ac:dyDescent="0.25">
      <c r="A30" s="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J253"/>
  <sheetViews>
    <sheetView zoomScale="70" zoomScaleNormal="70" workbookViewId="0">
      <selection activeCell="A5" sqref="A5"/>
    </sheetView>
  </sheetViews>
  <sheetFormatPr defaultRowHeight="15" x14ac:dyDescent="0.25"/>
  <cols>
    <col min="1" max="1" width="33" bestFit="1" customWidth="1"/>
    <col min="2" max="2" width="15.140625" customWidth="1"/>
    <col min="4" max="4" width="10.7109375" bestFit="1" customWidth="1"/>
    <col min="5" max="5" width="23.7109375" bestFit="1" customWidth="1"/>
    <col min="6" max="6" width="17.85546875" bestFit="1" customWidth="1"/>
    <col min="7" max="7" width="23.7109375" bestFit="1" customWidth="1"/>
    <col min="8" max="8" width="15.42578125" bestFit="1" customWidth="1"/>
    <col min="9" max="9" width="9.7109375" bestFit="1" customWidth="1"/>
    <col min="13" max="13" width="12" bestFit="1" customWidth="1"/>
    <col min="14" max="14" width="23" bestFit="1" customWidth="1"/>
    <col min="15" max="15" width="17.7109375" bestFit="1" customWidth="1"/>
    <col min="16" max="16" width="23.140625" bestFit="1" customWidth="1"/>
    <col min="17" max="17" width="14.28515625" bestFit="1" customWidth="1"/>
    <col min="18" max="18" width="9.7109375" bestFit="1" customWidth="1"/>
    <col min="19" max="19" width="12" bestFit="1" customWidth="1"/>
    <col min="20" max="21" width="11.5703125" bestFit="1" customWidth="1"/>
    <col min="26" max="26" width="23" bestFit="1" customWidth="1"/>
  </cols>
  <sheetData>
    <row r="1" spans="1:36" x14ac:dyDescent="0.25">
      <c r="A1" s="8" t="s">
        <v>30</v>
      </c>
      <c r="E1" s="7" t="s">
        <v>27</v>
      </c>
      <c r="F1" s="7" t="s">
        <v>2</v>
      </c>
      <c r="G1" s="7" t="s">
        <v>34</v>
      </c>
      <c r="H1" s="7" t="s">
        <v>35</v>
      </c>
      <c r="I1" s="7" t="s">
        <v>3</v>
      </c>
      <c r="U1" t="str">
        <f>A4&amp;" - coeff.ang interpolazioni terapia intensiva"</f>
        <v>Piemonte - coeff.ang interpolazioni terapia intensiva</v>
      </c>
    </row>
    <row r="2" spans="1:36" x14ac:dyDescent="0.25">
      <c r="E2" s="23" t="str">
        <f>A4&amp;" - Media giornaliera su un periodo "&amp;A6&amp;" giorni"</f>
        <v>Piemonte - Media giornaliera su un periodo 7 giorni</v>
      </c>
      <c r="F2" s="23"/>
      <c r="G2" s="23"/>
      <c r="H2" s="23"/>
      <c r="I2" s="23"/>
      <c r="T2" s="25" t="s">
        <v>44</v>
      </c>
      <c r="U2" s="25"/>
      <c r="V2" s="25"/>
      <c r="W2" s="25"/>
      <c r="X2" s="25"/>
      <c r="Z2" s="25" t="s">
        <v>43</v>
      </c>
      <c r="AA2" s="25"/>
      <c r="AB2" s="25"/>
      <c r="AC2" s="25"/>
      <c r="AD2" s="25"/>
      <c r="AF2" s="25" t="s">
        <v>46</v>
      </c>
      <c r="AG2" s="25"/>
      <c r="AH2" s="25"/>
      <c r="AI2" s="25"/>
      <c r="AJ2" s="25"/>
    </row>
    <row r="3" spans="1:36" x14ac:dyDescent="0.25">
      <c r="A3" s="2" t="s">
        <v>0</v>
      </c>
      <c r="B3" s="2"/>
      <c r="D3" t="str" cm="1">
        <f t="array" aca="1" ref="D3" ca="1">INDIRECT("'[dpc-covid19-ita-regioni.xlsx]"&amp;$A$4&amp;"'!a1")</f>
        <v>Data</v>
      </c>
      <c r="E3" t="str" cm="1">
        <f t="array" aca="1" ref="E3" ca="1">INDIRECT("'[dpc-covid19-ita-regioni.xlsx]"&amp;$A$4&amp;"'!"&amp;E1&amp;1)</f>
        <v>ricoverati_con_sintomi</v>
      </c>
      <c r="F3" t="str" cm="1">
        <f t="array" aca="1" ref="F3" ca="1">INDIRECT("'[dpc-covid19-ita-regioni.xlsx]"&amp;$A$4&amp;"'!"&amp;F1&amp;1)</f>
        <v>terapia_intensiva</v>
      </c>
      <c r="G3" t="str" cm="1">
        <f t="array" aca="1" ref="G3" ca="1">INDIRECT("'[dpc-covid19-ita-regioni.xlsx]"&amp;$A$4&amp;"'!"&amp;G1&amp;1)</f>
        <v>isolamento_domiciliare</v>
      </c>
      <c r="H3" t="str" cm="1">
        <f t="array" aca="1" ref="H3" ca="1">INDIRECT("'[dpc-covid19-ita-regioni.xlsx]"&amp;$A$4&amp;"'!"&amp;H1&amp;1)</f>
        <v>totale_positivi</v>
      </c>
      <c r="I3" t="str" cm="1">
        <f t="array" aca="1" ref="I3" ca="1">INDIRECT("'[dpc-covid19-ita-regioni.xlsx]"&amp;$A$4&amp;"'!"&amp;I1&amp;1)</f>
        <v>deceduti</v>
      </c>
      <c r="J3" s="4"/>
      <c r="M3" t="str">
        <f ca="1">D3</f>
        <v>Data</v>
      </c>
      <c r="N3" t="str">
        <f t="shared" ref="N3:R3" ca="1" si="0">E3</f>
        <v>ricoverati_con_sintomi</v>
      </c>
      <c r="O3" t="str">
        <f t="shared" ca="1" si="0"/>
        <v>terapia_intensiva</v>
      </c>
      <c r="P3" t="str">
        <f t="shared" ca="1" si="0"/>
        <v>isolamento_domiciliare</v>
      </c>
      <c r="Q3" t="str">
        <f t="shared" ca="1" si="0"/>
        <v>totale_positivi</v>
      </c>
      <c r="R3" t="str">
        <f t="shared" ca="1" si="0"/>
        <v>deceduti</v>
      </c>
      <c r="T3" t="str">
        <f ca="1">N3</f>
        <v>ricoverati_con_sintomi</v>
      </c>
      <c r="U3" t="str">
        <f t="shared" ref="U3:Y3" ca="1" si="1">O3</f>
        <v>terapia_intensiva</v>
      </c>
      <c r="V3" t="str">
        <f t="shared" ca="1" si="1"/>
        <v>isolamento_domiciliare</v>
      </c>
      <c r="W3" t="str">
        <f t="shared" ca="1" si="1"/>
        <v>totale_positivi</v>
      </c>
      <c r="X3" t="str">
        <f t="shared" ca="1" si="1"/>
        <v>deceduti</v>
      </c>
      <c r="Z3" t="str">
        <f ca="1">T3</f>
        <v>ricoverati_con_sintomi</v>
      </c>
      <c r="AA3" t="str">
        <f t="shared" ref="AA3" ca="1" si="2">U3</f>
        <v>terapia_intensiva</v>
      </c>
      <c r="AB3" t="str">
        <f t="shared" ref="AB3" ca="1" si="3">V3</f>
        <v>isolamento_domiciliare</v>
      </c>
      <c r="AC3" t="str">
        <f t="shared" ref="AC3" ca="1" si="4">W3</f>
        <v>totale_positivi</v>
      </c>
      <c r="AD3" t="str">
        <f t="shared" ref="AD3" ca="1" si="5">X3</f>
        <v>deceduti</v>
      </c>
      <c r="AF3" t="str">
        <f ca="1">Z3</f>
        <v>ricoverati_con_sintomi</v>
      </c>
      <c r="AG3" t="str">
        <f t="shared" ref="AG3:AJ3" ca="1" si="6">AA3</f>
        <v>terapia_intensiva</v>
      </c>
      <c r="AH3" t="str">
        <f t="shared" ca="1" si="6"/>
        <v>isolamento_domiciliare</v>
      </c>
      <c r="AI3" t="str">
        <f t="shared" ca="1" si="6"/>
        <v>totale_positivi</v>
      </c>
      <c r="AJ3" t="str">
        <f t="shared" ca="1" si="6"/>
        <v>deceduti</v>
      </c>
    </row>
    <row r="4" spans="1:36" x14ac:dyDescent="0.25">
      <c r="A4" t="s">
        <v>15</v>
      </c>
      <c r="B4" s="1"/>
      <c r="C4">
        <v>1</v>
      </c>
      <c r="D4" s="9" t="str" cm="1">
        <f t="array" aca="1" ref="D4" ca="1">INDIRECT("'[dpc-covid19-ita-regioni.xlsx]"&amp;$A$4&amp;"'!a"&amp;C4+1)</f>
        <v>13/11/2020</v>
      </c>
      <c r="E4" s="3">
        <f ca="1">AVERAGE(INDIRECT("'[dpc-covid19-ita-regioni.xlsx]"&amp;$A$4&amp;"'!"&amp;E$1&amp;$C4+1):INDIRECT("'[dpc-covid19-ita-regioni.xlsx]"&amp;$A$4&amp;"'!"&amp;E$1&amp;$C4+$A$6))</f>
        <v>4608.1428571428569</v>
      </c>
      <c r="F4" s="3">
        <f ca="1">AVERAGE(INDIRECT("'[dpc-covid19-ita-regioni.xlsx]"&amp;$A$4&amp;"'!"&amp;F$1&amp;$C4+1):INDIRECT("'[dpc-covid19-ita-regioni.xlsx]"&amp;$A$4&amp;"'!"&amp;F$1&amp;$C4+$A$6))</f>
        <v>323.71428571428572</v>
      </c>
      <c r="G4" s="3">
        <f ca="1">AVERAGE(INDIRECT("'[dpc-covid19-ita-regioni.xlsx]"&amp;$A$4&amp;"'!"&amp;G$1&amp;$C4+1):INDIRECT("'[dpc-covid19-ita-regioni.xlsx]"&amp;$A$4&amp;"'!"&amp;G$1&amp;$C4+$A$6))</f>
        <v>53780</v>
      </c>
      <c r="H4" s="3">
        <f ca="1">AVERAGE(INDIRECT("'[dpc-covid19-ita-regioni.xlsx]"&amp;$A$4&amp;"'!"&amp;H$1&amp;$C4+1):INDIRECT("'[dpc-covid19-ita-regioni.xlsx]"&amp;$A$4&amp;"'!"&amp;H$1&amp;$C4+$A$6))</f>
        <v>58711.857142857145</v>
      </c>
      <c r="I4" s="3" cm="1">
        <f t="array" aca="1" ref="I4" ca="1">(INDIRECT("'[dpc-covid19-ita-regioni.xlsx]"&amp;$A$4&amp;"'!"&amp;I$1&amp;$C4+1)-INDIRECT("'[dpc-covid19-ita-regioni.xlsx]"&amp;$A$4&amp;"'!"&amp;I$1&amp;$C4+$A$6))/$A$6</f>
        <v>52.857142857142854</v>
      </c>
      <c r="K4">
        <f t="shared" ref="K4:K29" si="7">K5+1</f>
        <v>31</v>
      </c>
      <c r="L4" t="str">
        <f t="shared" ref="L4:L17" si="8">"C"&amp;K4</f>
        <v>C31</v>
      </c>
      <c r="M4" t="str" cm="1">
        <f t="array" aca="1" ref="M4" ca="1">INDIRECT("D"&amp;$K4)</f>
        <v>17/10/2020</v>
      </c>
      <c r="N4" s="12" cm="1">
        <f t="array" aca="1" ref="N4" ca="1">INDIRECT("E"&amp;$K4)</f>
        <v>547.71428571428567</v>
      </c>
      <c r="O4" s="12" cm="1">
        <f t="array" aca="1" ref="O4" ca="1">INDIRECT("F"&amp;$K4)</f>
        <v>34.714285714285715</v>
      </c>
      <c r="P4" s="12" cm="1">
        <f t="array" aca="1" ref="P4" ca="1">INDIRECT("G"&amp;$K4)</f>
        <v>6148.5714285714284</v>
      </c>
      <c r="Q4" s="12" cm="1">
        <f t="array" aca="1" ref="Q4" ca="1">INDIRECT("H"&amp;$K4)</f>
        <v>6731</v>
      </c>
      <c r="R4" s="12" cm="1">
        <f t="array" aca="1" ref="R4" ca="1">INDIRECT("i"&amp;$K4)</f>
        <v>2.7142857142857144</v>
      </c>
    </row>
    <row r="5" spans="1:36" x14ac:dyDescent="0.25">
      <c r="A5" s="2" t="s">
        <v>4</v>
      </c>
      <c r="B5" s="2"/>
      <c r="C5">
        <f t="shared" ref="C5:C68" si="9">C4+1</f>
        <v>2</v>
      </c>
      <c r="D5" s="9" t="str" cm="1">
        <f t="array" aca="1" ref="D5" ca="1">INDIRECT("'[dpc-covid19-ita-regioni.xlsx]"&amp;$A$4&amp;"'!a"&amp;C5+1)</f>
        <v>12/11/2020</v>
      </c>
      <c r="E5" s="3">
        <f ca="1">AVERAGE(INDIRECT("'[dpc-covid19-ita-regioni.xlsx]"&amp;$A$4&amp;"'!"&amp;E$1&amp;$C5+1):INDIRECT("'[dpc-covid19-ita-regioni.xlsx]"&amp;$A$4&amp;"'!"&amp;E$1&amp;$C5+$A$6))</f>
        <v>4462.5714285714284</v>
      </c>
      <c r="F5" s="3">
        <f ca="1">AVERAGE(INDIRECT("'[dpc-covid19-ita-regioni.xlsx]"&amp;$A$4&amp;"'!"&amp;F$1&amp;$C5+1):INDIRECT("'[dpc-covid19-ita-regioni.xlsx]"&amp;$A$4&amp;"'!"&amp;F$1&amp;$C5+$A$6))</f>
        <v>311.57142857142856</v>
      </c>
      <c r="G5" s="3">
        <f ca="1">AVERAGE(INDIRECT("'[dpc-covid19-ita-regioni.xlsx]"&amp;$A$4&amp;"'!"&amp;G$1&amp;$C5+1):INDIRECT("'[dpc-covid19-ita-regioni.xlsx]"&amp;$A$4&amp;"'!"&amp;G$1&amp;$C5+$A$6))</f>
        <v>51260.857142857145</v>
      </c>
      <c r="H5" s="3">
        <f ca="1">AVERAGE(INDIRECT("'[dpc-covid19-ita-regioni.xlsx]"&amp;$A$4&amp;"'!"&amp;H$1&amp;$C5+1):INDIRECT("'[dpc-covid19-ita-regioni.xlsx]"&amp;$A$4&amp;"'!"&amp;H$1&amp;$C5+$A$6))</f>
        <v>56035</v>
      </c>
      <c r="I5" s="3" cm="1">
        <f t="array" aca="1" ref="I5" ca="1">(INDIRECT("'[dpc-covid19-ita-regioni.xlsx]"&amp;$A$4&amp;"'!"&amp;I$1&amp;$C5+1)-INDIRECT("'[dpc-covid19-ita-regioni.xlsx]"&amp;$A$4&amp;"'!"&amp;I$1&amp;$C5+$A$6))/$A$6</f>
        <v>50.571428571428569</v>
      </c>
      <c r="K5">
        <f t="shared" si="7"/>
        <v>30</v>
      </c>
      <c r="L5" t="str">
        <f t="shared" si="8"/>
        <v>C30</v>
      </c>
      <c r="M5" t="str" cm="1">
        <f t="array" aca="1" ref="M5" ca="1">INDIRECT("D"&amp;$K5)</f>
        <v>18/10/2020</v>
      </c>
      <c r="N5" s="12" cm="1">
        <f t="array" aca="1" ref="N5" ca="1">INDIRECT("E"&amp;$K5)</f>
        <v>605.14285714285711</v>
      </c>
      <c r="O5" s="12" cm="1">
        <f t="array" aca="1" ref="O5" ca="1">INDIRECT("F"&amp;$K5)</f>
        <v>39.142857142857146</v>
      </c>
      <c r="P5" s="12" cm="1">
        <f t="array" aca="1" ref="P5" ca="1">INDIRECT("G"&amp;$K5)</f>
        <v>6769.1428571428569</v>
      </c>
      <c r="Q5" s="12" cm="1">
        <f t="array" aca="1" ref="Q5" ca="1">INDIRECT("H"&amp;$K5)</f>
        <v>7413.4285714285716</v>
      </c>
      <c r="R5" s="12" cm="1">
        <f t="array" aca="1" ref="R5" ca="1">INDIRECT("i"&amp;$K5)</f>
        <v>2.5714285714285716</v>
      </c>
    </row>
    <row r="6" spans="1:36" x14ac:dyDescent="0.25">
      <c r="A6" s="6">
        <v>7</v>
      </c>
      <c r="C6">
        <f t="shared" si="9"/>
        <v>3</v>
      </c>
      <c r="D6" s="9" t="str" cm="1">
        <f t="array" aca="1" ref="D6" ca="1">INDIRECT("'[dpc-covid19-ita-regioni.xlsx]"&amp;$A$4&amp;"'!a"&amp;C6+1)</f>
        <v>11/11/2020</v>
      </c>
      <c r="E6" s="3">
        <f ca="1">AVERAGE(INDIRECT("'[dpc-covid19-ita-regioni.xlsx]"&amp;$A$4&amp;"'!"&amp;E$1&amp;$C6+1):INDIRECT("'[dpc-covid19-ita-regioni.xlsx]"&amp;$A$4&amp;"'!"&amp;E$1&amp;$C6+$A$6))</f>
        <v>4300.4285714285716</v>
      </c>
      <c r="F6" s="3">
        <f ca="1">AVERAGE(INDIRECT("'[dpc-covid19-ita-regioni.xlsx]"&amp;$A$4&amp;"'!"&amp;F$1&amp;$C6+1):INDIRECT("'[dpc-covid19-ita-regioni.xlsx]"&amp;$A$4&amp;"'!"&amp;F$1&amp;$C6+$A$6))</f>
        <v>297.42857142857144</v>
      </c>
      <c r="G6" s="3">
        <f ca="1">AVERAGE(INDIRECT("'[dpc-covid19-ita-regioni.xlsx]"&amp;$A$4&amp;"'!"&amp;G$1&amp;$C6+1):INDIRECT("'[dpc-covid19-ita-regioni.xlsx]"&amp;$A$4&amp;"'!"&amp;G$1&amp;$C6+$A$6))</f>
        <v>48690.857142857145</v>
      </c>
      <c r="H6" s="3">
        <f ca="1">AVERAGE(INDIRECT("'[dpc-covid19-ita-regioni.xlsx]"&amp;$A$4&amp;"'!"&amp;H$1&amp;$C6+1):INDIRECT("'[dpc-covid19-ita-regioni.xlsx]"&amp;$A$4&amp;"'!"&amp;H$1&amp;$C6+$A$6))</f>
        <v>53288.714285714283</v>
      </c>
      <c r="I6" s="3" cm="1">
        <f t="array" aca="1" ref="I6" ca="1">(INDIRECT("'[dpc-covid19-ita-regioni.xlsx]"&amp;$A$4&amp;"'!"&amp;I$1&amp;$C6+1)-INDIRECT("'[dpc-covid19-ita-regioni.xlsx]"&amp;$A$4&amp;"'!"&amp;I$1&amp;$C6+$A$6))/$A$6</f>
        <v>43.714285714285715</v>
      </c>
      <c r="K6">
        <f t="shared" si="7"/>
        <v>29</v>
      </c>
      <c r="L6" t="str">
        <f t="shared" si="8"/>
        <v>C29</v>
      </c>
      <c r="M6" t="str" cm="1">
        <f t="array" aca="1" ref="M6" ca="1">INDIRECT("D"&amp;$K6)</f>
        <v>19/10/2020</v>
      </c>
      <c r="N6" s="12" cm="1">
        <f t="array" aca="1" ref="N6" ca="1">INDIRECT("E"&amp;$K6)</f>
        <v>666</v>
      </c>
      <c r="O6" s="12" cm="1">
        <f t="array" aca="1" ref="O6" ca="1">INDIRECT("F"&amp;$K6)</f>
        <v>44.714285714285715</v>
      </c>
      <c r="P6" s="12" cm="1">
        <f t="array" aca="1" ref="P6" ca="1">INDIRECT("G"&amp;$K6)</f>
        <v>7437.5714285714284</v>
      </c>
      <c r="Q6" s="12" cm="1">
        <f t="array" aca="1" ref="Q6" ca="1">INDIRECT("H"&amp;$K6)</f>
        <v>8148.2857142857147</v>
      </c>
      <c r="R6" s="12" cm="1">
        <f t="array" aca="1" ref="R6" ca="1">INDIRECT("i"&amp;$K6)</f>
        <v>2.8571428571428572</v>
      </c>
    </row>
    <row r="7" spans="1:36" x14ac:dyDescent="0.25">
      <c r="C7">
        <f t="shared" si="9"/>
        <v>4</v>
      </c>
      <c r="D7" s="9" t="str" cm="1">
        <f t="array" aca="1" ref="D7" ca="1">INDIRECT("'[dpc-covid19-ita-regioni.xlsx]"&amp;$A$4&amp;"'!a"&amp;C7+1)</f>
        <v>10/11/2020</v>
      </c>
      <c r="E7" s="3">
        <f ca="1">AVERAGE(INDIRECT("'[dpc-covid19-ita-regioni.xlsx]"&amp;$A$4&amp;"'!"&amp;E$1&amp;$C7+1):INDIRECT("'[dpc-covid19-ita-regioni.xlsx]"&amp;$A$4&amp;"'!"&amp;E$1&amp;$C7+$A$6))</f>
        <v>4119.7142857142853</v>
      </c>
      <c r="F7" s="3">
        <f ca="1">AVERAGE(INDIRECT("'[dpc-covid19-ita-regioni.xlsx]"&amp;$A$4&amp;"'!"&amp;F$1&amp;$C7+1):INDIRECT("'[dpc-covid19-ita-regioni.xlsx]"&amp;$A$4&amp;"'!"&amp;F$1&amp;$C7+$A$6))</f>
        <v>282.14285714285717</v>
      </c>
      <c r="G7" s="3">
        <f ca="1">AVERAGE(INDIRECT("'[dpc-covid19-ita-regioni.xlsx]"&amp;$A$4&amp;"'!"&amp;G$1&amp;$C7+1):INDIRECT("'[dpc-covid19-ita-regioni.xlsx]"&amp;$A$4&amp;"'!"&amp;G$1&amp;$C7+$A$6))</f>
        <v>46204.428571428572</v>
      </c>
      <c r="H7" s="3">
        <f ca="1">AVERAGE(INDIRECT("'[dpc-covid19-ita-regioni.xlsx]"&amp;$A$4&amp;"'!"&amp;H$1&amp;$C7+1):INDIRECT("'[dpc-covid19-ita-regioni.xlsx]"&amp;$A$4&amp;"'!"&amp;H$1&amp;$C7+$A$6))</f>
        <v>50606.285714285717</v>
      </c>
      <c r="I7" s="3" cm="1">
        <f t="array" aca="1" ref="I7" ca="1">(INDIRECT("'[dpc-covid19-ita-regioni.xlsx]"&amp;$A$4&amp;"'!"&amp;I$1&amp;$C7+1)-INDIRECT("'[dpc-covid19-ita-regioni.xlsx]"&amp;$A$4&amp;"'!"&amp;I$1&amp;$C7+$A$6))/$A$6</f>
        <v>37.285714285714285</v>
      </c>
      <c r="K7">
        <f t="shared" si="7"/>
        <v>28</v>
      </c>
      <c r="L7" t="str">
        <f t="shared" si="8"/>
        <v>C28</v>
      </c>
      <c r="M7" t="str" cm="1">
        <f t="array" aca="1" ref="M7" ca="1">INDIRECT("D"&amp;$K7)</f>
        <v>20/10/2020</v>
      </c>
      <c r="N7" s="12" cm="1">
        <f t="array" aca="1" ref="N7" ca="1">INDIRECT("E"&amp;$K7)</f>
        <v>745.14285714285711</v>
      </c>
      <c r="O7" s="12" cm="1">
        <f t="array" aca="1" ref="O7" ca="1">INDIRECT("F"&amp;$K7)</f>
        <v>49.285714285714285</v>
      </c>
      <c r="P7" s="12" cm="1">
        <f t="array" aca="1" ref="P7" ca="1">INDIRECT("G"&amp;$K7)</f>
        <v>8199.1428571428569</v>
      </c>
      <c r="Q7" s="12" cm="1">
        <f t="array" aca="1" ref="Q7" ca="1">INDIRECT("H"&amp;$K7)</f>
        <v>8993.5714285714294</v>
      </c>
      <c r="R7" s="12" cm="1">
        <f t="array" aca="1" ref="R7" ca="1">INDIRECT("i"&amp;$K7)</f>
        <v>3.1428571428571428</v>
      </c>
    </row>
    <row r="8" spans="1:36" x14ac:dyDescent="0.25">
      <c r="A8" cm="1">
        <f t="array" aca="1" ref="A8" ca="1">INDIRECT("'[dpc-covid19-ita-regioni.xlsx]"&amp;$A$4&amp;"'!"&amp;I$1&amp;$C4+1)</f>
        <v>4964</v>
      </c>
      <c r="C8">
        <f t="shared" si="9"/>
        <v>5</v>
      </c>
      <c r="D8" s="9" t="str" cm="1">
        <f t="array" aca="1" ref="D8" ca="1">INDIRECT("'[dpc-covid19-ita-regioni.xlsx]"&amp;$A$4&amp;"'!a"&amp;C8+1)</f>
        <v>09/11/2020</v>
      </c>
      <c r="E8" s="3">
        <f ca="1">AVERAGE(INDIRECT("'[dpc-covid19-ita-regioni.xlsx]"&amp;$A$4&amp;"'!"&amp;E$1&amp;$C8+1):INDIRECT("'[dpc-covid19-ita-regioni.xlsx]"&amp;$A$4&amp;"'!"&amp;E$1&amp;$C8+$A$6))</f>
        <v>3928.8571428571427</v>
      </c>
      <c r="F8" s="3">
        <f ca="1">AVERAGE(INDIRECT("'[dpc-covid19-ita-regioni.xlsx]"&amp;$A$4&amp;"'!"&amp;F$1&amp;$C8+1):INDIRECT("'[dpc-covid19-ita-regioni.xlsx]"&amp;$A$4&amp;"'!"&amp;F$1&amp;$C8+$A$6))</f>
        <v>266.14285714285717</v>
      </c>
      <c r="G8" s="3">
        <f ca="1">AVERAGE(INDIRECT("'[dpc-covid19-ita-regioni.xlsx]"&amp;$A$4&amp;"'!"&amp;G$1&amp;$C8+1):INDIRECT("'[dpc-covid19-ita-regioni.xlsx]"&amp;$A$4&amp;"'!"&amp;G$1&amp;$C8+$A$6))</f>
        <v>43536.714285714283</v>
      </c>
      <c r="H8" s="3">
        <f ca="1">AVERAGE(INDIRECT("'[dpc-covid19-ita-regioni.xlsx]"&amp;$A$4&amp;"'!"&amp;H$1&amp;$C8+1):INDIRECT("'[dpc-covid19-ita-regioni.xlsx]"&amp;$A$4&amp;"'!"&amp;H$1&amp;$C8+$A$6))</f>
        <v>47731.714285714283</v>
      </c>
      <c r="I8" s="3" cm="1">
        <f t="array" aca="1" ref="I8" ca="1">(INDIRECT("'[dpc-covid19-ita-regioni.xlsx]"&amp;$A$4&amp;"'!"&amp;I$1&amp;$C8+1)-INDIRECT("'[dpc-covid19-ita-regioni.xlsx]"&amp;$A$4&amp;"'!"&amp;I$1&amp;$C8+$A$6))/$A$6</f>
        <v>33.428571428571431</v>
      </c>
      <c r="K8">
        <f t="shared" si="7"/>
        <v>27</v>
      </c>
      <c r="L8" t="str">
        <f t="shared" si="8"/>
        <v>C27</v>
      </c>
      <c r="M8" t="str" cm="1">
        <f t="array" aca="1" ref="M8" ca="1">INDIRECT("D"&amp;$K8)</f>
        <v>21/10/2020</v>
      </c>
      <c r="N8" s="12" cm="1">
        <f t="array" aca="1" ref="N8" ca="1">INDIRECT("E"&amp;$K8)</f>
        <v>823.57142857142856</v>
      </c>
      <c r="O8" s="12" cm="1">
        <f t="array" aca="1" ref="O8" ca="1">INDIRECT("F"&amp;$K8)</f>
        <v>55.142857142857146</v>
      </c>
      <c r="P8" s="12" cm="1">
        <f t="array" aca="1" ref="P8" ca="1">INDIRECT("G"&amp;$K8)</f>
        <v>9121.7142857142862</v>
      </c>
      <c r="Q8" s="12" cm="1">
        <f t="array" aca="1" ref="Q8" ca="1">INDIRECT("H"&amp;$K8)</f>
        <v>10000.428571428571</v>
      </c>
      <c r="R8" s="12" cm="1">
        <f t="array" aca="1" ref="R8" ca="1">INDIRECT("i"&amp;$K8)</f>
        <v>3.7142857142857144</v>
      </c>
    </row>
    <row r="9" spans="1:36" x14ac:dyDescent="0.25">
      <c r="A9" cm="1">
        <f t="array" aca="1" ref="A9" ca="1">INDIRECT("'[dpc-covid19-ita-regioni.xlsx]"&amp;$A$4&amp;"'!"&amp;I$1&amp;$C5+1)</f>
        <v>4903</v>
      </c>
      <c r="C9">
        <f t="shared" si="9"/>
        <v>6</v>
      </c>
      <c r="D9" s="9" t="str" cm="1">
        <f t="array" aca="1" ref="D9" ca="1">INDIRECT("'[dpc-covid19-ita-regioni.xlsx]"&amp;$A$4&amp;"'!a"&amp;C9+1)</f>
        <v>08/11/2020</v>
      </c>
      <c r="E9" s="3">
        <f ca="1">AVERAGE(INDIRECT("'[dpc-covid19-ita-regioni.xlsx]"&amp;$A$4&amp;"'!"&amp;E$1&amp;$C9+1):INDIRECT("'[dpc-covid19-ita-regioni.xlsx]"&amp;$A$4&amp;"'!"&amp;E$1&amp;$C9+$A$6))</f>
        <v>3724.2857142857142</v>
      </c>
      <c r="F9" s="3">
        <f ca="1">AVERAGE(INDIRECT("'[dpc-covid19-ita-regioni.xlsx]"&amp;$A$4&amp;"'!"&amp;F$1&amp;$C9+1):INDIRECT("'[dpc-covid19-ita-regioni.xlsx]"&amp;$A$4&amp;"'!"&amp;F$1&amp;$C9+$A$6))</f>
        <v>249.57142857142858</v>
      </c>
      <c r="G9" s="3">
        <f ca="1">AVERAGE(INDIRECT("'[dpc-covid19-ita-regioni.xlsx]"&amp;$A$4&amp;"'!"&amp;G$1&amp;$C9+1):INDIRECT("'[dpc-covid19-ita-regioni.xlsx]"&amp;$A$4&amp;"'!"&amp;G$1&amp;$C9+$A$6))</f>
        <v>40877.714285714283</v>
      </c>
      <c r="H9" s="3">
        <f ca="1">AVERAGE(INDIRECT("'[dpc-covid19-ita-regioni.xlsx]"&amp;$A$4&amp;"'!"&amp;H$1&amp;$C9+1):INDIRECT("'[dpc-covid19-ita-regioni.xlsx]"&amp;$A$4&amp;"'!"&amp;H$1&amp;$C9+$A$6))</f>
        <v>44851.571428571428</v>
      </c>
      <c r="I9" s="3" cm="1">
        <f t="array" aca="1" ref="I9" ca="1">(INDIRECT("'[dpc-covid19-ita-regioni.xlsx]"&amp;$A$4&amp;"'!"&amp;I$1&amp;$C9+1)-INDIRECT("'[dpc-covid19-ita-regioni.xlsx]"&amp;$A$4&amp;"'!"&amp;I$1&amp;$C9+$A$6))/$A$6</f>
        <v>30.571428571428573</v>
      </c>
      <c r="K9">
        <f t="shared" si="7"/>
        <v>26</v>
      </c>
      <c r="L9" t="str">
        <f t="shared" si="8"/>
        <v>C26</v>
      </c>
      <c r="M9" t="str" cm="1">
        <f t="array" aca="1" ref="M9" ca="1">INDIRECT("D"&amp;$K9)</f>
        <v>22/10/2020</v>
      </c>
      <c r="N9" s="12" cm="1">
        <f t="array" aca="1" ref="N9" ca="1">INDIRECT("E"&amp;$K9)</f>
        <v>913.71428571428567</v>
      </c>
      <c r="O9" s="12" cm="1">
        <f t="array" aca="1" ref="O9" ca="1">INDIRECT("F"&amp;$K9)</f>
        <v>60.714285714285715</v>
      </c>
      <c r="P9" s="12" cm="1">
        <f t="array" aca="1" ref="P9" ca="1">INDIRECT("G"&amp;$K9)</f>
        <v>10093.428571428571</v>
      </c>
      <c r="Q9" s="12" cm="1">
        <f t="array" aca="1" ref="Q9" ca="1">INDIRECT("H"&amp;$K9)</f>
        <v>11067.857142857143</v>
      </c>
      <c r="R9" s="12" cm="1">
        <f t="array" aca="1" ref="R9" ca="1">INDIRECT("i"&amp;$K9)</f>
        <v>4.7142857142857144</v>
      </c>
    </row>
    <row r="10" spans="1:36" x14ac:dyDescent="0.25">
      <c r="A10" cm="1">
        <f t="array" aca="1" ref="A10" ca="1">INDIRECT("'[dpc-covid19-ita-regioni.xlsx]"&amp;$A$4&amp;"'!"&amp;I$1&amp;$C6+1)</f>
        <v>4826</v>
      </c>
      <c r="C10">
        <f t="shared" si="9"/>
        <v>7</v>
      </c>
      <c r="D10" s="9" t="str" cm="1">
        <f t="array" aca="1" ref="D10" ca="1">INDIRECT("'[dpc-covid19-ita-regioni.xlsx]"&amp;$A$4&amp;"'!a"&amp;C10+1)</f>
        <v>07/11/2020</v>
      </c>
      <c r="E10" s="3">
        <f ca="1">AVERAGE(INDIRECT("'[dpc-covid19-ita-regioni.xlsx]"&amp;$A$4&amp;"'!"&amp;E$1&amp;$C10+1):INDIRECT("'[dpc-covid19-ita-regioni.xlsx]"&amp;$A$4&amp;"'!"&amp;E$1&amp;$C10+$A$6))</f>
        <v>3506.7142857142858</v>
      </c>
      <c r="F10" s="3">
        <f ca="1">AVERAGE(INDIRECT("'[dpc-covid19-ita-regioni.xlsx]"&amp;$A$4&amp;"'!"&amp;F$1&amp;$C10+1):INDIRECT("'[dpc-covid19-ita-regioni.xlsx]"&amp;$A$4&amp;"'!"&amp;F$1&amp;$C10+$A$6))</f>
        <v>231.71428571428572</v>
      </c>
      <c r="G10" s="3">
        <f ca="1">AVERAGE(INDIRECT("'[dpc-covid19-ita-regioni.xlsx]"&amp;$A$4&amp;"'!"&amp;G$1&amp;$C10+1):INDIRECT("'[dpc-covid19-ita-regioni.xlsx]"&amp;$A$4&amp;"'!"&amp;G$1&amp;$C10+$A$6))</f>
        <v>38287</v>
      </c>
      <c r="H10" s="3">
        <f ca="1">AVERAGE(INDIRECT("'[dpc-covid19-ita-regioni.xlsx]"&amp;$A$4&amp;"'!"&amp;H$1&amp;$C10+1):INDIRECT("'[dpc-covid19-ita-regioni.xlsx]"&amp;$A$4&amp;"'!"&amp;H$1&amp;$C10+$A$6))</f>
        <v>42025.428571428572</v>
      </c>
      <c r="I10" s="3" cm="1">
        <f t="array" aca="1" ref="I10" ca="1">(INDIRECT("'[dpc-covid19-ita-regioni.xlsx]"&amp;$A$4&amp;"'!"&amp;I$1&amp;$C10+1)-INDIRECT("'[dpc-covid19-ita-regioni.xlsx]"&amp;$A$4&amp;"'!"&amp;I$1&amp;$C10+$A$6))/$A$6</f>
        <v>28.571428571428573</v>
      </c>
      <c r="K10">
        <f t="shared" si="7"/>
        <v>25</v>
      </c>
      <c r="L10" t="str">
        <f t="shared" si="8"/>
        <v>C25</v>
      </c>
      <c r="M10" t="str" cm="1">
        <f t="array" aca="1" ref="M10" ca="1">INDIRECT("D"&amp;$K10)</f>
        <v>23/10/2020</v>
      </c>
      <c r="N10" s="12" cm="1">
        <f t="array" aca="1" ref="N10" ca="1">INDIRECT("E"&amp;$K10)</f>
        <v>1014.2857142857143</v>
      </c>
      <c r="O10" s="12" cm="1">
        <f t="array" aca="1" ref="O10" ca="1">INDIRECT("F"&amp;$K10)</f>
        <v>66.571428571428569</v>
      </c>
      <c r="P10" s="12" cm="1">
        <f t="array" aca="1" ref="P10" ca="1">INDIRECT("G"&amp;$K10)</f>
        <v>11187.571428571429</v>
      </c>
      <c r="Q10" s="12" cm="1">
        <f t="array" aca="1" ref="Q10" ca="1">INDIRECT("H"&amp;$K10)</f>
        <v>12268.428571428571</v>
      </c>
      <c r="R10" s="12" cm="1">
        <f t="array" aca="1" ref="R10" ca="1">INDIRECT("i"&amp;$K10)</f>
        <v>5.7142857142857144</v>
      </c>
    </row>
    <row r="11" spans="1:36" x14ac:dyDescent="0.25">
      <c r="A11" cm="1">
        <f t="array" aca="1" ref="A11" ca="1">INDIRECT("'[dpc-covid19-ita-regioni.xlsx]"&amp;$A$4&amp;"'!"&amp;I$1&amp;$C7+1)</f>
        <v>4742</v>
      </c>
      <c r="C11">
        <f t="shared" si="9"/>
        <v>8</v>
      </c>
      <c r="D11" s="9" t="str" cm="1">
        <f t="array" aca="1" ref="D11" ca="1">INDIRECT("'[dpc-covid19-ita-regioni.xlsx]"&amp;$A$4&amp;"'!a"&amp;C11+1)</f>
        <v>06/11/2020</v>
      </c>
      <c r="E11" s="3">
        <f ca="1">AVERAGE(INDIRECT("'[dpc-covid19-ita-regioni.xlsx]"&amp;$A$4&amp;"'!"&amp;E$1&amp;$C11+1):INDIRECT("'[dpc-covid19-ita-regioni.xlsx]"&amp;$A$4&amp;"'!"&amp;E$1&amp;$C11+$A$6))</f>
        <v>3301.1428571428573</v>
      </c>
      <c r="F11" s="3">
        <f ca="1">AVERAGE(INDIRECT("'[dpc-covid19-ita-regioni.xlsx]"&amp;$A$4&amp;"'!"&amp;F$1&amp;$C11+1):INDIRECT("'[dpc-covid19-ita-regioni.xlsx]"&amp;$A$4&amp;"'!"&amp;F$1&amp;$C11+$A$6))</f>
        <v>216</v>
      </c>
      <c r="G11" s="3">
        <f ca="1">AVERAGE(INDIRECT("'[dpc-covid19-ita-regioni.xlsx]"&amp;$A$4&amp;"'!"&amp;G$1&amp;$C11+1):INDIRECT("'[dpc-covid19-ita-regioni.xlsx]"&amp;$A$4&amp;"'!"&amp;G$1&amp;$C11+$A$6))</f>
        <v>35841.857142857145</v>
      </c>
      <c r="H11" s="3">
        <f ca="1">AVERAGE(INDIRECT("'[dpc-covid19-ita-regioni.xlsx]"&amp;$A$4&amp;"'!"&amp;H$1&amp;$C11+1):INDIRECT("'[dpc-covid19-ita-regioni.xlsx]"&amp;$A$4&amp;"'!"&amp;H$1&amp;$C11+$A$6))</f>
        <v>39359</v>
      </c>
      <c r="I11" s="3" cm="1">
        <f t="array" aca="1" ref="I11" ca="1">(INDIRECT("'[dpc-covid19-ita-regioni.xlsx]"&amp;$A$4&amp;"'!"&amp;I$1&amp;$C11+1)-INDIRECT("'[dpc-covid19-ita-regioni.xlsx]"&amp;$A$4&amp;"'!"&amp;I$1&amp;$C11+$A$6))/$A$6</f>
        <v>23.714285714285715</v>
      </c>
      <c r="K11">
        <f t="shared" si="7"/>
        <v>24</v>
      </c>
      <c r="L11" t="str">
        <f t="shared" si="8"/>
        <v>C24</v>
      </c>
      <c r="M11" t="str" cm="1">
        <f t="array" aca="1" ref="M11" ca="1">INDIRECT("D"&amp;$K11)</f>
        <v>24/10/2020</v>
      </c>
      <c r="N11" s="12" cm="1">
        <f t="array" aca="1" ref="N11" ca="1">INDIRECT("E"&amp;$K11)</f>
        <v>1126</v>
      </c>
      <c r="O11" s="12" cm="1">
        <f t="array" aca="1" ref="O11" ca="1">INDIRECT("F"&amp;$K11)</f>
        <v>71.857142857142861</v>
      </c>
      <c r="P11" s="12" cm="1">
        <f t="array" aca="1" ref="P11" ca="1">INDIRECT("G"&amp;$K11)</f>
        <v>12351</v>
      </c>
      <c r="Q11" s="12" cm="1">
        <f t="array" aca="1" ref="Q11" ca="1">INDIRECT("H"&amp;$K11)</f>
        <v>13548.857142857143</v>
      </c>
      <c r="R11" s="12" cm="1">
        <f t="array" aca="1" ref="R11" ca="1">INDIRECT("i"&amp;$K11)</f>
        <v>7.1428571428571432</v>
      </c>
    </row>
    <row r="12" spans="1:36" x14ac:dyDescent="0.25">
      <c r="A12" cm="1">
        <f t="array" aca="1" ref="A12" ca="1">INDIRECT("'[dpc-covid19-ita-regioni.xlsx]"&amp;$A$4&amp;"'!"&amp;I$1&amp;$C8+1)</f>
        <v>4678</v>
      </c>
      <c r="C12">
        <f t="shared" si="9"/>
        <v>9</v>
      </c>
      <c r="D12" s="9" t="str" cm="1">
        <f t="array" aca="1" ref="D12" ca="1">INDIRECT("'[dpc-covid19-ita-regioni.xlsx]"&amp;$A$4&amp;"'!a"&amp;C12+1)</f>
        <v>05/11/2020</v>
      </c>
      <c r="E12" s="3">
        <f ca="1">AVERAGE(INDIRECT("'[dpc-covid19-ita-regioni.xlsx]"&amp;$A$4&amp;"'!"&amp;E$1&amp;$C12+1):INDIRECT("'[dpc-covid19-ita-regioni.xlsx]"&amp;$A$4&amp;"'!"&amp;E$1&amp;$C12+$A$6))</f>
        <v>3112</v>
      </c>
      <c r="F12" s="3">
        <f ca="1">AVERAGE(INDIRECT("'[dpc-covid19-ita-regioni.xlsx]"&amp;$A$4&amp;"'!"&amp;F$1&amp;$C12+1):INDIRECT("'[dpc-covid19-ita-regioni.xlsx]"&amp;$A$4&amp;"'!"&amp;F$1&amp;$C12+$A$6))</f>
        <v>200.42857142857142</v>
      </c>
      <c r="G12" s="3">
        <f ca="1">AVERAGE(INDIRECT("'[dpc-covid19-ita-regioni.xlsx]"&amp;$A$4&amp;"'!"&amp;G$1&amp;$C12+1):INDIRECT("'[dpc-covid19-ita-regioni.xlsx]"&amp;$A$4&amp;"'!"&amp;G$1&amp;$C12+$A$6))</f>
        <v>33542.571428571428</v>
      </c>
      <c r="H12" s="3">
        <f ca="1">AVERAGE(INDIRECT("'[dpc-covid19-ita-regioni.xlsx]"&amp;$A$4&amp;"'!"&amp;H$1&amp;$C12+1):INDIRECT("'[dpc-covid19-ita-regioni.xlsx]"&amp;$A$4&amp;"'!"&amp;H$1&amp;$C12+$A$6))</f>
        <v>36855</v>
      </c>
      <c r="I12" s="3" cm="1">
        <f t="array" aca="1" ref="I12" ca="1">(INDIRECT("'[dpc-covid19-ita-regioni.xlsx]"&amp;$A$4&amp;"'!"&amp;I$1&amp;$C12+1)-INDIRECT("'[dpc-covid19-ita-regioni.xlsx]"&amp;$A$4&amp;"'!"&amp;I$1&amp;$C12+$A$6))/$A$6</f>
        <v>23.571428571428573</v>
      </c>
      <c r="K12">
        <f t="shared" si="7"/>
        <v>23</v>
      </c>
      <c r="L12" t="str">
        <f t="shared" si="8"/>
        <v>C23</v>
      </c>
      <c r="M12" t="str" cm="1">
        <f t="array" aca="1" ref="M12" ca="1">INDIRECT("D"&amp;$K12)</f>
        <v>25/10/2020</v>
      </c>
      <c r="N12" s="12" cm="1">
        <f t="array" aca="1" ref="N12" ca="1">INDIRECT("E"&amp;$K12)</f>
        <v>1243.2857142857142</v>
      </c>
      <c r="O12" s="12" cm="1">
        <f t="array" aca="1" ref="O12" ca="1">INDIRECT("F"&amp;$K12)</f>
        <v>77.428571428571431</v>
      </c>
      <c r="P12" s="12" cm="1">
        <f t="array" aca="1" ref="P12" ca="1">INDIRECT("G"&amp;$K12)</f>
        <v>13663</v>
      </c>
      <c r="Q12" s="12" cm="1">
        <f t="array" aca="1" ref="Q12" ca="1">INDIRECT("H"&amp;$K12)</f>
        <v>14983.714285714286</v>
      </c>
      <c r="R12" s="12" cm="1">
        <f t="array" aca="1" ref="R12" ca="1">INDIRECT("i"&amp;$K12)</f>
        <v>8</v>
      </c>
    </row>
    <row r="13" spans="1:36" x14ac:dyDescent="0.25">
      <c r="A13" cm="1">
        <f t="array" aca="1" ref="A13" ca="1">INDIRECT("'[dpc-covid19-ita-regioni.xlsx]"&amp;$A$4&amp;"'!"&amp;I$1&amp;$C9+1)</f>
        <v>4629</v>
      </c>
      <c r="C13">
        <f t="shared" si="9"/>
        <v>10</v>
      </c>
      <c r="D13" s="9" t="str" cm="1">
        <f t="array" aca="1" ref="D13" ca="1">INDIRECT("'[dpc-covid19-ita-regioni.xlsx]"&amp;$A$4&amp;"'!a"&amp;C13+1)</f>
        <v>04/11/2020</v>
      </c>
      <c r="E13" s="3">
        <f ca="1">AVERAGE(INDIRECT("'[dpc-covid19-ita-regioni.xlsx]"&amp;$A$4&amp;"'!"&amp;E$1&amp;$C13+1):INDIRECT("'[dpc-covid19-ita-regioni.xlsx]"&amp;$A$4&amp;"'!"&amp;E$1&amp;$C13+$A$6))</f>
        <v>2923.8571428571427</v>
      </c>
      <c r="F13" s="3">
        <f ca="1">AVERAGE(INDIRECT("'[dpc-covid19-ita-regioni.xlsx]"&amp;$A$4&amp;"'!"&amp;F$1&amp;$C13+1):INDIRECT("'[dpc-covid19-ita-regioni.xlsx]"&amp;$A$4&amp;"'!"&amp;F$1&amp;$C13+$A$6))</f>
        <v>185.71428571428572</v>
      </c>
      <c r="G13" s="3">
        <f ca="1">AVERAGE(INDIRECT("'[dpc-covid19-ita-regioni.xlsx]"&amp;$A$4&amp;"'!"&amp;G$1&amp;$C13+1):INDIRECT("'[dpc-covid19-ita-regioni.xlsx]"&amp;$A$4&amp;"'!"&amp;G$1&amp;$C13+$A$6))</f>
        <v>31447.857142857141</v>
      </c>
      <c r="H13" s="3">
        <f ca="1">AVERAGE(INDIRECT("'[dpc-covid19-ita-regioni.xlsx]"&amp;$A$4&amp;"'!"&amp;H$1&amp;$C13+1):INDIRECT("'[dpc-covid19-ita-regioni.xlsx]"&amp;$A$4&amp;"'!"&amp;H$1&amp;$C13+$A$6))</f>
        <v>34557.428571428572</v>
      </c>
      <c r="I13" s="3" cm="1">
        <f t="array" aca="1" ref="I13" ca="1">(INDIRECT("'[dpc-covid19-ita-regioni.xlsx]"&amp;$A$4&amp;"'!"&amp;I$1&amp;$C13+1)-INDIRECT("'[dpc-covid19-ita-regioni.xlsx]"&amp;$A$4&amp;"'!"&amp;I$1&amp;$C13+$A$6))/$A$6</f>
        <v>21.285714285714285</v>
      </c>
      <c r="K13">
        <f t="shared" si="7"/>
        <v>22</v>
      </c>
      <c r="L13" t="str">
        <f t="shared" si="8"/>
        <v>C22</v>
      </c>
      <c r="M13" t="str" cm="1">
        <f t="array" aca="1" ref="M13" ca="1">INDIRECT("D"&amp;$K13)</f>
        <v>26/10/2020</v>
      </c>
      <c r="N13" s="12" cm="1">
        <f t="array" aca="1" ref="N13" ca="1">INDIRECT("E"&amp;$K13)</f>
        <v>1381.2857142857142</v>
      </c>
      <c r="O13" s="12" cm="1">
        <f t="array" aca="1" ref="O13" ca="1">INDIRECT("F"&amp;$K13)</f>
        <v>83.285714285714292</v>
      </c>
      <c r="P13" s="12" cm="1">
        <f t="array" aca="1" ref="P13" ca="1">INDIRECT("G"&amp;$K13)</f>
        <v>15042</v>
      </c>
      <c r="Q13" s="12" cm="1">
        <f t="array" aca="1" ref="Q13" ca="1">INDIRECT("H"&amp;$K13)</f>
        <v>16506.571428571428</v>
      </c>
      <c r="R13" s="12" cm="1">
        <f t="array" aca="1" ref="R13" ca="1">INDIRECT("i"&amp;$K13)</f>
        <v>9.1428571428571423</v>
      </c>
    </row>
    <row r="14" spans="1:36" x14ac:dyDescent="0.25">
      <c r="A14" cm="1">
        <f t="array" aca="1" ref="A14" ca="1">INDIRECT("'[dpc-covid19-ita-regioni.xlsx]"&amp;$A$4&amp;"'!"&amp;I$1&amp;$C10+1)</f>
        <v>4594</v>
      </c>
      <c r="C14">
        <f t="shared" si="9"/>
        <v>11</v>
      </c>
      <c r="D14" s="9" t="str" cm="1">
        <f t="array" aca="1" ref="D14" ca="1">INDIRECT("'[dpc-covid19-ita-regioni.xlsx]"&amp;$A$4&amp;"'!a"&amp;C14+1)</f>
        <v>03/11/2020</v>
      </c>
      <c r="E14" s="3">
        <f ca="1">AVERAGE(INDIRECT("'[dpc-covid19-ita-regioni.xlsx]"&amp;$A$4&amp;"'!"&amp;E$1&amp;$C14+1):INDIRECT("'[dpc-covid19-ita-regioni.xlsx]"&amp;$A$4&amp;"'!"&amp;E$1&amp;$C14+$A$6))</f>
        <v>2739.8571428571427</v>
      </c>
      <c r="F14" s="3">
        <f ca="1">AVERAGE(INDIRECT("'[dpc-covid19-ita-regioni.xlsx]"&amp;$A$4&amp;"'!"&amp;F$1&amp;$C14+1):INDIRECT("'[dpc-covid19-ita-regioni.xlsx]"&amp;$A$4&amp;"'!"&amp;F$1&amp;$C14+$A$6))</f>
        <v>171.71428571428572</v>
      </c>
      <c r="G14" s="3">
        <f ca="1">AVERAGE(INDIRECT("'[dpc-covid19-ita-regioni.xlsx]"&amp;$A$4&amp;"'!"&amp;G$1&amp;$C14+1):INDIRECT("'[dpc-covid19-ita-regioni.xlsx]"&amp;$A$4&amp;"'!"&amp;G$1&amp;$C14+$A$6))</f>
        <v>29390.142857142859</v>
      </c>
      <c r="H14" s="3">
        <f ca="1">AVERAGE(INDIRECT("'[dpc-covid19-ita-regioni.xlsx]"&amp;$A$4&amp;"'!"&amp;H$1&amp;$C14+1):INDIRECT("'[dpc-covid19-ita-regioni.xlsx]"&amp;$A$4&amp;"'!"&amp;H$1&amp;$C14+$A$6))</f>
        <v>32301.714285714286</v>
      </c>
      <c r="I14" s="3" cm="1">
        <f t="array" aca="1" ref="I14" ca="1">(INDIRECT("'[dpc-covid19-ita-regioni.xlsx]"&amp;$A$4&amp;"'!"&amp;I$1&amp;$C14+1)-INDIRECT("'[dpc-covid19-ita-regioni.xlsx]"&amp;$A$4&amp;"'!"&amp;I$1&amp;$C14+$A$6))/$A$6</f>
        <v>19.857142857142858</v>
      </c>
      <c r="K14">
        <f t="shared" si="7"/>
        <v>21</v>
      </c>
      <c r="L14" t="str">
        <f t="shared" si="8"/>
        <v>C21</v>
      </c>
      <c r="M14" t="str" cm="1">
        <f t="array" aca="1" ref="M14" ca="1">INDIRECT("D"&amp;$K14)</f>
        <v>27/10/2020</v>
      </c>
      <c r="N14" s="12" cm="1">
        <f t="array" aca="1" ref="N14" ca="1">INDIRECT("E"&amp;$K14)</f>
        <v>1521.1428571428571</v>
      </c>
      <c r="O14" s="12" cm="1">
        <f t="array" aca="1" ref="O14" ca="1">INDIRECT("F"&amp;$K14)</f>
        <v>91.714285714285708</v>
      </c>
      <c r="P14" s="12" cm="1">
        <f t="array" aca="1" ref="P14" ca="1">INDIRECT("G"&amp;$K14)</f>
        <v>16516.285714285714</v>
      </c>
      <c r="Q14" s="12" cm="1">
        <f t="array" aca="1" ref="Q14" ca="1">INDIRECT("H"&amp;$K14)</f>
        <v>18129.142857142859</v>
      </c>
      <c r="R14" s="12" cm="1">
        <f t="array" aca="1" ref="R14" ca="1">INDIRECT("i"&amp;$K14)</f>
        <v>10</v>
      </c>
    </row>
    <row r="15" spans="1:36" x14ac:dyDescent="0.25">
      <c r="C15">
        <f t="shared" si="9"/>
        <v>12</v>
      </c>
      <c r="D15" s="9" t="str" cm="1">
        <f t="array" aca="1" ref="D15" ca="1">INDIRECT("'[dpc-covid19-ita-regioni.xlsx]"&amp;$A$4&amp;"'!a"&amp;C15+1)</f>
        <v>02/11/2020</v>
      </c>
      <c r="E15" s="3">
        <f ca="1">AVERAGE(INDIRECT("'[dpc-covid19-ita-regioni.xlsx]"&amp;$A$4&amp;"'!"&amp;E$1&amp;$C15+1):INDIRECT("'[dpc-covid19-ita-regioni.xlsx]"&amp;$A$4&amp;"'!"&amp;E$1&amp;$C15+$A$6))</f>
        <v>2545.1428571428573</v>
      </c>
      <c r="F15" s="3">
        <f ca="1">AVERAGE(INDIRECT("'[dpc-covid19-ita-regioni.xlsx]"&amp;$A$4&amp;"'!"&amp;F$1&amp;$C15+1):INDIRECT("'[dpc-covid19-ita-regioni.xlsx]"&amp;$A$4&amp;"'!"&amp;F$1&amp;$C15+$A$6))</f>
        <v>158.57142857142858</v>
      </c>
      <c r="G15" s="3">
        <f ca="1">AVERAGE(INDIRECT("'[dpc-covid19-ita-regioni.xlsx]"&amp;$A$4&amp;"'!"&amp;G$1&amp;$C15+1):INDIRECT("'[dpc-covid19-ita-regioni.xlsx]"&amp;$A$4&amp;"'!"&amp;G$1&amp;$C15+$A$6))</f>
        <v>27387.571428571428</v>
      </c>
      <c r="H15" s="3">
        <f ca="1">AVERAGE(INDIRECT("'[dpc-covid19-ita-regioni.xlsx]"&amp;$A$4&amp;"'!"&amp;H$1&amp;$C15+1):INDIRECT("'[dpc-covid19-ita-regioni.xlsx]"&amp;$A$4&amp;"'!"&amp;H$1&amp;$C15+$A$6))</f>
        <v>30091.285714285714</v>
      </c>
      <c r="I15" s="3" cm="1">
        <f t="array" aca="1" ref="I15" ca="1">(INDIRECT("'[dpc-covid19-ita-regioni.xlsx]"&amp;$A$4&amp;"'!"&amp;I$1&amp;$C15+1)-INDIRECT("'[dpc-covid19-ita-regioni.xlsx]"&amp;$A$4&amp;"'!"&amp;I$1&amp;$C15+$A$6))/$A$6</f>
        <v>18.428571428571427</v>
      </c>
      <c r="K15">
        <f t="shared" si="7"/>
        <v>20</v>
      </c>
      <c r="L15" t="str">
        <f t="shared" si="8"/>
        <v>C20</v>
      </c>
      <c r="M15" t="str" cm="1">
        <f t="array" aca="1" ref="M15" ca="1">INDIRECT("D"&amp;$K15)</f>
        <v>28/10/2020</v>
      </c>
      <c r="N15" s="12" cm="1">
        <f t="array" aca="1" ref="N15" ca="1">INDIRECT("E"&amp;$K15)</f>
        <v>1682</v>
      </c>
      <c r="O15" s="12" cm="1">
        <f t="array" aca="1" ref="O15" ca="1">INDIRECT("F"&amp;$K15)</f>
        <v>100.42857142857143</v>
      </c>
      <c r="P15" s="12" cm="1">
        <f t="array" aca="1" ref="P15" ca="1">INDIRECT("G"&amp;$K15)</f>
        <v>18111.285714285714</v>
      </c>
      <c r="Q15" s="12" cm="1">
        <f t="array" aca="1" ref="Q15" ca="1">INDIRECT("H"&amp;$K15)</f>
        <v>19893.714285714286</v>
      </c>
      <c r="R15" s="12" cm="1">
        <f t="array" aca="1" ref="R15" ca="1">INDIRECT("i"&amp;$K15)</f>
        <v>11.142857142857142</v>
      </c>
    </row>
    <row r="16" spans="1:36" x14ac:dyDescent="0.25">
      <c r="A16">
        <f ca="1">(A8-A14)/7</f>
        <v>52.857142857142854</v>
      </c>
      <c r="C16">
        <f t="shared" si="9"/>
        <v>13</v>
      </c>
      <c r="D16" s="9" t="str" cm="1">
        <f t="array" aca="1" ref="D16" ca="1">INDIRECT("'[dpc-covid19-ita-regioni.xlsx]"&amp;$A$4&amp;"'!a"&amp;C16+1)</f>
        <v>01/11/2020</v>
      </c>
      <c r="E16" s="3">
        <f ca="1">AVERAGE(INDIRECT("'[dpc-covid19-ita-regioni.xlsx]"&amp;$A$4&amp;"'!"&amp;E$1&amp;$C16+1):INDIRECT("'[dpc-covid19-ita-regioni.xlsx]"&amp;$A$4&amp;"'!"&amp;E$1&amp;$C16+$A$6))</f>
        <v>2365.2857142857142</v>
      </c>
      <c r="F16" s="3">
        <f ca="1">AVERAGE(INDIRECT("'[dpc-covid19-ita-regioni.xlsx]"&amp;$A$4&amp;"'!"&amp;F$1&amp;$C16+1):INDIRECT("'[dpc-covid19-ita-regioni.xlsx]"&amp;$A$4&amp;"'!"&amp;F$1&amp;$C16+$A$6))</f>
        <v>145.14285714285714</v>
      </c>
      <c r="G16" s="3">
        <f ca="1">AVERAGE(INDIRECT("'[dpc-covid19-ita-regioni.xlsx]"&amp;$A$4&amp;"'!"&amp;G$1&amp;$C16+1):INDIRECT("'[dpc-covid19-ita-regioni.xlsx]"&amp;$A$4&amp;"'!"&amp;G$1&amp;$C16+$A$6))</f>
        <v>25462.571428571428</v>
      </c>
      <c r="H16" s="3">
        <f ca="1">AVERAGE(INDIRECT("'[dpc-covid19-ita-regioni.xlsx]"&amp;$A$4&amp;"'!"&amp;H$1&amp;$C16+1):INDIRECT("'[dpc-covid19-ita-regioni.xlsx]"&amp;$A$4&amp;"'!"&amp;H$1&amp;$C16+$A$6))</f>
        <v>27973</v>
      </c>
      <c r="I16" s="3" cm="1">
        <f t="array" aca="1" ref="I16" ca="1">(INDIRECT("'[dpc-covid19-ita-regioni.xlsx]"&amp;$A$4&amp;"'!"&amp;I$1&amp;$C16+1)-INDIRECT("'[dpc-covid19-ita-regioni.xlsx]"&amp;$A$4&amp;"'!"&amp;I$1&amp;$C16+$A$6))/$A$6</f>
        <v>17.285714285714285</v>
      </c>
      <c r="K16">
        <f t="shared" si="7"/>
        <v>19</v>
      </c>
      <c r="L16" t="str">
        <f t="shared" si="8"/>
        <v>C19</v>
      </c>
      <c r="M16" t="str" cm="1">
        <f t="array" aca="1" ref="M16" ca="1">INDIRECT("D"&amp;$K16)</f>
        <v>29/10/2020</v>
      </c>
      <c r="N16" s="12" cm="1">
        <f t="array" aca="1" ref="N16" ca="1">INDIRECT("E"&amp;$K16)</f>
        <v>1847</v>
      </c>
      <c r="O16" s="12" cm="1">
        <f t="array" aca="1" ref="O16" ca="1">INDIRECT("F"&amp;$K16)</f>
        <v>110</v>
      </c>
      <c r="P16" s="12" cm="1">
        <f t="array" aca="1" ref="P16" ca="1">INDIRECT("G"&amp;$K16)</f>
        <v>19809.714285714286</v>
      </c>
      <c r="Q16" s="12" cm="1">
        <f t="array" aca="1" ref="Q16" ca="1">INDIRECT("H"&amp;$K16)</f>
        <v>21766.714285714286</v>
      </c>
      <c r="R16" s="12" cm="1">
        <f t="array" aca="1" ref="R16" ca="1">INDIRECT("i"&amp;$K16)</f>
        <v>13.714285714285714</v>
      </c>
    </row>
    <row r="17" spans="3:36" x14ac:dyDescent="0.25">
      <c r="C17">
        <f t="shared" si="9"/>
        <v>14</v>
      </c>
      <c r="D17" s="9" t="str" cm="1">
        <f t="array" aca="1" ref="D17" ca="1">INDIRECT("'[dpc-covid19-ita-regioni.xlsx]"&amp;$A$4&amp;"'!a"&amp;C17+1)</f>
        <v>31/10/2020</v>
      </c>
      <c r="E17" s="3">
        <f ca="1">AVERAGE(INDIRECT("'[dpc-covid19-ita-regioni.xlsx]"&amp;$A$4&amp;"'!"&amp;E$1&amp;$C17+1):INDIRECT("'[dpc-covid19-ita-regioni.xlsx]"&amp;$A$4&amp;"'!"&amp;E$1&amp;$C17+$A$6))</f>
        <v>2187.7142857142858</v>
      </c>
      <c r="F17" s="3">
        <f ca="1">AVERAGE(INDIRECT("'[dpc-covid19-ita-regioni.xlsx]"&amp;$A$4&amp;"'!"&amp;F$1&amp;$C17+1):INDIRECT("'[dpc-covid19-ita-regioni.xlsx]"&amp;$A$4&amp;"'!"&amp;F$1&amp;$C17+$A$6))</f>
        <v>133</v>
      </c>
      <c r="G17" s="3">
        <f ca="1">AVERAGE(INDIRECT("'[dpc-covid19-ita-regioni.xlsx]"&amp;$A$4&amp;"'!"&amp;G$1&amp;$C17+1):INDIRECT("'[dpc-covid19-ita-regioni.xlsx]"&amp;$A$4&amp;"'!"&amp;G$1&amp;$C17+$A$6))</f>
        <v>23575.571428571428</v>
      </c>
      <c r="H17" s="3">
        <f ca="1">AVERAGE(INDIRECT("'[dpc-covid19-ita-regioni.xlsx]"&amp;$A$4&amp;"'!"&amp;H$1&amp;$C17+1):INDIRECT("'[dpc-covid19-ita-regioni.xlsx]"&amp;$A$4&amp;"'!"&amp;H$1&amp;$C17+$A$6))</f>
        <v>25896.285714285714</v>
      </c>
      <c r="I17" s="3" cm="1">
        <f t="array" aca="1" ref="I17" ca="1">(INDIRECT("'[dpc-covid19-ita-regioni.xlsx]"&amp;$A$4&amp;"'!"&amp;I$1&amp;$C17+1)-INDIRECT("'[dpc-covid19-ita-regioni.xlsx]"&amp;$A$4&amp;"'!"&amp;I$1&amp;$C17+$A$6))/$A$6</f>
        <v>17.714285714285715</v>
      </c>
      <c r="K17">
        <f t="shared" si="7"/>
        <v>18</v>
      </c>
      <c r="L17" t="str">
        <f t="shared" si="8"/>
        <v>C18</v>
      </c>
      <c r="M17" t="str" cm="1">
        <f t="array" aca="1" ref="M17" ca="1">INDIRECT("D"&amp;$K17)</f>
        <v>30/10/2020</v>
      </c>
      <c r="N17" s="12" cm="1">
        <f t="array" aca="1" ref="N17" ca="1">INDIRECT("E"&amp;$K17)</f>
        <v>2016.2857142857142</v>
      </c>
      <c r="O17" s="12" cm="1">
        <f t="array" aca="1" ref="O17" ca="1">INDIRECT("F"&amp;$K17)</f>
        <v>120.71428571428571</v>
      </c>
      <c r="P17" s="12" cm="1">
        <f t="array" aca="1" ref="P17" ca="1">INDIRECT("G"&amp;$K17)</f>
        <v>21619.142857142859</v>
      </c>
      <c r="Q17" s="12" cm="1">
        <f t="array" aca="1" ref="Q17" ca="1">INDIRECT("H"&amp;$K17)</f>
        <v>23756.142857142859</v>
      </c>
      <c r="R17" s="12" cm="1">
        <f t="array" aca="1" ref="R17" ca="1">INDIRECT("i"&amp;$K17)</f>
        <v>15.285714285714286</v>
      </c>
    </row>
    <row r="18" spans="3:36" x14ac:dyDescent="0.25">
      <c r="C18">
        <f t="shared" si="9"/>
        <v>15</v>
      </c>
      <c r="D18" s="9" t="str" cm="1">
        <f t="array" aca="1" ref="D18" ca="1">INDIRECT("'[dpc-covid19-ita-regioni.xlsx]"&amp;$A$4&amp;"'!a"&amp;C18+1)</f>
        <v>30/10/2020</v>
      </c>
      <c r="E18" s="3">
        <f ca="1">AVERAGE(INDIRECT("'[dpc-covid19-ita-regioni.xlsx]"&amp;$A$4&amp;"'!"&amp;E$1&amp;$C18+1):INDIRECT("'[dpc-covid19-ita-regioni.xlsx]"&amp;$A$4&amp;"'!"&amp;E$1&amp;$C18+$A$6))</f>
        <v>2016.2857142857142</v>
      </c>
      <c r="F18" s="3">
        <f ca="1">AVERAGE(INDIRECT("'[dpc-covid19-ita-regioni.xlsx]"&amp;$A$4&amp;"'!"&amp;F$1&amp;$C18+1):INDIRECT("'[dpc-covid19-ita-regioni.xlsx]"&amp;$A$4&amp;"'!"&amp;F$1&amp;$C18+$A$6))</f>
        <v>120.71428571428571</v>
      </c>
      <c r="G18" s="3">
        <f ca="1">AVERAGE(INDIRECT("'[dpc-covid19-ita-regioni.xlsx]"&amp;$A$4&amp;"'!"&amp;G$1&amp;$C18+1):INDIRECT("'[dpc-covid19-ita-regioni.xlsx]"&amp;$A$4&amp;"'!"&amp;G$1&amp;$C18+$A$6))</f>
        <v>21619.142857142859</v>
      </c>
      <c r="H18" s="3">
        <f ca="1">AVERAGE(INDIRECT("'[dpc-covid19-ita-regioni.xlsx]"&amp;$A$4&amp;"'!"&amp;H$1&amp;$C18+1):INDIRECT("'[dpc-covid19-ita-regioni.xlsx]"&amp;$A$4&amp;"'!"&amp;H$1&amp;$C18+$A$6))</f>
        <v>23756.142857142859</v>
      </c>
      <c r="I18" s="3" cm="1">
        <f t="array" aca="1" ref="I18" ca="1">(INDIRECT("'[dpc-covid19-ita-regioni.xlsx]"&amp;$A$4&amp;"'!"&amp;I$1&amp;$C18+1)-INDIRECT("'[dpc-covid19-ita-regioni.xlsx]"&amp;$A$4&amp;"'!"&amp;I$1&amp;$C18+$A$6))/$A$6</f>
        <v>15.285714285714286</v>
      </c>
      <c r="K18">
        <f t="shared" si="7"/>
        <v>17</v>
      </c>
      <c r="L18" t="str">
        <f>"C"&amp;K18</f>
        <v>C17</v>
      </c>
      <c r="M18" t="str" cm="1">
        <f t="array" aca="1" ref="M18" ca="1">INDIRECT("D"&amp;$K18)</f>
        <v>31/10/2020</v>
      </c>
      <c r="N18" s="12" cm="1">
        <f t="array" aca="1" ref="N18" ca="1">INDIRECT("E"&amp;$K18)</f>
        <v>2187.7142857142858</v>
      </c>
      <c r="O18" s="12" cm="1">
        <f t="array" aca="1" ref="O18" ca="1">INDIRECT("F"&amp;$K18)</f>
        <v>133</v>
      </c>
      <c r="P18" s="12" cm="1">
        <f t="array" aca="1" ref="P18" ca="1">INDIRECT("G"&amp;$K18)</f>
        <v>23575.571428571428</v>
      </c>
      <c r="Q18" s="12" cm="1">
        <f t="array" aca="1" ref="Q18" ca="1">INDIRECT("H"&amp;$K18)</f>
        <v>25896.285714285714</v>
      </c>
      <c r="R18" s="12" cm="1">
        <f t="array" aca="1" ref="R18" ca="1">INDIRECT("i"&amp;$K18)</f>
        <v>17.714285714285715</v>
      </c>
      <c r="S18">
        <v>1</v>
      </c>
      <c r="T18">
        <f ca="1">INDEX(LINEST(Dati!N5:N18,$S$18:$S$31),1)</f>
        <v>122.21475667189954</v>
      </c>
      <c r="U18">
        <f ca="1">INDEX(LINEST(Dati!O5:O18,$S$18:$S$31),1)</f>
        <v>6.8797488226059649</v>
      </c>
      <c r="V18">
        <f ca="1">INDEX(LINEST(Dati!P5:P18,$S$18:$S$31),1)</f>
        <v>1289.8737833594978</v>
      </c>
      <c r="W18">
        <f ca="1">INDEX(LINEST(Dati!Q5:Q18,$S$18:$S$31),1)</f>
        <v>1418.9682888540028</v>
      </c>
      <c r="X18">
        <f ca="1">INDEX(LINEST(Dati!R5:R18,$S$18:$S$31),1)</f>
        <v>1.1390894819466253</v>
      </c>
      <c r="Z18">
        <f ca="1">INDEX(LINEST(INDIRECT("n"&amp;$K5):INDIRECT("n"&amp;$K18),$S$18:$S$31),1,2)</f>
        <v>1790.7048665620091</v>
      </c>
      <c r="AA18">
        <f t="shared" ref="AA18:AA30" ca="1" si="10">INDEX(LINEST(N5:N18,$S$18:$S$31),1,2)</f>
        <v>352.8587127158554</v>
      </c>
      <c r="AB18">
        <f t="shared" ref="AB18:AB30" ca="1" si="11">INDEX(LINEST(O5:O18,$S$18:$S$31),1,2)</f>
        <v>27.259026687598123</v>
      </c>
      <c r="AC18">
        <f t="shared" ref="AC18:AC30" ca="1" si="12">INDEX(LINEST(P5:P18,$S$18:$S$31),1,2)</f>
        <v>4147.130298273154</v>
      </c>
      <c r="AD18">
        <f t="shared" ref="AD18:AD30" ca="1" si="13">INDEX(LINEST(Q5:Q18,$S$18:$S$31),1,2)</f>
        <v>4527.2480376766125</v>
      </c>
      <c r="AF18">
        <f t="shared" ref="AF18:AF30" ca="1" si="14">PEARSON(N5:N18,$S$18:$S$31)</f>
        <v>0.98919630880854215</v>
      </c>
      <c r="AG18">
        <f t="shared" ref="AG18:AG31" ca="1" si="15">PEARSON(O5:O18,$S$18:$S$31)</f>
        <v>0.98873586060095109</v>
      </c>
      <c r="AH18">
        <f t="shared" ref="AH18:AH31" ca="1" si="16">PEARSON(P5:P18,$S$18:$S$31)</f>
        <v>0.99003020690292454</v>
      </c>
      <c r="AI18">
        <f t="shared" ref="AI18:AI31" ca="1" si="17">PEARSON(Q5:Q18,$S$18:$S$31)</f>
        <v>0.98996398630434523</v>
      </c>
      <c r="AJ18">
        <f t="shared" ref="AJ18:AJ31" ca="1" si="18">PEARSON(R5:R18,$S$18:$S$31)</f>
        <v>0.97686335233040456</v>
      </c>
    </row>
    <row r="19" spans="3:36" x14ac:dyDescent="0.25">
      <c r="C19">
        <f t="shared" si="9"/>
        <v>16</v>
      </c>
      <c r="D19" s="9" t="str" cm="1">
        <f t="array" aca="1" ref="D19" ca="1">INDIRECT("'[dpc-covid19-ita-regioni.xlsx]"&amp;$A$4&amp;"'!a"&amp;C19+1)</f>
        <v>29/10/2020</v>
      </c>
      <c r="E19" s="3">
        <f ca="1">AVERAGE(INDIRECT("'[dpc-covid19-ita-regioni.xlsx]"&amp;$A$4&amp;"'!"&amp;E$1&amp;$C19+1):INDIRECT("'[dpc-covid19-ita-regioni.xlsx]"&amp;$A$4&amp;"'!"&amp;E$1&amp;$C19+$A$6))</f>
        <v>1847</v>
      </c>
      <c r="F19" s="3">
        <f ca="1">AVERAGE(INDIRECT("'[dpc-covid19-ita-regioni.xlsx]"&amp;$A$4&amp;"'!"&amp;F$1&amp;$C19+1):INDIRECT("'[dpc-covid19-ita-regioni.xlsx]"&amp;$A$4&amp;"'!"&amp;F$1&amp;$C19+$A$6))</f>
        <v>110</v>
      </c>
      <c r="G19" s="3">
        <f ca="1">AVERAGE(INDIRECT("'[dpc-covid19-ita-regioni.xlsx]"&amp;$A$4&amp;"'!"&amp;G$1&amp;$C19+1):INDIRECT("'[dpc-covid19-ita-regioni.xlsx]"&amp;$A$4&amp;"'!"&amp;G$1&amp;$C19+$A$6))</f>
        <v>19809.714285714286</v>
      </c>
      <c r="H19" s="3">
        <f ca="1">AVERAGE(INDIRECT("'[dpc-covid19-ita-regioni.xlsx]"&amp;$A$4&amp;"'!"&amp;H$1&amp;$C19+1):INDIRECT("'[dpc-covid19-ita-regioni.xlsx]"&amp;$A$4&amp;"'!"&amp;H$1&amp;$C19+$A$6))</f>
        <v>21766.714285714286</v>
      </c>
      <c r="I19" s="3" cm="1">
        <f t="array" aca="1" ref="I19" ca="1">(INDIRECT("'[dpc-covid19-ita-regioni.xlsx]"&amp;$A$4&amp;"'!"&amp;I$1&amp;$C19+1)-INDIRECT("'[dpc-covid19-ita-regioni.xlsx]"&amp;$A$4&amp;"'!"&amp;I$1&amp;$C19+$A$6))/$A$6</f>
        <v>13.714285714285714</v>
      </c>
      <c r="K19">
        <f t="shared" si="7"/>
        <v>16</v>
      </c>
      <c r="L19" t="str">
        <f t="shared" ref="L19:L31" si="19">"C"&amp;K19</f>
        <v>C16</v>
      </c>
      <c r="M19" t="str" cm="1">
        <f t="array" aca="1" ref="M19" ca="1">INDIRECT("D"&amp;$K19)</f>
        <v>01/11/2020</v>
      </c>
      <c r="N19" s="12" cm="1">
        <f t="array" aca="1" ref="N19" ca="1">INDIRECT("E"&amp;$K19)</f>
        <v>2365.2857142857142</v>
      </c>
      <c r="O19" s="12" cm="1">
        <f t="array" aca="1" ref="O19" ca="1">INDIRECT("F"&amp;$K19)</f>
        <v>145.14285714285714</v>
      </c>
      <c r="P19" s="12" cm="1">
        <f t="array" aca="1" ref="P19" ca="1">INDIRECT("G"&amp;$K19)</f>
        <v>25462.571428571428</v>
      </c>
      <c r="Q19" s="12" cm="1">
        <f t="array" aca="1" ref="Q19" ca="1">INDIRECT("H"&amp;$K19)</f>
        <v>27973</v>
      </c>
      <c r="R19" s="12" cm="1">
        <f t="array" aca="1" ref="R19" ca="1">INDIRECT("i"&amp;$K19)</f>
        <v>17.285714285714285</v>
      </c>
      <c r="S19">
        <v>2</v>
      </c>
      <c r="T19">
        <f ca="1">INDEX(LINEST(Dati!N6:N19,$S$18:$S$31),1)</f>
        <v>131.62291993720567</v>
      </c>
      <c r="U19">
        <f ca="1">INDEX(LINEST(Dati!O6:O19,$S$18:$S$31),1)</f>
        <v>7.464364207221351</v>
      </c>
      <c r="V19">
        <f ca="1">INDEX(LINEST(Dati!P6:P19,$S$18:$S$31),1)</f>
        <v>1390.0000000000002</v>
      </c>
      <c r="W19">
        <f ca="1">INDEX(LINEST(Dati!Q6:Q19,$S$18:$S$31),1)</f>
        <v>1529.0872841444275</v>
      </c>
      <c r="X19">
        <f ca="1">INDEX(LINEST(Dati!R6:R19,$S$18:$S$31),1)</f>
        <v>1.21287284144427</v>
      </c>
      <c r="Z19">
        <f ca="1">INDEX(LINEST(INDIRECT("n"&amp;$K6):INDIRECT("n"&amp;$K19),$S$18:$S$31),1,2)</f>
        <v>1611.8210361067502</v>
      </c>
      <c r="AA19">
        <f t="shared" ca="1" si="10"/>
        <v>408.0219780219777</v>
      </c>
      <c r="AB19">
        <f t="shared" ca="1" si="11"/>
        <v>30.445839874411298</v>
      </c>
      <c r="AC19">
        <f t="shared" ca="1" si="12"/>
        <v>4731.4285714285688</v>
      </c>
      <c r="AD19">
        <f t="shared" ca="1" si="13"/>
        <v>5169.8963893249565</v>
      </c>
      <c r="AF19">
        <f t="shared" ca="1" si="14"/>
        <v>0.99129598476301917</v>
      </c>
      <c r="AG19">
        <f t="shared" ca="1" si="15"/>
        <v>0.98636079806359722</v>
      </c>
      <c r="AH19">
        <f t="shared" ca="1" si="16"/>
        <v>0.99163399092310445</v>
      </c>
      <c r="AI19">
        <f t="shared" ca="1" si="17"/>
        <v>0.99159126283739085</v>
      </c>
      <c r="AJ19">
        <f t="shared" ca="1" si="18"/>
        <v>0.98545325163008801</v>
      </c>
    </row>
    <row r="20" spans="3:36" x14ac:dyDescent="0.25">
      <c r="C20">
        <f t="shared" si="9"/>
        <v>17</v>
      </c>
      <c r="D20" s="9" t="str" cm="1">
        <f t="array" aca="1" ref="D20" ca="1">INDIRECT("'[dpc-covid19-ita-regioni.xlsx]"&amp;$A$4&amp;"'!a"&amp;C20+1)</f>
        <v>28/10/2020</v>
      </c>
      <c r="E20" s="3">
        <f ca="1">AVERAGE(INDIRECT("'[dpc-covid19-ita-regioni.xlsx]"&amp;$A$4&amp;"'!"&amp;E$1&amp;$C20+1):INDIRECT("'[dpc-covid19-ita-regioni.xlsx]"&amp;$A$4&amp;"'!"&amp;E$1&amp;$C20+$A$6))</f>
        <v>1682</v>
      </c>
      <c r="F20" s="3">
        <f ca="1">AVERAGE(INDIRECT("'[dpc-covid19-ita-regioni.xlsx]"&amp;$A$4&amp;"'!"&amp;F$1&amp;$C20+1):INDIRECT("'[dpc-covid19-ita-regioni.xlsx]"&amp;$A$4&amp;"'!"&amp;F$1&amp;$C20+$A$6))</f>
        <v>100.42857142857143</v>
      </c>
      <c r="G20" s="3">
        <f ca="1">AVERAGE(INDIRECT("'[dpc-covid19-ita-regioni.xlsx]"&amp;$A$4&amp;"'!"&amp;G$1&amp;$C20+1):INDIRECT("'[dpc-covid19-ita-regioni.xlsx]"&amp;$A$4&amp;"'!"&amp;G$1&amp;$C20+$A$6))</f>
        <v>18111.285714285714</v>
      </c>
      <c r="H20" s="3">
        <f ca="1">AVERAGE(INDIRECT("'[dpc-covid19-ita-regioni.xlsx]"&amp;$A$4&amp;"'!"&amp;H$1&amp;$C20+1):INDIRECT("'[dpc-covid19-ita-regioni.xlsx]"&amp;$A$4&amp;"'!"&amp;H$1&amp;$C20+$A$6))</f>
        <v>19893.714285714286</v>
      </c>
      <c r="I20" s="3" cm="1">
        <f t="array" aca="1" ref="I20" ca="1">(INDIRECT("'[dpc-covid19-ita-regioni.xlsx]"&amp;$A$4&amp;"'!"&amp;I$1&amp;$C20+1)-INDIRECT("'[dpc-covid19-ita-regioni.xlsx]"&amp;$A$4&amp;"'!"&amp;I$1&amp;$C20+$A$6))/$A$6</f>
        <v>11.142857142857142</v>
      </c>
      <c r="K20">
        <f t="shared" si="7"/>
        <v>15</v>
      </c>
      <c r="L20" t="str">
        <f t="shared" si="19"/>
        <v>C15</v>
      </c>
      <c r="M20" t="str" cm="1">
        <f t="array" aca="1" ref="M20" ca="1">INDIRECT("D"&amp;$K20)</f>
        <v>02/11/2020</v>
      </c>
      <c r="N20" s="12" cm="1">
        <f t="array" aca="1" ref="N20" ca="1">INDIRECT("E"&amp;$K20)</f>
        <v>2545.1428571428573</v>
      </c>
      <c r="O20" s="12" cm="1">
        <f t="array" aca="1" ref="O20" ca="1">INDIRECT("F"&amp;$K20)</f>
        <v>158.57142857142858</v>
      </c>
      <c r="P20" s="12" cm="1">
        <f t="array" aca="1" ref="P20" ca="1">INDIRECT("G"&amp;$K20)</f>
        <v>27387.571428571428</v>
      </c>
      <c r="Q20" s="12" cm="1">
        <f t="array" aca="1" ref="Q20" ca="1">INDIRECT("H"&amp;$K20)</f>
        <v>30091.285714285714</v>
      </c>
      <c r="R20" s="12" cm="1">
        <f t="array" aca="1" ref="R20" ca="1">INDIRECT("i"&amp;$K20)</f>
        <v>18.428571428571427</v>
      </c>
      <c r="S20">
        <v>3</v>
      </c>
      <c r="T20">
        <f ca="1">INDEX(LINEST(Dati!N7:N20,$S$18:$S$31),1)</f>
        <v>140.4392464678179</v>
      </c>
      <c r="U20">
        <f ca="1">INDEX(LINEST(Dati!O7:O20,$S$18:$S$31),1)</f>
        <v>8.1503924646781787</v>
      </c>
      <c r="V20">
        <f ca="1">INDEX(LINEST(Dati!P7:P20,$S$18:$S$31),1)</f>
        <v>1484.9934065934065</v>
      </c>
      <c r="W20">
        <f ca="1">INDEX(LINEST(Dati!Q7:Q20,$S$18:$S$31),1)</f>
        <v>1633.5830455259027</v>
      </c>
      <c r="X20">
        <f ca="1">INDEX(LINEST(Dati!R7:R20,$S$18:$S$31),1)</f>
        <v>1.2640502354788068</v>
      </c>
      <c r="Z20">
        <f ca="1">INDEX(LINEST(INDIRECT("n"&amp;$K7):INDIRECT("n"&amp;$K20),$S$18:$S$31),1,2)</f>
        <v>1443.5133437990571</v>
      </c>
      <c r="AA20">
        <f t="shared" ca="1" si="10"/>
        <v>476.12401883830444</v>
      </c>
      <c r="AB20">
        <f t="shared" ca="1" si="11"/>
        <v>33.433281004709578</v>
      </c>
      <c r="AC20">
        <f t="shared" ca="1" si="12"/>
        <v>5443.9780219780205</v>
      </c>
      <c r="AD20">
        <f t="shared" ca="1" si="13"/>
        <v>5953.5353218210366</v>
      </c>
      <c r="AF20">
        <f t="shared" ca="1" si="14"/>
        <v>0.99313246348521511</v>
      </c>
      <c r="AG20">
        <f t="shared" ca="1" si="15"/>
        <v>0.9852935531537812</v>
      </c>
      <c r="AH20">
        <f t="shared" ca="1" si="16"/>
        <v>0.99318567589529583</v>
      </c>
      <c r="AI20">
        <f t="shared" ca="1" si="17"/>
        <v>0.99315687943397801</v>
      </c>
      <c r="AJ20">
        <f t="shared" ca="1" si="18"/>
        <v>0.99048937632939249</v>
      </c>
    </row>
    <row r="21" spans="3:36" x14ac:dyDescent="0.25">
      <c r="C21">
        <f t="shared" si="9"/>
        <v>18</v>
      </c>
      <c r="D21" s="9" t="str" cm="1">
        <f t="array" aca="1" ref="D21" ca="1">INDIRECT("'[dpc-covid19-ita-regioni.xlsx]"&amp;$A$4&amp;"'!a"&amp;C21+1)</f>
        <v>27/10/2020</v>
      </c>
      <c r="E21" s="3">
        <f ca="1">AVERAGE(INDIRECT("'[dpc-covid19-ita-regioni.xlsx]"&amp;$A$4&amp;"'!"&amp;E$1&amp;$C21+1):INDIRECT("'[dpc-covid19-ita-regioni.xlsx]"&amp;$A$4&amp;"'!"&amp;E$1&amp;$C21+$A$6))</f>
        <v>1521.1428571428571</v>
      </c>
      <c r="F21" s="3">
        <f ca="1">AVERAGE(INDIRECT("'[dpc-covid19-ita-regioni.xlsx]"&amp;$A$4&amp;"'!"&amp;F$1&amp;$C21+1):INDIRECT("'[dpc-covid19-ita-regioni.xlsx]"&amp;$A$4&amp;"'!"&amp;F$1&amp;$C21+$A$6))</f>
        <v>91.714285714285708</v>
      </c>
      <c r="G21" s="3">
        <f ca="1">AVERAGE(INDIRECT("'[dpc-covid19-ita-regioni.xlsx]"&amp;$A$4&amp;"'!"&amp;G$1&amp;$C21+1):INDIRECT("'[dpc-covid19-ita-regioni.xlsx]"&amp;$A$4&amp;"'!"&amp;G$1&amp;$C21+$A$6))</f>
        <v>16516.285714285714</v>
      </c>
      <c r="H21" s="3">
        <f ca="1">AVERAGE(INDIRECT("'[dpc-covid19-ita-regioni.xlsx]"&amp;$A$4&amp;"'!"&amp;H$1&amp;$C21+1):INDIRECT("'[dpc-covid19-ita-regioni.xlsx]"&amp;$A$4&amp;"'!"&amp;H$1&amp;$C21+$A$6))</f>
        <v>18129.142857142859</v>
      </c>
      <c r="I21" s="3" cm="1">
        <f t="array" aca="1" ref="I21" ca="1">(INDIRECT("'[dpc-covid19-ita-regioni.xlsx]"&amp;$A$4&amp;"'!"&amp;I$1&amp;$C21+1)-INDIRECT("'[dpc-covid19-ita-regioni.xlsx]"&amp;$A$4&amp;"'!"&amp;I$1&amp;$C21+$A$6))/$A$6</f>
        <v>10</v>
      </c>
      <c r="K21">
        <f t="shared" si="7"/>
        <v>14</v>
      </c>
      <c r="L21" t="str">
        <f t="shared" si="19"/>
        <v>C14</v>
      </c>
      <c r="M21" t="str" cm="1">
        <f t="array" aca="1" ref="M21" ca="1">INDIRECT("D"&amp;$K21)</f>
        <v>03/11/2020</v>
      </c>
      <c r="N21" s="12" cm="1">
        <f t="array" aca="1" ref="N21" ca="1">INDIRECT("E"&amp;$K21)</f>
        <v>2739.8571428571427</v>
      </c>
      <c r="O21" s="12" cm="1">
        <f t="array" aca="1" ref="O21" ca="1">INDIRECT("F"&amp;$K21)</f>
        <v>171.71428571428572</v>
      </c>
      <c r="P21" s="12" cm="1">
        <f t="array" aca="1" ref="P21" ca="1">INDIRECT("G"&amp;$K21)</f>
        <v>29390.142857142859</v>
      </c>
      <c r="Q21" s="12" cm="1">
        <f t="array" aca="1" ref="Q21" ca="1">INDIRECT("H"&amp;$K21)</f>
        <v>32301.714285714286</v>
      </c>
      <c r="R21" s="12" cm="1">
        <f t="array" aca="1" ref="R21" ca="1">INDIRECT("i"&amp;$K21)</f>
        <v>19.857142857142858</v>
      </c>
      <c r="S21">
        <v>4</v>
      </c>
      <c r="T21">
        <f ca="1">INDEX(LINEST(Dati!N8:N21,$S$18:$S$31),1)</f>
        <v>149.16797488226064</v>
      </c>
      <c r="U21">
        <f ca="1">INDEX(LINEST(Dati!O8:O21,$S$18:$S$31),1)</f>
        <v>8.8621664050235491</v>
      </c>
      <c r="V21">
        <f ca="1">INDEX(LINEST(Dati!P8:P21,$S$18:$S$31),1)</f>
        <v>1574.6175824175825</v>
      </c>
      <c r="W21">
        <f ca="1">INDEX(LINEST(Dati!Q8:Q21,$S$18:$S$31),1)</f>
        <v>1732.6477237048666</v>
      </c>
      <c r="X21">
        <f ca="1">INDEX(LINEST(Dati!R8:R21,$S$18:$S$31),1)</f>
        <v>1.2970172684458399</v>
      </c>
      <c r="Z21">
        <f ca="1">INDEX(LINEST(INDIRECT("n"&amp;$K8):INDIRECT("n"&amp;$K21),$S$18:$S$31),1,2)</f>
        <v>1283.7943485086344</v>
      </c>
      <c r="AA21">
        <f t="shared" ca="1" si="10"/>
        <v>553.13814756671877</v>
      </c>
      <c r="AB21">
        <f t="shared" ca="1" si="11"/>
        <v>36.839874411302986</v>
      </c>
      <c r="AC21">
        <f t="shared" ca="1" si="12"/>
        <v>6285.4395604395577</v>
      </c>
      <c r="AD21">
        <f t="shared" ca="1" si="13"/>
        <v>6875.41758241758</v>
      </c>
      <c r="AF21">
        <f t="shared" ca="1" si="14"/>
        <v>0.99480187173535062</v>
      </c>
      <c r="AG21">
        <f t="shared" ca="1" si="15"/>
        <v>0.98544273572500507</v>
      </c>
      <c r="AH21">
        <f t="shared" ca="1" si="16"/>
        <v>0.99450663305048825</v>
      </c>
      <c r="AI21">
        <f t="shared" ca="1" si="17"/>
        <v>0.99450185256228363</v>
      </c>
      <c r="AJ21">
        <f t="shared" ca="1" si="18"/>
        <v>0.99261695680002948</v>
      </c>
    </row>
    <row r="22" spans="3:36" x14ac:dyDescent="0.25">
      <c r="C22">
        <f t="shared" si="9"/>
        <v>19</v>
      </c>
      <c r="D22" s="9" t="str" cm="1">
        <f t="array" aca="1" ref="D22" ca="1">INDIRECT("'[dpc-covid19-ita-regioni.xlsx]"&amp;$A$4&amp;"'!a"&amp;C22+1)</f>
        <v>26/10/2020</v>
      </c>
      <c r="E22" s="3">
        <f ca="1">AVERAGE(INDIRECT("'[dpc-covid19-ita-regioni.xlsx]"&amp;$A$4&amp;"'!"&amp;E$1&amp;$C22+1):INDIRECT("'[dpc-covid19-ita-regioni.xlsx]"&amp;$A$4&amp;"'!"&amp;E$1&amp;$C22+$A$6))</f>
        <v>1381.2857142857142</v>
      </c>
      <c r="F22" s="3">
        <f ca="1">AVERAGE(INDIRECT("'[dpc-covid19-ita-regioni.xlsx]"&amp;$A$4&amp;"'!"&amp;F$1&amp;$C22+1):INDIRECT("'[dpc-covid19-ita-regioni.xlsx]"&amp;$A$4&amp;"'!"&amp;F$1&amp;$C22+$A$6))</f>
        <v>83.285714285714292</v>
      </c>
      <c r="G22" s="3">
        <f ca="1">AVERAGE(INDIRECT("'[dpc-covid19-ita-regioni.xlsx]"&amp;$A$4&amp;"'!"&amp;G$1&amp;$C22+1):INDIRECT("'[dpc-covid19-ita-regioni.xlsx]"&amp;$A$4&amp;"'!"&amp;G$1&amp;$C22+$A$6))</f>
        <v>15042</v>
      </c>
      <c r="H22" s="3">
        <f ca="1">AVERAGE(INDIRECT("'[dpc-covid19-ita-regioni.xlsx]"&amp;$A$4&amp;"'!"&amp;H$1&amp;$C22+1):INDIRECT("'[dpc-covid19-ita-regioni.xlsx]"&amp;$A$4&amp;"'!"&amp;H$1&amp;$C22+$A$6))</f>
        <v>16506.571428571428</v>
      </c>
      <c r="I22" s="3" cm="1">
        <f t="array" aca="1" ref="I22" ca="1">(INDIRECT("'[dpc-covid19-ita-regioni.xlsx]"&amp;$A$4&amp;"'!"&amp;I$1&amp;$C22+1)-INDIRECT("'[dpc-covid19-ita-regioni.xlsx]"&amp;$A$4&amp;"'!"&amp;I$1&amp;$C22+$A$6))/$A$6</f>
        <v>9.1428571428571423</v>
      </c>
      <c r="K22">
        <f t="shared" si="7"/>
        <v>13</v>
      </c>
      <c r="L22" t="str">
        <f t="shared" si="19"/>
        <v>C13</v>
      </c>
      <c r="M22" t="str" cm="1">
        <f t="array" aca="1" ref="M22" ca="1">INDIRECT("D"&amp;$K22)</f>
        <v>04/11/2020</v>
      </c>
      <c r="N22" s="12" cm="1">
        <f t="array" aca="1" ref="N22" ca="1">INDIRECT("E"&amp;$K22)</f>
        <v>2923.8571428571427</v>
      </c>
      <c r="O22" s="12" cm="1">
        <f t="array" aca="1" ref="O22" ca="1">INDIRECT("F"&amp;$K22)</f>
        <v>185.71428571428572</v>
      </c>
      <c r="P22" s="12" cm="1">
        <f t="array" aca="1" ref="P22" ca="1">INDIRECT("G"&amp;$K22)</f>
        <v>31447.857142857141</v>
      </c>
      <c r="Q22" s="12" cm="1">
        <f t="array" aca="1" ref="Q22" ca="1">INDIRECT("H"&amp;$K22)</f>
        <v>34557.428571428572</v>
      </c>
      <c r="R22" s="12" cm="1">
        <f t="array" aca="1" ref="R22" ca="1">INDIRECT("i"&amp;$K22)</f>
        <v>21.285714285714285</v>
      </c>
      <c r="S22">
        <v>5</v>
      </c>
      <c r="T22">
        <f ca="1">INDEX(LINEST(Dati!N9:N22,$S$18:$S$31),1)</f>
        <v>156.9714285714285</v>
      </c>
      <c r="U22">
        <f ca="1">INDEX(LINEST(Dati!O9:O22,$S$18:$S$31),1)</f>
        <v>9.6288854003139726</v>
      </c>
      <c r="V22">
        <f ca="1">INDEX(LINEST(Dati!P9:P22,$S$18:$S$31),1)</f>
        <v>1660.3007849293565</v>
      </c>
      <c r="W22">
        <f ca="1">INDEX(LINEST(Dati!Q9:Q22,$S$18:$S$31),1)</f>
        <v>1826.9010989010994</v>
      </c>
      <c r="X22">
        <f ca="1">INDEX(LINEST(Dati!R9:R22,$S$18:$S$31),1)</f>
        <v>1.3161695447409731</v>
      </c>
      <c r="Z22">
        <f ca="1">INDEX(LINEST(INDIRECT("n"&amp;$K9):INDIRECT("n"&amp;$K22),$S$18:$S$31),1,2)</f>
        <v>1136.2260596546309</v>
      </c>
      <c r="AA22">
        <f t="shared" ca="1" si="10"/>
        <v>644.6326530612248</v>
      </c>
      <c r="AB22">
        <f t="shared" ca="1" si="11"/>
        <v>40.41601255886971</v>
      </c>
      <c r="AC22">
        <f t="shared" ca="1" si="12"/>
        <v>7237.5400313971713</v>
      </c>
      <c r="AD22">
        <f t="shared" ca="1" si="13"/>
        <v>7922.5886970172651</v>
      </c>
      <c r="AF22">
        <f t="shared" ca="1" si="14"/>
        <v>0.99625583305857246</v>
      </c>
      <c r="AG22">
        <f t="shared" ca="1" si="15"/>
        <v>0.98698292508636587</v>
      </c>
      <c r="AH22">
        <f t="shared" ca="1" si="16"/>
        <v>0.9957518663367908</v>
      </c>
      <c r="AI22">
        <f t="shared" ca="1" si="17"/>
        <v>0.99576634495088134</v>
      </c>
      <c r="AJ22">
        <f t="shared" ca="1" si="18"/>
        <v>0.99338556841033798</v>
      </c>
    </row>
    <row r="23" spans="3:36" x14ac:dyDescent="0.25">
      <c r="C23">
        <f t="shared" si="9"/>
        <v>20</v>
      </c>
      <c r="D23" s="9" t="str" cm="1">
        <f t="array" aca="1" ref="D23" ca="1">INDIRECT("'[dpc-covid19-ita-regioni.xlsx]"&amp;$A$4&amp;"'!a"&amp;C23+1)</f>
        <v>25/10/2020</v>
      </c>
      <c r="E23" s="3">
        <f ca="1">AVERAGE(INDIRECT("'[dpc-covid19-ita-regioni.xlsx]"&amp;$A$4&amp;"'!"&amp;E$1&amp;$C23+1):INDIRECT("'[dpc-covid19-ita-regioni.xlsx]"&amp;$A$4&amp;"'!"&amp;E$1&amp;$C23+$A$6))</f>
        <v>1243.2857142857142</v>
      </c>
      <c r="F23" s="3">
        <f ca="1">AVERAGE(INDIRECT("'[dpc-covid19-ita-regioni.xlsx]"&amp;$A$4&amp;"'!"&amp;F$1&amp;$C23+1):INDIRECT("'[dpc-covid19-ita-regioni.xlsx]"&amp;$A$4&amp;"'!"&amp;F$1&amp;$C23+$A$6))</f>
        <v>77.428571428571431</v>
      </c>
      <c r="G23" s="3">
        <f ca="1">AVERAGE(INDIRECT("'[dpc-covid19-ita-regioni.xlsx]"&amp;$A$4&amp;"'!"&amp;G$1&amp;$C23+1):INDIRECT("'[dpc-covid19-ita-regioni.xlsx]"&amp;$A$4&amp;"'!"&amp;G$1&amp;$C23+$A$6))</f>
        <v>13663</v>
      </c>
      <c r="H23" s="3">
        <f ca="1">AVERAGE(INDIRECT("'[dpc-covid19-ita-regioni.xlsx]"&amp;$A$4&amp;"'!"&amp;H$1&amp;$C23+1):INDIRECT("'[dpc-covid19-ita-regioni.xlsx]"&amp;$A$4&amp;"'!"&amp;H$1&amp;$C23+$A$6))</f>
        <v>14983.714285714286</v>
      </c>
      <c r="I23" s="3" cm="1">
        <f t="array" aca="1" ref="I23" ca="1">(INDIRECT("'[dpc-covid19-ita-regioni.xlsx]"&amp;$A$4&amp;"'!"&amp;I$1&amp;$C23+1)-INDIRECT("'[dpc-covid19-ita-regioni.xlsx]"&amp;$A$4&amp;"'!"&amp;I$1&amp;$C23+$A$6))/$A$6</f>
        <v>8</v>
      </c>
      <c r="K23">
        <f t="shared" si="7"/>
        <v>12</v>
      </c>
      <c r="L23" t="str">
        <f t="shared" si="19"/>
        <v>C12</v>
      </c>
      <c r="M23" t="str" cm="1">
        <f t="array" aca="1" ref="M23" ca="1">INDIRECT("D"&amp;$K23)</f>
        <v>05/11/2020</v>
      </c>
      <c r="N23" s="12" cm="1">
        <f t="array" aca="1" ref="N23" ca="1">INDIRECT("E"&amp;$K23)</f>
        <v>3112</v>
      </c>
      <c r="O23" s="12" cm="1">
        <f t="array" aca="1" ref="O23" ca="1">INDIRECT("F"&amp;$K23)</f>
        <v>200.42857142857142</v>
      </c>
      <c r="P23" s="12" cm="1">
        <f t="array" aca="1" ref="P23" ca="1">INDIRECT("G"&amp;$K23)</f>
        <v>33542.571428571428</v>
      </c>
      <c r="Q23" s="12" cm="1">
        <f t="array" aca="1" ref="Q23" ca="1">INDIRECT("H"&amp;$K23)</f>
        <v>36855</v>
      </c>
      <c r="R23" s="12" cm="1">
        <f t="array" aca="1" ref="R23" ca="1">INDIRECT("i"&amp;$K23)</f>
        <v>23.571428571428573</v>
      </c>
      <c r="S23">
        <v>6</v>
      </c>
      <c r="T23">
        <f ca="1">INDEX(LINEST(Dati!N10:N23,$S$18:$S$31),1)</f>
        <v>163.89010989010987</v>
      </c>
      <c r="U23">
        <f ca="1">INDEX(LINEST(Dati!O10:O23,$S$18:$S$31),1)</f>
        <v>10.425745682888541</v>
      </c>
      <c r="V23">
        <f ca="1">INDEX(LINEST(Dati!P10:P23,$S$18:$S$31),1)</f>
        <v>1739.7306122448974</v>
      </c>
      <c r="W23">
        <f ca="1">INDEX(LINEST(Dati!Q10:Q23,$S$18:$S$31),1)</f>
        <v>1914.0464678178967</v>
      </c>
      <c r="X23">
        <f ca="1">INDEX(LINEST(Dati!R10:R23,$S$18:$S$31),1)</f>
        <v>1.3563579277864994</v>
      </c>
      <c r="Z23">
        <f ca="1">INDEX(LINEST(INDIRECT("n"&amp;$K10):INDIRECT("n"&amp;$K23),$S$18:$S$31),1,2)</f>
        <v>997.24646781789625</v>
      </c>
      <c r="AA23">
        <f t="shared" ca="1" si="10"/>
        <v>749.76295133437975</v>
      </c>
      <c r="AB23">
        <f t="shared" ca="1" si="11"/>
        <v>44.419152276295122</v>
      </c>
      <c r="AC23">
        <f t="shared" ca="1" si="12"/>
        <v>8316.7551020408173</v>
      </c>
      <c r="AD23">
        <f t="shared" ca="1" si="13"/>
        <v>9110.9372056514894</v>
      </c>
      <c r="AF23">
        <f t="shared" ca="1" si="14"/>
        <v>0.99743425699576527</v>
      </c>
      <c r="AG23">
        <f t="shared" ca="1" si="15"/>
        <v>0.98920336808962817</v>
      </c>
      <c r="AH23">
        <f t="shared" ca="1" si="16"/>
        <v>0.9967798491481813</v>
      </c>
      <c r="AI23">
        <f t="shared" ca="1" si="17"/>
        <v>0.99681251493101508</v>
      </c>
      <c r="AJ23">
        <f t="shared" ca="1" si="18"/>
        <v>0.99353934130721822</v>
      </c>
    </row>
    <row r="24" spans="3:36" x14ac:dyDescent="0.25">
      <c r="C24">
        <f t="shared" si="9"/>
        <v>21</v>
      </c>
      <c r="D24" s="9" t="str" cm="1">
        <f t="array" aca="1" ref="D24" ca="1">INDIRECT("'[dpc-covid19-ita-regioni.xlsx]"&amp;$A$4&amp;"'!a"&amp;C24+1)</f>
        <v>24/10/2020</v>
      </c>
      <c r="E24" s="3">
        <f ca="1">AVERAGE(INDIRECT("'[dpc-covid19-ita-regioni.xlsx]"&amp;$A$4&amp;"'!"&amp;E$1&amp;$C24+1):INDIRECT("'[dpc-covid19-ita-regioni.xlsx]"&amp;$A$4&amp;"'!"&amp;E$1&amp;$C24+$A$6))</f>
        <v>1126</v>
      </c>
      <c r="F24" s="3">
        <f ca="1">AVERAGE(INDIRECT("'[dpc-covid19-ita-regioni.xlsx]"&amp;$A$4&amp;"'!"&amp;F$1&amp;$C24+1):INDIRECT("'[dpc-covid19-ita-regioni.xlsx]"&amp;$A$4&amp;"'!"&amp;F$1&amp;$C24+$A$6))</f>
        <v>71.857142857142861</v>
      </c>
      <c r="G24" s="3">
        <f ca="1">AVERAGE(INDIRECT("'[dpc-covid19-ita-regioni.xlsx]"&amp;$A$4&amp;"'!"&amp;G$1&amp;$C24+1):INDIRECT("'[dpc-covid19-ita-regioni.xlsx]"&amp;$A$4&amp;"'!"&amp;G$1&amp;$C24+$A$6))</f>
        <v>12351</v>
      </c>
      <c r="H24" s="3">
        <f ca="1">AVERAGE(INDIRECT("'[dpc-covid19-ita-regioni.xlsx]"&amp;$A$4&amp;"'!"&amp;H$1&amp;$C24+1):INDIRECT("'[dpc-covid19-ita-regioni.xlsx]"&amp;$A$4&amp;"'!"&amp;H$1&amp;$C24+$A$6))</f>
        <v>13548.857142857143</v>
      </c>
      <c r="I24" s="3" cm="1">
        <f t="array" aca="1" ref="I24" ca="1">(INDIRECT("'[dpc-covid19-ita-regioni.xlsx]"&amp;$A$4&amp;"'!"&amp;I$1&amp;$C24+1)-INDIRECT("'[dpc-covid19-ita-regioni.xlsx]"&amp;$A$4&amp;"'!"&amp;I$1&amp;$C24+$A$6))/$A$6</f>
        <v>7.1428571428571432</v>
      </c>
      <c r="K24">
        <f t="shared" si="7"/>
        <v>11</v>
      </c>
      <c r="L24" t="str">
        <f t="shared" si="19"/>
        <v>C11</v>
      </c>
      <c r="M24" t="str" cm="1">
        <f t="array" aca="1" ref="M24" ca="1">INDIRECT("D"&amp;$K24)</f>
        <v>06/11/2020</v>
      </c>
      <c r="N24" s="12" cm="1">
        <f t="array" aca="1" ref="N24" ca="1">INDIRECT("E"&amp;$K24)</f>
        <v>3301.1428571428573</v>
      </c>
      <c r="O24" s="12" cm="1">
        <f t="array" aca="1" ref="O24" ca="1">INDIRECT("F"&amp;$K24)</f>
        <v>216</v>
      </c>
      <c r="P24" s="12" cm="1">
        <f t="array" aca="1" ref="P24" ca="1">INDIRECT("G"&amp;$K24)</f>
        <v>35841.857142857145</v>
      </c>
      <c r="Q24" s="12" cm="1">
        <f t="array" aca="1" ref="Q24" ca="1">INDIRECT("H"&amp;$K24)</f>
        <v>39359</v>
      </c>
      <c r="R24" s="12" cm="1">
        <f t="array" aca="1" ref="R24" ca="1">INDIRECT("i"&amp;$K24)</f>
        <v>23.714285714285715</v>
      </c>
      <c r="S24">
        <v>7</v>
      </c>
      <c r="T24">
        <f ca="1">INDEX(LINEST(Dati!N11:N24,$S$18:$S$31),1)</f>
        <v>169.86562009419157</v>
      </c>
      <c r="U24">
        <f ca="1">INDEX(LINEST(Dati!O11:O24,$S$18:$S$31),1)</f>
        <v>11.24646781789639</v>
      </c>
      <c r="V24">
        <f ca="1">INDEX(LINEST(Dati!P11:P24,$S$18:$S$31),1)</f>
        <v>1817.8518053375196</v>
      </c>
      <c r="W24">
        <f ca="1">INDEX(LINEST(Dati!Q11:Q24,$S$18:$S$31),1)</f>
        <v>1998.9638932496073</v>
      </c>
      <c r="X24">
        <f ca="1">INDEX(LINEST(Dati!R11:R24,$S$18:$S$31),1)</f>
        <v>1.350706436420722</v>
      </c>
      <c r="Z24">
        <f ca="1">INDEX(LINEST(INDIRECT("n"&amp;$K11):INDIRECT("n"&amp;$K24),$S$18:$S$31),1,2)</f>
        <v>868.29356357927736</v>
      </c>
      <c r="AA24">
        <f t="shared" ca="1" si="10"/>
        <v>868.29356357927736</v>
      </c>
      <c r="AB24">
        <f t="shared" ca="1" si="11"/>
        <v>48.937205651491354</v>
      </c>
      <c r="AC24">
        <f t="shared" ca="1" si="12"/>
        <v>9491.8665620094198</v>
      </c>
      <c r="AD24">
        <f t="shared" ca="1" si="13"/>
        <v>10409.097331240191</v>
      </c>
      <c r="AF24">
        <f t="shared" ca="1" si="14"/>
        <v>0.99833775460826701</v>
      </c>
      <c r="AG24">
        <f t="shared" ca="1" si="15"/>
        <v>0.99172830087723252</v>
      </c>
      <c r="AH24">
        <f t="shared" ca="1" si="16"/>
        <v>0.99746613267603568</v>
      </c>
      <c r="AI24">
        <f t="shared" ca="1" si="17"/>
        <v>0.9975288807345728</v>
      </c>
      <c r="AJ24">
        <f t="shared" ca="1" si="18"/>
        <v>0.99327975495016552</v>
      </c>
    </row>
    <row r="25" spans="3:36" x14ac:dyDescent="0.25">
      <c r="C25">
        <f t="shared" si="9"/>
        <v>22</v>
      </c>
      <c r="D25" s="9" t="str" cm="1">
        <f t="array" aca="1" ref="D25" ca="1">INDIRECT("'[dpc-covid19-ita-regioni.xlsx]"&amp;$A$4&amp;"'!a"&amp;C25+1)</f>
        <v>23/10/2020</v>
      </c>
      <c r="E25" s="3">
        <f ca="1">AVERAGE(INDIRECT("'[dpc-covid19-ita-regioni.xlsx]"&amp;$A$4&amp;"'!"&amp;E$1&amp;$C25+1):INDIRECT("'[dpc-covid19-ita-regioni.xlsx]"&amp;$A$4&amp;"'!"&amp;E$1&amp;$C25+$A$6))</f>
        <v>1014.2857142857143</v>
      </c>
      <c r="F25" s="3">
        <f ca="1">AVERAGE(INDIRECT("'[dpc-covid19-ita-regioni.xlsx]"&amp;$A$4&amp;"'!"&amp;F$1&amp;$C25+1):INDIRECT("'[dpc-covid19-ita-regioni.xlsx]"&amp;$A$4&amp;"'!"&amp;F$1&amp;$C25+$A$6))</f>
        <v>66.571428571428569</v>
      </c>
      <c r="G25" s="3">
        <f ca="1">AVERAGE(INDIRECT("'[dpc-covid19-ita-regioni.xlsx]"&amp;$A$4&amp;"'!"&amp;G$1&amp;$C25+1):INDIRECT("'[dpc-covid19-ita-regioni.xlsx]"&amp;$A$4&amp;"'!"&amp;G$1&amp;$C25+$A$6))</f>
        <v>11187.571428571429</v>
      </c>
      <c r="H25" s="3">
        <f ca="1">AVERAGE(INDIRECT("'[dpc-covid19-ita-regioni.xlsx]"&amp;$A$4&amp;"'!"&amp;H$1&amp;$C25+1):INDIRECT("'[dpc-covid19-ita-regioni.xlsx]"&amp;$A$4&amp;"'!"&amp;H$1&amp;$C25+$A$6))</f>
        <v>12268.428571428571</v>
      </c>
      <c r="I25" s="3" cm="1">
        <f t="array" aca="1" ref="I25" ca="1">(INDIRECT("'[dpc-covid19-ita-regioni.xlsx]"&amp;$A$4&amp;"'!"&amp;I$1&amp;$C25+1)-INDIRECT("'[dpc-covid19-ita-regioni.xlsx]"&amp;$A$4&amp;"'!"&amp;I$1&amp;$C25+$A$6))/$A$6</f>
        <v>5.7142857142857144</v>
      </c>
      <c r="K25">
        <f t="shared" si="7"/>
        <v>10</v>
      </c>
      <c r="L25" t="str">
        <f t="shared" si="19"/>
        <v>C10</v>
      </c>
      <c r="M25" t="str" cm="1">
        <f t="array" aca="1" ref="M25" ca="1">INDIRECT("D"&amp;$K25)</f>
        <v>07/11/2020</v>
      </c>
      <c r="N25" s="12" cm="1">
        <f t="array" aca="1" ref="N25" ca="1">INDIRECT("E"&amp;$K25)</f>
        <v>3506.7142857142858</v>
      </c>
      <c r="O25" s="12" cm="1">
        <f t="array" aca="1" ref="O25" ca="1">INDIRECT("F"&amp;$K25)</f>
        <v>231.71428571428572</v>
      </c>
      <c r="P25" s="12" cm="1">
        <f t="array" aca="1" ref="P25" ca="1">INDIRECT("G"&amp;$K25)</f>
        <v>38287</v>
      </c>
      <c r="Q25" s="12" cm="1">
        <f t="array" aca="1" ref="Q25" ca="1">INDIRECT("H"&amp;$K25)</f>
        <v>42025.428571428572</v>
      </c>
      <c r="R25" s="12" cm="1">
        <f t="array" aca="1" ref="R25" ca="1">INDIRECT("i"&amp;$K25)</f>
        <v>28.571428571428573</v>
      </c>
      <c r="S25">
        <v>8</v>
      </c>
      <c r="T25">
        <f ca="1">INDEX(LINEST(Dati!N12:N25,$S$18:$S$31),1)</f>
        <v>175.3453689167975</v>
      </c>
      <c r="U25">
        <f ca="1">INDEX(LINEST(Dati!O12:O25,$S$18:$S$31),1)</f>
        <v>12.03359497645212</v>
      </c>
      <c r="V25">
        <f ca="1">INDEX(LINEST(Dati!P12:P25,$S$18:$S$31),1)</f>
        <v>1895.8185243328105</v>
      </c>
      <c r="W25">
        <f ca="1">INDEX(LINEST(Dati!Q12:Q25,$S$18:$S$31),1)</f>
        <v>2083.1974882260597</v>
      </c>
      <c r="X25">
        <f ca="1">INDEX(LINEST(Dati!R12:R25,$S$18:$S$31),1)</f>
        <v>1.4518053375196236</v>
      </c>
      <c r="Z25">
        <f ca="1">INDEX(LINEST(INDIRECT("n"&amp;$K12):INDIRECT("n"&amp;$K25),$S$18:$S$31),1,2)</f>
        <v>749.76295133437975</v>
      </c>
      <c r="AA25">
        <f t="shared" ca="1" si="10"/>
        <v>997.24646781789625</v>
      </c>
      <c r="AB25">
        <f t="shared" ca="1" si="11"/>
        <v>54.452119309262173</v>
      </c>
      <c r="AC25">
        <f t="shared" ca="1" si="12"/>
        <v>10759.687598116167</v>
      </c>
      <c r="AD25">
        <f t="shared" ca="1" si="13"/>
        <v>11811.386185243327</v>
      </c>
      <c r="AF25">
        <f t="shared" ca="1" si="14"/>
        <v>0.99889324203872609</v>
      </c>
      <c r="AG25">
        <f t="shared" ca="1" si="15"/>
        <v>0.99394472606825046</v>
      </c>
      <c r="AH25">
        <f t="shared" ca="1" si="16"/>
        <v>0.99776140781065958</v>
      </c>
      <c r="AI25">
        <f t="shared" ca="1" si="17"/>
        <v>0.99785975128648852</v>
      </c>
      <c r="AJ25">
        <f t="shared" ca="1" si="18"/>
        <v>0.98813389793353379</v>
      </c>
    </row>
    <row r="26" spans="3:36" x14ac:dyDescent="0.25">
      <c r="C26">
        <f t="shared" si="9"/>
        <v>23</v>
      </c>
      <c r="D26" s="9" t="str" cm="1">
        <f t="array" aca="1" ref="D26" ca="1">INDIRECT("'[dpc-covid19-ita-regioni.xlsx]"&amp;$A$4&amp;"'!a"&amp;C26+1)</f>
        <v>22/10/2020</v>
      </c>
      <c r="E26" s="3">
        <f ca="1">AVERAGE(INDIRECT("'[dpc-covid19-ita-regioni.xlsx]"&amp;$A$4&amp;"'!"&amp;E$1&amp;$C26+1):INDIRECT("'[dpc-covid19-ita-regioni.xlsx]"&amp;$A$4&amp;"'!"&amp;E$1&amp;$C26+$A$6))</f>
        <v>913.71428571428567</v>
      </c>
      <c r="F26" s="3">
        <f ca="1">AVERAGE(INDIRECT("'[dpc-covid19-ita-regioni.xlsx]"&amp;$A$4&amp;"'!"&amp;F$1&amp;$C26+1):INDIRECT("'[dpc-covid19-ita-regioni.xlsx]"&amp;$A$4&amp;"'!"&amp;F$1&amp;$C26+$A$6))</f>
        <v>60.714285714285715</v>
      </c>
      <c r="G26" s="3">
        <f ca="1">AVERAGE(INDIRECT("'[dpc-covid19-ita-regioni.xlsx]"&amp;$A$4&amp;"'!"&amp;G$1&amp;$C26+1):INDIRECT("'[dpc-covid19-ita-regioni.xlsx]"&amp;$A$4&amp;"'!"&amp;G$1&amp;$C26+$A$6))</f>
        <v>10093.428571428571</v>
      </c>
      <c r="H26" s="3">
        <f ca="1">AVERAGE(INDIRECT("'[dpc-covid19-ita-regioni.xlsx]"&amp;$A$4&amp;"'!"&amp;H$1&amp;$C26+1):INDIRECT("'[dpc-covid19-ita-regioni.xlsx]"&amp;$A$4&amp;"'!"&amp;H$1&amp;$C26+$A$6))</f>
        <v>11067.857142857143</v>
      </c>
      <c r="I26" s="3" cm="1">
        <f t="array" aca="1" ref="I26" ca="1">(INDIRECT("'[dpc-covid19-ita-regioni.xlsx]"&amp;$A$4&amp;"'!"&amp;I$1&amp;$C26+1)-INDIRECT("'[dpc-covid19-ita-regioni.xlsx]"&amp;$A$4&amp;"'!"&amp;I$1&amp;$C26+$A$6))/$A$6</f>
        <v>4.7142857142857144</v>
      </c>
      <c r="K26">
        <f t="shared" si="7"/>
        <v>9</v>
      </c>
      <c r="L26" t="str">
        <f t="shared" si="19"/>
        <v>C9</v>
      </c>
      <c r="M26" t="str" cm="1">
        <f t="array" aca="1" ref="M26" ca="1">INDIRECT("D"&amp;$K26)</f>
        <v>08/11/2020</v>
      </c>
      <c r="N26" s="12" cm="1">
        <f t="array" aca="1" ref="N26" ca="1">INDIRECT("E"&amp;$K26)</f>
        <v>3724.2857142857142</v>
      </c>
      <c r="O26" s="12" cm="1">
        <f t="array" aca="1" ref="O26" ca="1">INDIRECT("F"&amp;$K26)</f>
        <v>249.57142857142858</v>
      </c>
      <c r="P26" s="12" cm="1">
        <f t="array" aca="1" ref="P26" ca="1">INDIRECT("G"&amp;$K26)</f>
        <v>40877.714285714283</v>
      </c>
      <c r="Q26" s="12" cm="1">
        <f t="array" aca="1" ref="Q26" ca="1">INDIRECT("H"&amp;$K26)</f>
        <v>44851.571428571428</v>
      </c>
      <c r="R26" s="12" cm="1">
        <f t="array" aca="1" ref="R26" ca="1">INDIRECT("i"&amp;$K26)</f>
        <v>30.571428571428573</v>
      </c>
      <c r="S26">
        <v>9</v>
      </c>
      <c r="T26">
        <f ca="1">INDEX(LINEST(Dati!N13:N26,$S$18:$S$31),1)</f>
        <v>180.44332810047098</v>
      </c>
      <c r="U26">
        <f ca="1">INDEX(LINEST(Dati!O13:O26,$S$18:$S$31),1)</f>
        <v>12.81193092621664</v>
      </c>
      <c r="V26">
        <f ca="1">INDEX(LINEST(Dati!P13:P26,$S$18:$S$31),1)</f>
        <v>1977.0540031397172</v>
      </c>
      <c r="W26">
        <f ca="1">INDEX(LINEST(Dati!Q13:Q26,$S$18:$S$31),1)</f>
        <v>2170.309262166405</v>
      </c>
      <c r="X26">
        <f ca="1">INDEX(LINEST(Dati!R13:R26,$S$18:$S$31),1)</f>
        <v>1.5441130298273158</v>
      </c>
      <c r="Z26">
        <f ca="1">INDEX(LINEST(INDIRECT("n"&amp;$K13):INDIRECT("n"&amp;$K26),$S$18:$S$31),1,2)</f>
        <v>644.6326530612248</v>
      </c>
      <c r="AA26">
        <f t="shared" ca="1" si="10"/>
        <v>1136.2260596546309</v>
      </c>
      <c r="AB26">
        <f t="shared" ca="1" si="11"/>
        <v>60.910518053375199</v>
      </c>
      <c r="AC26">
        <f t="shared" ca="1" si="12"/>
        <v>12094.329670329669</v>
      </c>
      <c r="AD26">
        <f t="shared" ca="1" si="13"/>
        <v>13291.466248037676</v>
      </c>
      <c r="AF26">
        <f t="shared" ca="1" si="14"/>
        <v>0.99906096149527579</v>
      </c>
      <c r="AG26">
        <f t="shared" ca="1" si="15"/>
        <v>0.99524478836910002</v>
      </c>
      <c r="AH26">
        <f t="shared" ca="1" si="16"/>
        <v>0.99778674035995252</v>
      </c>
      <c r="AI26">
        <f t="shared" ca="1" si="17"/>
        <v>0.99790510321002024</v>
      </c>
      <c r="AJ26">
        <f t="shared" ca="1" si="18"/>
        <v>0.9852297356354377</v>
      </c>
    </row>
    <row r="27" spans="3:36" x14ac:dyDescent="0.25">
      <c r="C27">
        <f t="shared" si="9"/>
        <v>24</v>
      </c>
      <c r="D27" s="9" t="str" cm="1">
        <f t="array" aca="1" ref="D27" ca="1">INDIRECT("'[dpc-covid19-ita-regioni.xlsx]"&amp;$A$4&amp;"'!a"&amp;C27+1)</f>
        <v>21/10/2020</v>
      </c>
      <c r="E27" s="3">
        <f ca="1">AVERAGE(INDIRECT("'[dpc-covid19-ita-regioni.xlsx]"&amp;$A$4&amp;"'!"&amp;E$1&amp;$C27+1):INDIRECT("'[dpc-covid19-ita-regioni.xlsx]"&amp;$A$4&amp;"'!"&amp;E$1&amp;$C27+$A$6))</f>
        <v>823.57142857142856</v>
      </c>
      <c r="F27" s="3">
        <f ca="1">AVERAGE(INDIRECT("'[dpc-covid19-ita-regioni.xlsx]"&amp;$A$4&amp;"'!"&amp;F$1&amp;$C27+1):INDIRECT("'[dpc-covid19-ita-regioni.xlsx]"&amp;$A$4&amp;"'!"&amp;F$1&amp;$C27+$A$6))</f>
        <v>55.142857142857146</v>
      </c>
      <c r="G27" s="3">
        <f ca="1">AVERAGE(INDIRECT("'[dpc-covid19-ita-regioni.xlsx]"&amp;$A$4&amp;"'!"&amp;G$1&amp;$C27+1):INDIRECT("'[dpc-covid19-ita-regioni.xlsx]"&amp;$A$4&amp;"'!"&amp;G$1&amp;$C27+$A$6))</f>
        <v>9121.7142857142862</v>
      </c>
      <c r="H27" s="3">
        <f ca="1">AVERAGE(INDIRECT("'[dpc-covid19-ita-regioni.xlsx]"&amp;$A$4&amp;"'!"&amp;H$1&amp;$C27+1):INDIRECT("'[dpc-covid19-ita-regioni.xlsx]"&amp;$A$4&amp;"'!"&amp;H$1&amp;$C27+$A$6))</f>
        <v>10000.428571428571</v>
      </c>
      <c r="I27" s="3" cm="1">
        <f t="array" aca="1" ref="I27" ca="1">(INDIRECT("'[dpc-covid19-ita-regioni.xlsx]"&amp;$A$4&amp;"'!"&amp;I$1&amp;$C27+1)-INDIRECT("'[dpc-covid19-ita-regioni.xlsx]"&amp;$A$4&amp;"'!"&amp;I$1&amp;$C27+$A$6))/$A$6</f>
        <v>3.7142857142857144</v>
      </c>
      <c r="K27">
        <f t="shared" si="7"/>
        <v>8</v>
      </c>
      <c r="L27" t="str">
        <f t="shared" si="19"/>
        <v>C8</v>
      </c>
      <c r="M27" t="str" cm="1">
        <f t="array" aca="1" ref="M27" ca="1">INDIRECT("D"&amp;$K27)</f>
        <v>09/11/2020</v>
      </c>
      <c r="N27" s="12" cm="1">
        <f t="array" aca="1" ref="N27" ca="1">INDIRECT("E"&amp;$K27)</f>
        <v>3928.8571428571427</v>
      </c>
      <c r="O27" s="12" cm="1">
        <f t="array" aca="1" ref="O27" ca="1">INDIRECT("F"&amp;$K27)</f>
        <v>266.14285714285717</v>
      </c>
      <c r="P27" s="12" cm="1">
        <f t="array" aca="1" ref="P27" ca="1">INDIRECT("G"&amp;$K27)</f>
        <v>43536.714285714283</v>
      </c>
      <c r="Q27" s="12" cm="1">
        <f t="array" aca="1" ref="Q27" ca="1">INDIRECT("H"&amp;$K27)</f>
        <v>47731.714285714283</v>
      </c>
      <c r="R27" s="12" cm="1">
        <f t="array" aca="1" ref="R27" ca="1">INDIRECT("i"&amp;$K27)</f>
        <v>33.428571428571431</v>
      </c>
      <c r="S27">
        <v>10</v>
      </c>
      <c r="T27">
        <f ca="1">INDEX(LINEST(Dati!N14:N27,$S$18:$S$31),1)</f>
        <v>185.03014128728415</v>
      </c>
      <c r="U27">
        <f ca="1">INDEX(LINEST(Dati!O14:O27,$S$18:$S$31),1)</f>
        <v>13.500156985871275</v>
      </c>
      <c r="V27">
        <f ca="1">INDEX(LINEST(Dati!P14:P27,$S$18:$S$31),1)</f>
        <v>2060.0973312401884</v>
      </c>
      <c r="W27">
        <f ca="1">INDEX(LINEST(Dati!Q14:Q27,$S$18:$S$31),1)</f>
        <v>2258.6276295133434</v>
      </c>
      <c r="X27">
        <f ca="1">INDEX(LINEST(Dati!R14:R27,$S$18:$S$31),1)</f>
        <v>1.656514913657771</v>
      </c>
      <c r="Z27">
        <f ca="1">INDEX(LINEST(INDIRECT("n"&amp;$K14):INDIRECT("n"&amp;$K27),$S$18:$S$31),1,2)</f>
        <v>553.13814756671877</v>
      </c>
      <c r="AA27">
        <f t="shared" ca="1" si="10"/>
        <v>1283.7943485086344</v>
      </c>
      <c r="AB27">
        <f t="shared" ca="1" si="11"/>
        <v>68.810047095761377</v>
      </c>
      <c r="AC27">
        <f t="shared" ca="1" si="12"/>
        <v>13506.84144427001</v>
      </c>
      <c r="AD27">
        <f t="shared" ca="1" si="13"/>
        <v>14859.445839874414</v>
      </c>
      <c r="AF27">
        <f t="shared" ca="1" si="14"/>
        <v>0.99920942596711682</v>
      </c>
      <c r="AG27">
        <f t="shared" ca="1" si="15"/>
        <v>0.9960678907737911</v>
      </c>
      <c r="AH27">
        <f t="shared" ca="1" si="16"/>
        <v>0.99763523840739332</v>
      </c>
      <c r="AI27">
        <f t="shared" ca="1" si="17"/>
        <v>0.99779172238020342</v>
      </c>
      <c r="AJ27">
        <f t="shared" ca="1" si="18"/>
        <v>0.98187652307028173</v>
      </c>
    </row>
    <row r="28" spans="3:36" x14ac:dyDescent="0.25">
      <c r="C28">
        <f t="shared" si="9"/>
        <v>25</v>
      </c>
      <c r="D28" s="9" t="str" cm="1">
        <f t="array" aca="1" ref="D28" ca="1">INDIRECT("'[dpc-covid19-ita-regioni.xlsx]"&amp;$A$4&amp;"'!a"&amp;C28+1)</f>
        <v>20/10/2020</v>
      </c>
      <c r="E28" s="3">
        <f ca="1">AVERAGE(INDIRECT("'[dpc-covid19-ita-regioni.xlsx]"&amp;$A$4&amp;"'!"&amp;E$1&amp;$C28+1):INDIRECT("'[dpc-covid19-ita-regioni.xlsx]"&amp;$A$4&amp;"'!"&amp;E$1&amp;$C28+$A$6))</f>
        <v>745.14285714285711</v>
      </c>
      <c r="F28" s="3">
        <f ca="1">AVERAGE(INDIRECT("'[dpc-covid19-ita-regioni.xlsx]"&amp;$A$4&amp;"'!"&amp;F$1&amp;$C28+1):INDIRECT("'[dpc-covid19-ita-regioni.xlsx]"&amp;$A$4&amp;"'!"&amp;F$1&amp;$C28+$A$6))</f>
        <v>49.285714285714285</v>
      </c>
      <c r="G28" s="3">
        <f ca="1">AVERAGE(INDIRECT("'[dpc-covid19-ita-regioni.xlsx]"&amp;$A$4&amp;"'!"&amp;G$1&amp;$C28+1):INDIRECT("'[dpc-covid19-ita-regioni.xlsx]"&amp;$A$4&amp;"'!"&amp;G$1&amp;$C28+$A$6))</f>
        <v>8199.1428571428569</v>
      </c>
      <c r="H28" s="3">
        <f ca="1">AVERAGE(INDIRECT("'[dpc-covid19-ita-regioni.xlsx]"&amp;$A$4&amp;"'!"&amp;H$1&amp;$C28+1):INDIRECT("'[dpc-covid19-ita-regioni.xlsx]"&amp;$A$4&amp;"'!"&amp;H$1&amp;$C28+$A$6))</f>
        <v>8993.5714285714294</v>
      </c>
      <c r="I28" s="3" cm="1">
        <f t="array" aca="1" ref="I28" ca="1">(INDIRECT("'[dpc-covid19-ita-regioni.xlsx]"&amp;$A$4&amp;"'!"&amp;I$1&amp;$C28+1)-INDIRECT("'[dpc-covid19-ita-regioni.xlsx]"&amp;$A$4&amp;"'!"&amp;I$1&amp;$C28+$A$6))/$A$6</f>
        <v>3.1428571428571428</v>
      </c>
      <c r="K28">
        <f t="shared" si="7"/>
        <v>7</v>
      </c>
      <c r="L28" t="str">
        <f t="shared" si="19"/>
        <v>C7</v>
      </c>
      <c r="M28" t="str" cm="1">
        <f t="array" aca="1" ref="M28" ca="1">INDIRECT("D"&amp;$K28)</f>
        <v>10/11/2020</v>
      </c>
      <c r="N28" s="12" cm="1">
        <f t="array" aca="1" ref="N28" ca="1">INDIRECT("E"&amp;$K28)</f>
        <v>4119.7142857142853</v>
      </c>
      <c r="O28" s="12" cm="1">
        <f t="array" aca="1" ref="O28" ca="1">INDIRECT("F"&amp;$K28)</f>
        <v>282.14285714285717</v>
      </c>
      <c r="P28" s="12" cm="1">
        <f t="array" aca="1" ref="P28" ca="1">INDIRECT("G"&amp;$K28)</f>
        <v>46204.428571428572</v>
      </c>
      <c r="Q28" s="12" cm="1">
        <f t="array" aca="1" ref="Q28" ca="1">INDIRECT("H"&amp;$K28)</f>
        <v>50606.285714285717</v>
      </c>
      <c r="R28" s="12" cm="1">
        <f t="array" aca="1" ref="R28" ca="1">INDIRECT("i"&amp;$K28)</f>
        <v>37.285714285714285</v>
      </c>
      <c r="S28">
        <v>11</v>
      </c>
      <c r="T28">
        <f ca="1">INDEX(LINEST(Dati!N15:N28,$S$18:$S$31),1)</f>
        <v>188.48257456828892</v>
      </c>
      <c r="U28">
        <f ca="1">INDEX(LINEST(Dati!O15:O28,$S$18:$S$31),1)</f>
        <v>14.119623233908948</v>
      </c>
      <c r="V28">
        <f ca="1">INDEX(LINEST(Dati!P15:P28,$S$18:$S$31),1)</f>
        <v>2142.7124018838304</v>
      </c>
      <c r="W28">
        <f ca="1">INDEX(LINEST(Dati!Q15:Q28,$S$18:$S$31),1)</f>
        <v>2345.314599686028</v>
      </c>
      <c r="X28">
        <f ca="1">INDEX(LINEST(Dati!R15:R28,$S$18:$S$31),1)</f>
        <v>1.8006279434850867</v>
      </c>
      <c r="Z28">
        <f ca="1">INDEX(LINEST(INDIRECT("n"&amp;$K15):INDIRECT("n"&amp;$K28),$S$18:$S$31),1,2)</f>
        <v>476.12401883830444</v>
      </c>
      <c r="AA28">
        <f t="shared" ca="1" si="10"/>
        <v>1443.5133437990571</v>
      </c>
      <c r="AB28">
        <f t="shared" ca="1" si="11"/>
        <v>77.766091051805361</v>
      </c>
      <c r="AC28">
        <f t="shared" ca="1" si="12"/>
        <v>15007.810047095758</v>
      </c>
      <c r="AD28">
        <f t="shared" ca="1" si="13"/>
        <v>16529.08948194663</v>
      </c>
      <c r="AF28">
        <f t="shared" ca="1" si="14"/>
        <v>0.99934904076948661</v>
      </c>
      <c r="AG28">
        <f t="shared" ca="1" si="15"/>
        <v>0.99704303327965271</v>
      </c>
      <c r="AH28">
        <f t="shared" ca="1" si="16"/>
        <v>0.99747085518259559</v>
      </c>
      <c r="AI28">
        <f t="shared" ca="1" si="17"/>
        <v>0.9976723812270657</v>
      </c>
      <c r="AJ28">
        <f t="shared" ca="1" si="18"/>
        <v>0.97537758684474563</v>
      </c>
    </row>
    <row r="29" spans="3:36" x14ac:dyDescent="0.25">
      <c r="C29">
        <f t="shared" si="9"/>
        <v>26</v>
      </c>
      <c r="D29" s="9" t="str" cm="1">
        <f t="array" aca="1" ref="D29" ca="1">INDIRECT("'[dpc-covid19-ita-regioni.xlsx]"&amp;$A$4&amp;"'!a"&amp;C29+1)</f>
        <v>19/10/2020</v>
      </c>
      <c r="E29" s="3">
        <f ca="1">AVERAGE(INDIRECT("'[dpc-covid19-ita-regioni.xlsx]"&amp;$A$4&amp;"'!"&amp;E$1&amp;$C29+1):INDIRECT("'[dpc-covid19-ita-regioni.xlsx]"&amp;$A$4&amp;"'!"&amp;E$1&amp;$C29+$A$6))</f>
        <v>666</v>
      </c>
      <c r="F29" s="3">
        <f ca="1">AVERAGE(INDIRECT("'[dpc-covid19-ita-regioni.xlsx]"&amp;$A$4&amp;"'!"&amp;F$1&amp;$C29+1):INDIRECT("'[dpc-covid19-ita-regioni.xlsx]"&amp;$A$4&amp;"'!"&amp;F$1&amp;$C29+$A$6))</f>
        <v>44.714285714285715</v>
      </c>
      <c r="G29" s="3">
        <f ca="1">AVERAGE(INDIRECT("'[dpc-covid19-ita-regioni.xlsx]"&amp;$A$4&amp;"'!"&amp;G$1&amp;$C29+1):INDIRECT("'[dpc-covid19-ita-regioni.xlsx]"&amp;$A$4&amp;"'!"&amp;G$1&amp;$C29+$A$6))</f>
        <v>7437.5714285714284</v>
      </c>
      <c r="H29" s="3">
        <f ca="1">AVERAGE(INDIRECT("'[dpc-covid19-ita-regioni.xlsx]"&amp;$A$4&amp;"'!"&amp;H$1&amp;$C29+1):INDIRECT("'[dpc-covid19-ita-regioni.xlsx]"&amp;$A$4&amp;"'!"&amp;H$1&amp;$C29+$A$6))</f>
        <v>8148.2857142857147</v>
      </c>
      <c r="I29" s="3" cm="1">
        <f t="array" aca="1" ref="I29" ca="1">(INDIRECT("'[dpc-covid19-ita-regioni.xlsx]"&amp;$A$4&amp;"'!"&amp;I$1&amp;$C29+1)-INDIRECT("'[dpc-covid19-ita-regioni.xlsx]"&amp;$A$4&amp;"'!"&amp;I$1&amp;$C29+$A$6))/$A$6</f>
        <v>2.8571428571428572</v>
      </c>
      <c r="K29">
        <f t="shared" si="7"/>
        <v>6</v>
      </c>
      <c r="L29" t="str">
        <f t="shared" si="19"/>
        <v>C6</v>
      </c>
      <c r="M29" t="str" cm="1">
        <f t="array" aca="1" ref="M29" ca="1">INDIRECT("D"&amp;$K29)</f>
        <v>11/11/2020</v>
      </c>
      <c r="N29" s="12" cm="1">
        <f t="array" aca="1" ref="N29" ca="1">INDIRECT("E"&amp;$K29)</f>
        <v>4300.4285714285716</v>
      </c>
      <c r="O29" s="12" cm="1">
        <f t="array" aca="1" ref="O29" ca="1">INDIRECT("F"&amp;$K29)</f>
        <v>297.42857142857144</v>
      </c>
      <c r="P29" s="12" cm="1">
        <f t="array" aca="1" ref="P29" ca="1">INDIRECT("G"&amp;$K29)</f>
        <v>48690.857142857145</v>
      </c>
      <c r="Q29" s="12" cm="1">
        <f t="array" aca="1" ref="Q29" ca="1">INDIRECT("H"&amp;$K29)</f>
        <v>53288.714285714283</v>
      </c>
      <c r="R29" s="12" cm="1">
        <f t="array" aca="1" ref="R29" ca="1">INDIRECT("i"&amp;$K29)</f>
        <v>43.714285714285715</v>
      </c>
      <c r="S29">
        <v>12</v>
      </c>
      <c r="T29">
        <f ca="1">INDEX(LINEST(Dati!N16:N29,$S$18:$S$31),1)</f>
        <v>190.97896389324958</v>
      </c>
      <c r="U29">
        <f ca="1">INDEX(LINEST(Dati!O16:O29,$S$18:$S$31),1)</f>
        <v>14.626059654631085</v>
      </c>
      <c r="V29">
        <f ca="1">INDEX(LINEST(Dati!P16:P29,$S$18:$S$31),1)</f>
        <v>2218.4533751962322</v>
      </c>
      <c r="W29">
        <f ca="1">INDEX(LINEST(Dati!Q16:Q29,$S$18:$S$31),1)</f>
        <v>2424.0583987441132</v>
      </c>
      <c r="X29">
        <f ca="1">INDEX(LINEST(Dati!R16:R29,$S$18:$S$31),1)</f>
        <v>2.0461538461538464</v>
      </c>
      <c r="Z29">
        <f ca="1">INDEX(LINEST(INDIRECT("n"&amp;$K16):INDIRECT("n"&amp;$K29),$S$18:$S$31),1,2)</f>
        <v>408.0219780219777</v>
      </c>
      <c r="AA29">
        <f t="shared" ca="1" si="10"/>
        <v>1611.8210361067502</v>
      </c>
      <c r="AB29">
        <f t="shared" ca="1" si="11"/>
        <v>88.039246467817918</v>
      </c>
      <c r="AC29">
        <f t="shared" ca="1" si="12"/>
        <v>16624.007849293561</v>
      </c>
      <c r="AD29">
        <f t="shared" ca="1" si="13"/>
        <v>18323.86813186813</v>
      </c>
      <c r="AF29">
        <f t="shared" ca="1" si="14"/>
        <v>0.99955044334798537</v>
      </c>
      <c r="AG29">
        <f t="shared" ca="1" si="15"/>
        <v>0.99795186246483358</v>
      </c>
      <c r="AH29">
        <f t="shared" ca="1" si="16"/>
        <v>0.99758389313596463</v>
      </c>
      <c r="AI29">
        <f t="shared" ca="1" si="17"/>
        <v>0.9978117327588113</v>
      </c>
      <c r="AJ29">
        <f t="shared" ca="1" si="18"/>
        <v>0.95920224666220699</v>
      </c>
    </row>
    <row r="30" spans="3:36" x14ac:dyDescent="0.25">
      <c r="C30">
        <f t="shared" si="9"/>
        <v>27</v>
      </c>
      <c r="D30" s="9" t="str" cm="1">
        <f t="array" aca="1" ref="D30" ca="1">INDIRECT("'[dpc-covid19-ita-regioni.xlsx]"&amp;$A$4&amp;"'!a"&amp;C30+1)</f>
        <v>18/10/2020</v>
      </c>
      <c r="E30" s="3">
        <f ca="1">AVERAGE(INDIRECT("'[dpc-covid19-ita-regioni.xlsx]"&amp;$A$4&amp;"'!"&amp;E$1&amp;$C30+1):INDIRECT("'[dpc-covid19-ita-regioni.xlsx]"&amp;$A$4&amp;"'!"&amp;E$1&amp;$C30+$A$6))</f>
        <v>605.14285714285711</v>
      </c>
      <c r="F30" s="3">
        <f ca="1">AVERAGE(INDIRECT("'[dpc-covid19-ita-regioni.xlsx]"&amp;$A$4&amp;"'!"&amp;F$1&amp;$C30+1):INDIRECT("'[dpc-covid19-ita-regioni.xlsx]"&amp;$A$4&amp;"'!"&amp;F$1&amp;$C30+$A$6))</f>
        <v>39.142857142857146</v>
      </c>
      <c r="G30" s="3">
        <f ca="1">AVERAGE(INDIRECT("'[dpc-covid19-ita-regioni.xlsx]"&amp;$A$4&amp;"'!"&amp;G$1&amp;$C30+1):INDIRECT("'[dpc-covid19-ita-regioni.xlsx]"&amp;$A$4&amp;"'!"&amp;G$1&amp;$C30+$A$6))</f>
        <v>6769.1428571428569</v>
      </c>
      <c r="H30" s="3">
        <f ca="1">AVERAGE(INDIRECT("'[dpc-covid19-ita-regioni.xlsx]"&amp;$A$4&amp;"'!"&amp;H$1&amp;$C30+1):INDIRECT("'[dpc-covid19-ita-regioni.xlsx]"&amp;$A$4&amp;"'!"&amp;H$1&amp;$C30+$A$6))</f>
        <v>7413.4285714285716</v>
      </c>
      <c r="I30" s="3" cm="1">
        <f t="array" aca="1" ref="I30" ca="1">(INDIRECT("'[dpc-covid19-ita-regioni.xlsx]"&amp;$A$4&amp;"'!"&amp;I$1&amp;$C30+1)-INDIRECT("'[dpc-covid19-ita-regioni.xlsx]"&amp;$A$4&amp;"'!"&amp;I$1&amp;$C30+$A$6))/$A$6</f>
        <v>2.5714285714285716</v>
      </c>
      <c r="K30">
        <f>K31+1</f>
        <v>5</v>
      </c>
      <c r="L30" t="str">
        <f t="shared" si="19"/>
        <v>C5</v>
      </c>
      <c r="M30" t="str" cm="1">
        <f t="array" aca="1" ref="M30" ca="1">INDIRECT("D"&amp;$K30)</f>
        <v>12/11/2020</v>
      </c>
      <c r="N30" s="12" cm="1">
        <f t="array" aca="1" ref="N30" ca="1">INDIRECT("E"&amp;$K30)</f>
        <v>4462.5714285714284</v>
      </c>
      <c r="O30" s="12" cm="1">
        <f t="array" aca="1" ref="O30" ca="1">INDIRECT("F"&amp;$K30)</f>
        <v>311.57142857142856</v>
      </c>
      <c r="P30" s="12" cm="1">
        <f t="array" aca="1" ref="P30" ca="1">INDIRECT("G"&amp;$K30)</f>
        <v>51260.857142857145</v>
      </c>
      <c r="Q30" s="12" cm="1">
        <f t="array" aca="1" ref="Q30" ca="1">INDIRECT("H"&amp;$K30)</f>
        <v>56035</v>
      </c>
      <c r="R30" s="12" cm="1">
        <f t="array" aca="1" ref="R30" ca="1">INDIRECT("i"&amp;$K30)</f>
        <v>50.571428571428569</v>
      </c>
      <c r="S30">
        <v>13</v>
      </c>
      <c r="T30">
        <f ca="1">INDEX(LINEST(Dati!N17:N30,$S$18:$S$31),1)</f>
        <v>192.03799058084769</v>
      </c>
      <c r="U30">
        <f ca="1">INDEX(LINEST(Dati!O17:O30,$S$18:$S$31),1)</f>
        <v>14.986185243328103</v>
      </c>
      <c r="V30">
        <f ca="1">INDEX(LINEST(Dati!P17:P30,$S$18:$S$31),1)</f>
        <v>2289.1993720565156</v>
      </c>
      <c r="W30">
        <f ca="1">INDEX(LINEST(Dati!Q17:Q30,$S$18:$S$31),1)</f>
        <v>2496.2235478806911</v>
      </c>
      <c r="X30">
        <f ca="1">INDEX(LINEST(Dati!R17:R30,$S$18:$S$31),1)</f>
        <v>2.4291993720565146</v>
      </c>
      <c r="Z30">
        <f ca="1">INDEX(LINEST(INDIRECT("n"&amp;$K17):INDIRECT("n"&amp;$K30),$S$18:$S$31),1,2)</f>
        <v>352.8587127158554</v>
      </c>
      <c r="AA30">
        <f t="shared" ca="1" si="10"/>
        <v>1790.7048665620091</v>
      </c>
      <c r="AB30">
        <f t="shared" ca="1" si="11"/>
        <v>99.736263736263737</v>
      </c>
      <c r="AC30">
        <f t="shared" ca="1" si="12"/>
        <v>18339.923076923071</v>
      </c>
      <c r="AD30">
        <f t="shared" ca="1" si="13"/>
        <v>20230.364207221341</v>
      </c>
      <c r="AF30">
        <f t="shared" ca="1" si="14"/>
        <v>0.9996896819587342</v>
      </c>
      <c r="AG30">
        <f t="shared" ca="1" si="15"/>
        <v>0.99870013827468818</v>
      </c>
      <c r="AH30">
        <f t="shared" ca="1" si="16"/>
        <v>0.99782853337845789</v>
      </c>
      <c r="AI30">
        <f t="shared" ca="1" si="17"/>
        <v>0.99807886727022399</v>
      </c>
      <c r="AJ30">
        <f t="shared" ca="1" si="18"/>
        <v>0.9479141969879159</v>
      </c>
    </row>
    <row r="31" spans="3:36" x14ac:dyDescent="0.25">
      <c r="C31">
        <f t="shared" si="9"/>
        <v>28</v>
      </c>
      <c r="D31" s="9" t="str" cm="1">
        <f t="array" aca="1" ref="D31" ca="1">INDIRECT("'[dpc-covid19-ita-regioni.xlsx]"&amp;$A$4&amp;"'!a"&amp;C31+1)</f>
        <v>17/10/2020</v>
      </c>
      <c r="E31" s="3">
        <f ca="1">AVERAGE(INDIRECT("'[dpc-covid19-ita-regioni.xlsx]"&amp;$A$4&amp;"'!"&amp;E$1&amp;$C31+1):INDIRECT("'[dpc-covid19-ita-regioni.xlsx]"&amp;$A$4&amp;"'!"&amp;E$1&amp;$C31+$A$6))</f>
        <v>547.71428571428567</v>
      </c>
      <c r="F31" s="3">
        <f ca="1">AVERAGE(INDIRECT("'[dpc-covid19-ita-regioni.xlsx]"&amp;$A$4&amp;"'!"&amp;F$1&amp;$C31+1):INDIRECT("'[dpc-covid19-ita-regioni.xlsx]"&amp;$A$4&amp;"'!"&amp;F$1&amp;$C31+$A$6))</f>
        <v>34.714285714285715</v>
      </c>
      <c r="G31" s="3">
        <f ca="1">AVERAGE(INDIRECT("'[dpc-covid19-ita-regioni.xlsx]"&amp;$A$4&amp;"'!"&amp;G$1&amp;$C31+1):INDIRECT("'[dpc-covid19-ita-regioni.xlsx]"&amp;$A$4&amp;"'!"&amp;G$1&amp;$C31+$A$6))</f>
        <v>6148.5714285714284</v>
      </c>
      <c r="H31" s="3">
        <f ca="1">AVERAGE(INDIRECT("'[dpc-covid19-ita-regioni.xlsx]"&amp;$A$4&amp;"'!"&amp;H$1&amp;$C31+1):INDIRECT("'[dpc-covid19-ita-regioni.xlsx]"&amp;$A$4&amp;"'!"&amp;H$1&amp;$C31+$A$6))</f>
        <v>6731</v>
      </c>
      <c r="I31" s="3" cm="1">
        <f t="array" aca="1" ref="I31" ca="1">(INDIRECT("'[dpc-covid19-ita-regioni.xlsx]"&amp;$A$4&amp;"'!"&amp;I$1&amp;$C31+1)-INDIRECT("'[dpc-covid19-ita-regioni.xlsx]"&amp;$A$4&amp;"'!"&amp;I$1&amp;$C31+$A$6))/$A$6</f>
        <v>2.7142857142857144</v>
      </c>
      <c r="K31">
        <v>4</v>
      </c>
      <c r="L31" t="str">
        <f t="shared" si="19"/>
        <v>C4</v>
      </c>
      <c r="M31" t="str" cm="1">
        <f t="array" aca="1" ref="M31" ca="1">INDIRECT("D"&amp;$K31)</f>
        <v>13/11/2020</v>
      </c>
      <c r="N31" s="12" cm="1">
        <f t="array" aca="1" ref="N31" ca="1">INDIRECT("E"&amp;$K31)</f>
        <v>4608.1428571428569</v>
      </c>
      <c r="O31" s="12" cm="1">
        <f t="array" aca="1" ref="O31" ca="1">INDIRECT("F"&amp;$K31)</f>
        <v>323.71428571428572</v>
      </c>
      <c r="P31" s="12" cm="1">
        <f t="array" aca="1" ref="P31" ca="1">INDIRECT("G"&amp;$K31)</f>
        <v>53780</v>
      </c>
      <c r="Q31" s="12" cm="1">
        <f t="array" aca="1" ref="Q31" ca="1">INDIRECT("H"&amp;$K31)</f>
        <v>58711.857142857145</v>
      </c>
      <c r="R31" s="12" cm="1">
        <f t="array" aca="1" ref="R31" ca="1">INDIRECT("i"&amp;$K31)</f>
        <v>52.857142857142854</v>
      </c>
      <c r="S31">
        <v>14</v>
      </c>
      <c r="T31">
        <f ca="1">INDEX(LINEST(Dati!N18:N31,$S$18:$S$31),1)</f>
        <v>191.34003139717427</v>
      </c>
      <c r="U31">
        <f ca="1">INDEX(LINEST(Dati!O18:O31,$S$18:$S$31),1)</f>
        <v>15.160439560439565</v>
      </c>
      <c r="V31">
        <f ca="1">INDEX(LINEST(Dati!P18:P31,$S$18:$S$31),1)</f>
        <v>2353.3255886970164</v>
      </c>
      <c r="W31">
        <f ca="1">INDEX(LINEST(Dati!Q18:Q31,$S$18:$S$31),1)</f>
        <v>2559.8260596546311</v>
      </c>
      <c r="X31">
        <f ca="1">INDEX(LINEST(Dati!R18:R31,$S$18:$S$31),1)</f>
        <v>2.7673469387755096</v>
      </c>
      <c r="Z31">
        <f ca="1">INDEX(LINEST(INDIRECT("n"&amp;$K18):INDIRECT("n"&amp;$K31),$S$18:$S$31),1,2)</f>
        <v>308.09262166405017</v>
      </c>
      <c r="AA31">
        <f ca="1">INDEX(LINEST(N18:N31,$S$18:$S$31),1,2)</f>
        <v>1981.0722135007848</v>
      </c>
      <c r="AB31">
        <f t="shared" ref="AB31:AD31" ca="1" si="20">INDEX(LINEST(O18:O31,$S$18:$S$31),1,2)</f>
        <v>112.92935635792777</v>
      </c>
      <c r="AC31">
        <f t="shared" ca="1" si="20"/>
        <v>20156.180533751969</v>
      </c>
      <c r="AD31">
        <f t="shared" ca="1" si="20"/>
        <v>22250.182103610674</v>
      </c>
      <c r="AF31">
        <f ca="1">PEARSON(N18:N31,$S$18:$S$31)</f>
        <v>0.9995625638907224</v>
      </c>
      <c r="AG31">
        <f t="shared" ca="1" si="15"/>
        <v>0.99916308042138269</v>
      </c>
      <c r="AH31">
        <f t="shared" ca="1" si="16"/>
        <v>0.99822187670908158</v>
      </c>
      <c r="AI31">
        <f t="shared" ca="1" si="17"/>
        <v>0.99847409008096533</v>
      </c>
      <c r="AJ31">
        <f t="shared" ca="1" si="18"/>
        <v>0.95583430923561263</v>
      </c>
    </row>
    <row r="32" spans="3:36" x14ac:dyDescent="0.25">
      <c r="C32">
        <f t="shared" si="9"/>
        <v>29</v>
      </c>
      <c r="D32" s="9" t="str" cm="1">
        <f t="array" aca="1" ref="D32" ca="1">INDIRECT("'[dpc-covid19-ita-regioni.xlsx]"&amp;$A$4&amp;"'!a"&amp;C32+1)</f>
        <v>16/10/2020</v>
      </c>
      <c r="E32" s="3">
        <f ca="1">AVERAGE(INDIRECT("'[dpc-covid19-ita-regioni.xlsx]"&amp;$A$4&amp;"'!"&amp;E$1&amp;$C32+1):INDIRECT("'[dpc-covid19-ita-regioni.xlsx]"&amp;$A$4&amp;"'!"&amp;E$1&amp;$C32+$A$6))</f>
        <v>498.14285714285717</v>
      </c>
      <c r="F32" s="3">
        <f ca="1">AVERAGE(INDIRECT("'[dpc-covid19-ita-regioni.xlsx]"&amp;$A$4&amp;"'!"&amp;F$1&amp;$C32+1):INDIRECT("'[dpc-covid19-ita-regioni.xlsx]"&amp;$A$4&amp;"'!"&amp;F$1&amp;$C32+$A$6))</f>
        <v>30.571428571428573</v>
      </c>
      <c r="G32" s="3">
        <f ca="1">AVERAGE(INDIRECT("'[dpc-covid19-ita-regioni.xlsx]"&amp;$A$4&amp;"'!"&amp;G$1&amp;$C32+1):INDIRECT("'[dpc-covid19-ita-regioni.xlsx]"&amp;$A$4&amp;"'!"&amp;G$1&amp;$C32+$A$6))</f>
        <v>5611</v>
      </c>
      <c r="H32" s="3">
        <f ca="1">AVERAGE(INDIRECT("'[dpc-covid19-ita-regioni.xlsx]"&amp;$A$4&amp;"'!"&amp;H$1&amp;$C32+1):INDIRECT("'[dpc-covid19-ita-regioni.xlsx]"&amp;$A$4&amp;"'!"&amp;H$1&amp;$C32+$A$6))</f>
        <v>6139.7142857142853</v>
      </c>
      <c r="I32" s="3" cm="1">
        <f t="array" aca="1" ref="I32" ca="1">(INDIRECT("'[dpc-covid19-ita-regioni.xlsx]"&amp;$A$4&amp;"'!"&amp;I$1&amp;$C32+1)-INDIRECT("'[dpc-covid19-ita-regioni.xlsx]"&amp;$A$4&amp;"'!"&amp;I$1&amp;$C32+$A$6))/$A$6</f>
        <v>2.8571428571428572</v>
      </c>
    </row>
    <row r="33" spans="3:24" x14ac:dyDescent="0.25">
      <c r="C33">
        <f t="shared" si="9"/>
        <v>30</v>
      </c>
      <c r="D33" s="9" t="str" cm="1">
        <f t="array" aca="1" ref="D33" ca="1">INDIRECT("'[dpc-covid19-ita-regioni.xlsx]"&amp;$A$4&amp;"'!a"&amp;C33+1)</f>
        <v>15/10/2020</v>
      </c>
      <c r="E33" s="3">
        <f ca="1">AVERAGE(INDIRECT("'[dpc-covid19-ita-regioni.xlsx]"&amp;$A$4&amp;"'!"&amp;E$1&amp;$C33+1):INDIRECT("'[dpc-covid19-ita-regioni.xlsx]"&amp;$A$4&amp;"'!"&amp;E$1&amp;$C33+$A$6))</f>
        <v>453.42857142857144</v>
      </c>
      <c r="F33" s="3">
        <f ca="1">AVERAGE(INDIRECT("'[dpc-covid19-ita-regioni.xlsx]"&amp;$A$4&amp;"'!"&amp;F$1&amp;$C33+1):INDIRECT("'[dpc-covid19-ita-regioni.xlsx]"&amp;$A$4&amp;"'!"&amp;F$1&amp;$C33+$A$6))</f>
        <v>27.571428571428573</v>
      </c>
      <c r="G33" s="3">
        <f ca="1">AVERAGE(INDIRECT("'[dpc-covid19-ita-regioni.xlsx]"&amp;$A$4&amp;"'!"&amp;G$1&amp;$C33+1):INDIRECT("'[dpc-covid19-ita-regioni.xlsx]"&amp;$A$4&amp;"'!"&amp;G$1&amp;$C33+$A$6))</f>
        <v>5123.2857142857147</v>
      </c>
      <c r="H33" s="3">
        <f ca="1">AVERAGE(INDIRECT("'[dpc-covid19-ita-regioni.xlsx]"&amp;$A$4&amp;"'!"&amp;H$1&amp;$C33+1):INDIRECT("'[dpc-covid19-ita-regioni.xlsx]"&amp;$A$4&amp;"'!"&amp;H$1&amp;$C33+$A$6))</f>
        <v>5604.2857142857147</v>
      </c>
      <c r="I33" s="3" cm="1">
        <f t="array" aca="1" ref="I33" ca="1">(INDIRECT("'[dpc-covid19-ita-regioni.xlsx]"&amp;$A$4&amp;"'!"&amp;I$1&amp;$C33+1)-INDIRECT("'[dpc-covid19-ita-regioni.xlsx]"&amp;$A$4&amp;"'!"&amp;I$1&amp;$C33+$A$6))/$A$6</f>
        <v>2.5714285714285716</v>
      </c>
      <c r="S33" t="s">
        <v>44</v>
      </c>
      <c r="T33">
        <f ca="1">INDEX(LINEST(Dati!T18:T31,S18:S31),1)</f>
        <v>5.4696416926872171</v>
      </c>
      <c r="U33">
        <f ca="1">INDEX(LINEST(Dati!U18:U31,T18:T31),1)</f>
        <v>0.12071599223230553</v>
      </c>
      <c r="V33">
        <f ca="1">INDEX(LINEST(Dati!V18:V31,U18:U31),1)</f>
        <v>117.62057813564374</v>
      </c>
      <c r="W33">
        <f ca="1">INDEX(LINEST(Dati!W18:W31,V18:V31),1)</f>
        <v>1.076071652267925</v>
      </c>
      <c r="X33">
        <f ca="1">INDEX(LINEST(Dati!X18:X31,W18:W31),1)</f>
        <v>1.1604426878473095E-3</v>
      </c>
    </row>
    <row r="34" spans="3:24" x14ac:dyDescent="0.25">
      <c r="C34">
        <f t="shared" si="9"/>
        <v>31</v>
      </c>
      <c r="D34" s="9" t="str" cm="1">
        <f t="array" aca="1" ref="D34" ca="1">INDIRECT("'[dpc-covid19-ita-regioni.xlsx]"&amp;$A$4&amp;"'!a"&amp;C34+1)</f>
        <v>14/10/2020</v>
      </c>
      <c r="E34" s="3">
        <f ca="1">AVERAGE(INDIRECT("'[dpc-covid19-ita-regioni.xlsx]"&amp;$A$4&amp;"'!"&amp;E$1&amp;$C34+1):INDIRECT("'[dpc-covid19-ita-regioni.xlsx]"&amp;$A$4&amp;"'!"&amp;E$1&amp;$C34+$A$6))</f>
        <v>412.85714285714283</v>
      </c>
      <c r="F34" s="3">
        <f ca="1">AVERAGE(INDIRECT("'[dpc-covid19-ita-regioni.xlsx]"&amp;$A$4&amp;"'!"&amp;F$1&amp;$C34+1):INDIRECT("'[dpc-covid19-ita-regioni.xlsx]"&amp;$A$4&amp;"'!"&amp;F$1&amp;$C34+$A$6))</f>
        <v>24.142857142857142</v>
      </c>
      <c r="G34" s="3">
        <f ca="1">AVERAGE(INDIRECT("'[dpc-covid19-ita-regioni.xlsx]"&amp;$A$4&amp;"'!"&amp;G$1&amp;$C34+1):INDIRECT("'[dpc-covid19-ita-regioni.xlsx]"&amp;$A$4&amp;"'!"&amp;G$1&amp;$C34+$A$6))</f>
        <v>4691.7142857142853</v>
      </c>
      <c r="H34" s="3">
        <f ca="1">AVERAGE(INDIRECT("'[dpc-covid19-ita-regioni.xlsx]"&amp;$A$4&amp;"'!"&amp;H$1&amp;$C34+1):INDIRECT("'[dpc-covid19-ita-regioni.xlsx]"&amp;$A$4&amp;"'!"&amp;H$1&amp;$C34+$A$6))</f>
        <v>5128.7142857142853</v>
      </c>
      <c r="I34" s="3" cm="1">
        <f t="array" aca="1" ref="I34" ca="1">(INDIRECT("'[dpc-covid19-ita-regioni.xlsx]"&amp;$A$4&amp;"'!"&amp;I$1&amp;$C34+1)-INDIRECT("'[dpc-covid19-ita-regioni.xlsx]"&amp;$A$4&amp;"'!"&amp;I$1&amp;$C34+$A$6))/$A$6</f>
        <v>2.1428571428571428</v>
      </c>
      <c r="S34" t="s">
        <v>43</v>
      </c>
      <c r="T34">
        <f ca="1">INDEX(LINEST(Dati!T18:T31,S18:S31),1,2)</f>
        <v>125.96557696620495</v>
      </c>
      <c r="U34">
        <f ca="1">INDEX(LINEST(Dati!U18:U31,T18:T31),1,2)</f>
        <v>-8.7369829782871697</v>
      </c>
      <c r="V34">
        <f ca="1">INDEX(LINEST(Dati!V18:V31,U18:U31),1,2)</f>
        <v>506.2140483071762</v>
      </c>
      <c r="W34">
        <f ca="1">INDEX(LINEST(Dati!W18:W31,V18:V31),1,2)</f>
        <v>37.708905667077033</v>
      </c>
      <c r="X34">
        <f ca="1">INDEX(LINEST(Dati!X18:X31,W18:W31),1,2)</f>
        <v>-0.73678422294494217</v>
      </c>
    </row>
    <row r="35" spans="3:24" x14ac:dyDescent="0.25">
      <c r="C35">
        <f t="shared" si="9"/>
        <v>32</v>
      </c>
      <c r="D35" s="9" t="str" cm="1">
        <f t="array" aca="1" ref="D35" ca="1">INDIRECT("'[dpc-covid19-ita-regioni.xlsx]"&amp;$A$4&amp;"'!a"&amp;C35+1)</f>
        <v>13/10/2020</v>
      </c>
      <c r="E35" s="3">
        <f ca="1">AVERAGE(INDIRECT("'[dpc-covid19-ita-regioni.xlsx]"&amp;$A$4&amp;"'!"&amp;E$1&amp;$C35+1):INDIRECT("'[dpc-covid19-ita-regioni.xlsx]"&amp;$A$4&amp;"'!"&amp;E$1&amp;$C35+$A$6))</f>
        <v>375</v>
      </c>
      <c r="F35" s="3">
        <f ca="1">AVERAGE(INDIRECT("'[dpc-covid19-ita-regioni.xlsx]"&amp;$A$4&amp;"'!"&amp;F$1&amp;$C35+1):INDIRECT("'[dpc-covid19-ita-regioni.xlsx]"&amp;$A$4&amp;"'!"&amp;F$1&amp;$C35+$A$6))</f>
        <v>21.571428571428573</v>
      </c>
      <c r="G35" s="3">
        <f ca="1">AVERAGE(INDIRECT("'[dpc-covid19-ita-regioni.xlsx]"&amp;$A$4&amp;"'!"&amp;G$1&amp;$C35+1):INDIRECT("'[dpc-covid19-ita-regioni.xlsx]"&amp;$A$4&amp;"'!"&amp;G$1&amp;$C35+$A$6))</f>
        <v>4351.7142857142853</v>
      </c>
      <c r="H35" s="3">
        <f ca="1">AVERAGE(INDIRECT("'[dpc-covid19-ita-regioni.xlsx]"&amp;$A$4&amp;"'!"&amp;H$1&amp;$C35+1):INDIRECT("'[dpc-covid19-ita-regioni.xlsx]"&amp;$A$4&amp;"'!"&amp;H$1&amp;$C35+$A$6))</f>
        <v>4748.2857142857147</v>
      </c>
      <c r="I35" s="3" cm="1">
        <f t="array" aca="1" ref="I35" ca="1">(INDIRECT("'[dpc-covid19-ita-regioni.xlsx]"&amp;$A$4&amp;"'!"&amp;I$1&amp;$C35+1)-INDIRECT("'[dpc-covid19-ita-regioni.xlsx]"&amp;$A$4&amp;"'!"&amp;I$1&amp;$C35+$A$6))/$A$6</f>
        <v>1.5714285714285714</v>
      </c>
    </row>
    <row r="36" spans="3:24" x14ac:dyDescent="0.25">
      <c r="C36">
        <f t="shared" si="9"/>
        <v>33</v>
      </c>
      <c r="D36" s="9" t="str" cm="1">
        <f t="array" aca="1" ref="D36" ca="1">INDIRECT("'[dpc-covid19-ita-regioni.xlsx]"&amp;$A$4&amp;"'!a"&amp;C36+1)</f>
        <v>12/10/2020</v>
      </c>
      <c r="E36" s="3">
        <f ca="1">AVERAGE(INDIRECT("'[dpc-covid19-ita-regioni.xlsx]"&amp;$A$4&amp;"'!"&amp;E$1&amp;$C36+1):INDIRECT("'[dpc-covid19-ita-regioni.xlsx]"&amp;$A$4&amp;"'!"&amp;E$1&amp;$C36+$A$6))</f>
        <v>347.85714285714283</v>
      </c>
      <c r="F36" s="3">
        <f ca="1">AVERAGE(INDIRECT("'[dpc-covid19-ita-regioni.xlsx]"&amp;$A$4&amp;"'!"&amp;F$1&amp;$C36+1):INDIRECT("'[dpc-covid19-ita-regioni.xlsx]"&amp;$A$4&amp;"'!"&amp;F$1&amp;$C36+$A$6))</f>
        <v>19.428571428571427</v>
      </c>
      <c r="G36" s="3">
        <f ca="1">AVERAGE(INDIRECT("'[dpc-covid19-ita-regioni.xlsx]"&amp;$A$4&amp;"'!"&amp;G$1&amp;$C36+1):INDIRECT("'[dpc-covid19-ita-regioni.xlsx]"&amp;$A$4&amp;"'!"&amp;G$1&amp;$C36+$A$6))</f>
        <v>4040.5714285714284</v>
      </c>
      <c r="H36" s="3">
        <f ca="1">AVERAGE(INDIRECT("'[dpc-covid19-ita-regioni.xlsx]"&amp;$A$4&amp;"'!"&amp;H$1&amp;$C36+1):INDIRECT("'[dpc-covid19-ita-regioni.xlsx]"&amp;$A$4&amp;"'!"&amp;H$1&amp;$C36+$A$6))</f>
        <v>4407.8571428571431</v>
      </c>
      <c r="I36" s="3" cm="1">
        <f t="array" aca="1" ref="I36" ca="1">(INDIRECT("'[dpc-covid19-ita-regioni.xlsx]"&amp;$A$4&amp;"'!"&amp;I$1&amp;$C36+1)-INDIRECT("'[dpc-covid19-ita-regioni.xlsx]"&amp;$A$4&amp;"'!"&amp;I$1&amp;$C36+$A$6))/$A$6</f>
        <v>1.4285714285714286</v>
      </c>
      <c r="R36">
        <v>1</v>
      </c>
      <c r="S36" s="9">
        <f ca="1">M31+R36</f>
        <v>44149</v>
      </c>
      <c r="T36">
        <f ca="1">N$31+T$34+T$33*$R36</f>
        <v>4739.578075801749</v>
      </c>
      <c r="U36">
        <f t="shared" ref="U36:X51" ca="1" si="21">O$31+U$34+U$33*$R36</f>
        <v>315.09801872823084</v>
      </c>
      <c r="V36">
        <f t="shared" ca="1" si="21"/>
        <v>54403.834626442818</v>
      </c>
      <c r="W36">
        <f t="shared" ca="1" si="21"/>
        <v>58750.64212017649</v>
      </c>
      <c r="X36">
        <f t="shared" ca="1" si="21"/>
        <v>52.121519076885761</v>
      </c>
    </row>
    <row r="37" spans="3:24" x14ac:dyDescent="0.25">
      <c r="C37">
        <f t="shared" si="9"/>
        <v>34</v>
      </c>
      <c r="D37" s="9" t="str" cm="1">
        <f t="array" aca="1" ref="D37" ca="1">INDIRECT("'[dpc-covid19-ita-regioni.xlsx]"&amp;$A$4&amp;"'!a"&amp;C37+1)</f>
        <v>11/10/2020</v>
      </c>
      <c r="E37" s="3">
        <f ca="1">AVERAGE(INDIRECT("'[dpc-covid19-ita-regioni.xlsx]"&amp;$A$4&amp;"'!"&amp;E$1&amp;$C37+1):INDIRECT("'[dpc-covid19-ita-regioni.xlsx]"&amp;$A$4&amp;"'!"&amp;E$1&amp;$C37+$A$6))</f>
        <v>321.57142857142856</v>
      </c>
      <c r="F37" s="3">
        <f ca="1">AVERAGE(INDIRECT("'[dpc-covid19-ita-regioni.xlsx]"&amp;$A$4&amp;"'!"&amp;F$1&amp;$C37+1):INDIRECT("'[dpc-covid19-ita-regioni.xlsx]"&amp;$A$4&amp;"'!"&amp;F$1&amp;$C37+$A$6))</f>
        <v>18.428571428571427</v>
      </c>
      <c r="G37" s="3">
        <f ca="1">AVERAGE(INDIRECT("'[dpc-covid19-ita-regioni.xlsx]"&amp;$A$4&amp;"'!"&amp;G$1&amp;$C37+1):INDIRECT("'[dpc-covid19-ita-regioni.xlsx]"&amp;$A$4&amp;"'!"&amp;G$1&amp;$C37+$A$6))</f>
        <v>3776.4285714285716</v>
      </c>
      <c r="H37" s="3">
        <f ca="1">AVERAGE(INDIRECT("'[dpc-covid19-ita-regioni.xlsx]"&amp;$A$4&amp;"'!"&amp;H$1&amp;$C37+1):INDIRECT("'[dpc-covid19-ita-regioni.xlsx]"&amp;$A$4&amp;"'!"&amp;H$1&amp;$C37+$A$6))</f>
        <v>4116.4285714285716</v>
      </c>
      <c r="I37" s="3" cm="1">
        <f t="array" aca="1" ref="I37" ca="1">(INDIRECT("'[dpc-covid19-ita-regioni.xlsx]"&amp;$A$4&amp;"'!"&amp;I$1&amp;$C37+1)-INDIRECT("'[dpc-covid19-ita-regioni.xlsx]"&amp;$A$4&amp;"'!"&amp;I$1&amp;$C37+$A$6))/$A$6</f>
        <v>1.2857142857142858</v>
      </c>
      <c r="R37">
        <f>R36+1</f>
        <v>2</v>
      </c>
      <c r="S37" s="9">
        <f ca="1">S36+1</f>
        <v>44150</v>
      </c>
      <c r="T37">
        <f t="shared" ref="T37:T55" ca="1" si="22">N$31+T$34+T$33*$R37</f>
        <v>4745.0477174944363</v>
      </c>
      <c r="U37">
        <f t="shared" ca="1" si="21"/>
        <v>315.21873472046315</v>
      </c>
      <c r="V37">
        <f t="shared" ca="1" si="21"/>
        <v>54521.455204578466</v>
      </c>
      <c r="W37">
        <f t="shared" ca="1" si="21"/>
        <v>58751.718191828753</v>
      </c>
      <c r="X37">
        <f t="shared" ca="1" si="21"/>
        <v>52.122679519573609</v>
      </c>
    </row>
    <row r="38" spans="3:24" x14ac:dyDescent="0.25">
      <c r="C38">
        <f t="shared" si="9"/>
        <v>35</v>
      </c>
      <c r="D38" s="9" t="str" cm="1">
        <f t="array" aca="1" ref="D38" ca="1">INDIRECT("'[dpc-covid19-ita-regioni.xlsx]"&amp;$A$4&amp;"'!a"&amp;C38+1)</f>
        <v>10/10/2020</v>
      </c>
      <c r="E38" s="3">
        <f ca="1">AVERAGE(INDIRECT("'[dpc-covid19-ita-regioni.xlsx]"&amp;$A$4&amp;"'!"&amp;E$1&amp;$C38+1):INDIRECT("'[dpc-covid19-ita-regioni.xlsx]"&amp;$A$4&amp;"'!"&amp;E$1&amp;$C38+$A$6))</f>
        <v>298.42857142857144</v>
      </c>
      <c r="F38" s="3">
        <f ca="1">AVERAGE(INDIRECT("'[dpc-covid19-ita-regioni.xlsx]"&amp;$A$4&amp;"'!"&amp;F$1&amp;$C38+1):INDIRECT("'[dpc-covid19-ita-regioni.xlsx]"&amp;$A$4&amp;"'!"&amp;F$1&amp;$C38+$A$6))</f>
        <v>16.857142857142858</v>
      </c>
      <c r="G38" s="3">
        <f ca="1">AVERAGE(INDIRECT("'[dpc-covid19-ita-regioni.xlsx]"&amp;$A$4&amp;"'!"&amp;G$1&amp;$C38+1):INDIRECT("'[dpc-covid19-ita-regioni.xlsx]"&amp;$A$4&amp;"'!"&amp;G$1&amp;$C38+$A$6))</f>
        <v>3560.2857142857142</v>
      </c>
      <c r="H38" s="3">
        <f ca="1">AVERAGE(INDIRECT("'[dpc-covid19-ita-regioni.xlsx]"&amp;$A$4&amp;"'!"&amp;H$1&amp;$C38+1):INDIRECT("'[dpc-covid19-ita-regioni.xlsx]"&amp;$A$4&amp;"'!"&amp;H$1&amp;$C38+$A$6))</f>
        <v>3875.5714285714284</v>
      </c>
      <c r="I38" s="3" cm="1">
        <f t="array" aca="1" ref="I38" ca="1">(INDIRECT("'[dpc-covid19-ita-regioni.xlsx]"&amp;$A$4&amp;"'!"&amp;I$1&amp;$C38+1)-INDIRECT("'[dpc-covid19-ita-regioni.xlsx]"&amp;$A$4&amp;"'!"&amp;I$1&amp;$C38+$A$6))/$A$6</f>
        <v>1</v>
      </c>
      <c r="R38">
        <f t="shared" ref="R38:R55" si="23">R37+1</f>
        <v>3</v>
      </c>
      <c r="S38" s="9">
        <f t="shared" ref="S38:S55" ca="1" si="24">S37+1</f>
        <v>44151</v>
      </c>
      <c r="T38">
        <f t="shared" ca="1" si="22"/>
        <v>4750.5173591871235</v>
      </c>
      <c r="U38">
        <f t="shared" ca="1" si="21"/>
        <v>315.33945071269545</v>
      </c>
      <c r="V38">
        <f t="shared" ca="1" si="21"/>
        <v>54639.075782714106</v>
      </c>
      <c r="W38">
        <f t="shared" ca="1" si="21"/>
        <v>58752.794263481024</v>
      </c>
      <c r="X38">
        <f t="shared" ca="1" si="21"/>
        <v>52.123839962261457</v>
      </c>
    </row>
    <row r="39" spans="3:24" x14ac:dyDescent="0.25">
      <c r="C39">
        <f t="shared" si="9"/>
        <v>36</v>
      </c>
      <c r="D39" s="9" t="str" cm="1">
        <f t="array" aca="1" ref="D39" ca="1">INDIRECT("'[dpc-covid19-ita-regioni.xlsx]"&amp;$A$4&amp;"'!a"&amp;C39+1)</f>
        <v>09/10/2020</v>
      </c>
      <c r="E39" s="3">
        <f ca="1">AVERAGE(INDIRECT("'[dpc-covid19-ita-regioni.xlsx]"&amp;$A$4&amp;"'!"&amp;E$1&amp;$C39+1):INDIRECT("'[dpc-covid19-ita-regioni.xlsx]"&amp;$A$4&amp;"'!"&amp;E$1&amp;$C39+$A$6))</f>
        <v>278.42857142857144</v>
      </c>
      <c r="F39" s="3">
        <f ca="1">AVERAGE(INDIRECT("'[dpc-covid19-ita-regioni.xlsx]"&amp;$A$4&amp;"'!"&amp;F$1&amp;$C39+1):INDIRECT("'[dpc-covid19-ita-regioni.xlsx]"&amp;$A$4&amp;"'!"&amp;F$1&amp;$C39+$A$6))</f>
        <v>15.428571428571429</v>
      </c>
      <c r="G39" s="3">
        <f ca="1">AVERAGE(INDIRECT("'[dpc-covid19-ita-regioni.xlsx]"&amp;$A$4&amp;"'!"&amp;G$1&amp;$C39+1):INDIRECT("'[dpc-covid19-ita-regioni.xlsx]"&amp;$A$4&amp;"'!"&amp;G$1&amp;$C39+$A$6))</f>
        <v>3372.5714285714284</v>
      </c>
      <c r="H39" s="3">
        <f ca="1">AVERAGE(INDIRECT("'[dpc-covid19-ita-regioni.xlsx]"&amp;$A$4&amp;"'!"&amp;H$1&amp;$C39+1):INDIRECT("'[dpc-covid19-ita-regioni.xlsx]"&amp;$A$4&amp;"'!"&amp;H$1&amp;$C39+$A$6))</f>
        <v>3666.4285714285716</v>
      </c>
      <c r="I39" s="3" cm="1">
        <f t="array" aca="1" ref="I39" ca="1">(INDIRECT("'[dpc-covid19-ita-regioni.xlsx]"&amp;$A$4&amp;"'!"&amp;I$1&amp;$C39+1)-INDIRECT("'[dpc-covid19-ita-regioni.xlsx]"&amp;$A$4&amp;"'!"&amp;I$1&amp;$C39+$A$6))/$A$6</f>
        <v>0.8571428571428571</v>
      </c>
      <c r="R39">
        <f t="shared" si="23"/>
        <v>4</v>
      </c>
      <c r="S39" s="9">
        <f t="shared" ca="1" si="24"/>
        <v>44152</v>
      </c>
      <c r="T39">
        <f t="shared" ca="1" si="22"/>
        <v>4755.9870008798107</v>
      </c>
      <c r="U39">
        <f t="shared" ca="1" si="21"/>
        <v>315.46016670492776</v>
      </c>
      <c r="V39">
        <f t="shared" ca="1" si="21"/>
        <v>54756.696360849754</v>
      </c>
      <c r="W39">
        <f t="shared" ca="1" si="21"/>
        <v>58753.870335133288</v>
      </c>
      <c r="X39">
        <f t="shared" ca="1" si="21"/>
        <v>52.125000404949304</v>
      </c>
    </row>
    <row r="40" spans="3:24" x14ac:dyDescent="0.25">
      <c r="C40">
        <f t="shared" si="9"/>
        <v>37</v>
      </c>
      <c r="D40" s="9" t="str" cm="1">
        <f t="array" aca="1" ref="D40" ca="1">INDIRECT("'[dpc-covid19-ita-regioni.xlsx]"&amp;$A$4&amp;"'!a"&amp;C40+1)</f>
        <v>08/10/2020</v>
      </c>
      <c r="E40" s="3">
        <f ca="1">AVERAGE(INDIRECT("'[dpc-covid19-ita-regioni.xlsx]"&amp;$A$4&amp;"'!"&amp;E$1&amp;$C40+1):INDIRECT("'[dpc-covid19-ita-regioni.xlsx]"&amp;$A$4&amp;"'!"&amp;E$1&amp;$C40+$A$6))</f>
        <v>260.14285714285717</v>
      </c>
      <c r="F40" s="3">
        <f ca="1">AVERAGE(INDIRECT("'[dpc-covid19-ita-regioni.xlsx]"&amp;$A$4&amp;"'!"&amp;F$1&amp;$C40+1):INDIRECT("'[dpc-covid19-ita-regioni.xlsx]"&amp;$A$4&amp;"'!"&amp;F$1&amp;$C40+$A$6))</f>
        <v>14.142857142857142</v>
      </c>
      <c r="G40" s="3">
        <f ca="1">AVERAGE(INDIRECT("'[dpc-covid19-ita-regioni.xlsx]"&amp;$A$4&amp;"'!"&amp;G$1&amp;$C40+1):INDIRECT("'[dpc-covid19-ita-regioni.xlsx]"&amp;$A$4&amp;"'!"&amp;G$1&amp;$C40+$A$6))</f>
        <v>3213.5714285714284</v>
      </c>
      <c r="H40" s="3">
        <f ca="1">AVERAGE(INDIRECT("'[dpc-covid19-ita-regioni.xlsx]"&amp;$A$4&amp;"'!"&amp;H$1&amp;$C40+1):INDIRECT("'[dpc-covid19-ita-regioni.xlsx]"&amp;$A$4&amp;"'!"&amp;H$1&amp;$C40+$A$6))</f>
        <v>3487.8571428571427</v>
      </c>
      <c r="I40" s="3" cm="1">
        <f t="array" aca="1" ref="I40" ca="1">(INDIRECT("'[dpc-covid19-ita-regioni.xlsx]"&amp;$A$4&amp;"'!"&amp;I$1&amp;$C40+1)-INDIRECT("'[dpc-covid19-ita-regioni.xlsx]"&amp;$A$4&amp;"'!"&amp;I$1&amp;$C40+$A$6))/$A$6</f>
        <v>0.8571428571428571</v>
      </c>
      <c r="R40">
        <f t="shared" si="23"/>
        <v>5</v>
      </c>
      <c r="S40" s="9">
        <f t="shared" ca="1" si="24"/>
        <v>44153</v>
      </c>
      <c r="T40">
        <f t="shared" ca="1" si="22"/>
        <v>4761.4566425724979</v>
      </c>
      <c r="U40">
        <f t="shared" ca="1" si="21"/>
        <v>315.58088269716006</v>
      </c>
      <c r="V40">
        <f t="shared" ca="1" si="21"/>
        <v>54874.316938985394</v>
      </c>
      <c r="W40">
        <f t="shared" ca="1" si="21"/>
        <v>58754.946406785559</v>
      </c>
      <c r="X40">
        <f t="shared" ca="1" si="21"/>
        <v>52.126160847637152</v>
      </c>
    </row>
    <row r="41" spans="3:24" x14ac:dyDescent="0.25">
      <c r="C41">
        <f t="shared" si="9"/>
        <v>38</v>
      </c>
      <c r="D41" s="9" t="str" cm="1">
        <f t="array" aca="1" ref="D41" ca="1">INDIRECT("'[dpc-covid19-ita-regioni.xlsx]"&amp;$A$4&amp;"'!a"&amp;C41+1)</f>
        <v>07/10/2020</v>
      </c>
      <c r="E41" s="3">
        <f ca="1">AVERAGE(INDIRECT("'[dpc-covid19-ita-regioni.xlsx]"&amp;$A$4&amp;"'!"&amp;E$1&amp;$C41+1):INDIRECT("'[dpc-covid19-ita-regioni.xlsx]"&amp;$A$4&amp;"'!"&amp;E$1&amp;$C41+$A$6))</f>
        <v>244.71428571428572</v>
      </c>
      <c r="F41" s="3">
        <f ca="1">AVERAGE(INDIRECT("'[dpc-covid19-ita-regioni.xlsx]"&amp;$A$4&amp;"'!"&amp;F$1&amp;$C41+1):INDIRECT("'[dpc-covid19-ita-regioni.xlsx]"&amp;$A$4&amp;"'!"&amp;F$1&amp;$C41+$A$6))</f>
        <v>13.571428571428571</v>
      </c>
      <c r="G41" s="3">
        <f ca="1">AVERAGE(INDIRECT("'[dpc-covid19-ita-regioni.xlsx]"&amp;$A$4&amp;"'!"&amp;G$1&amp;$C41+1):INDIRECT("'[dpc-covid19-ita-regioni.xlsx]"&amp;$A$4&amp;"'!"&amp;G$1&amp;$C41+$A$6))</f>
        <v>3076.4285714285716</v>
      </c>
      <c r="H41" s="3">
        <f ca="1">AVERAGE(INDIRECT("'[dpc-covid19-ita-regioni.xlsx]"&amp;$A$4&amp;"'!"&amp;H$1&amp;$C41+1):INDIRECT("'[dpc-covid19-ita-regioni.xlsx]"&amp;$A$4&amp;"'!"&amp;H$1&amp;$C41+$A$6))</f>
        <v>3334.7142857142858</v>
      </c>
      <c r="I41" s="3" cm="1">
        <f t="array" aca="1" ref="I41" ca="1">(INDIRECT("'[dpc-covid19-ita-regioni.xlsx]"&amp;$A$4&amp;"'!"&amp;I$1&amp;$C41+1)-INDIRECT("'[dpc-covid19-ita-regioni.xlsx]"&amp;$A$4&amp;"'!"&amp;I$1&amp;$C41+$A$6))/$A$6</f>
        <v>1</v>
      </c>
      <c r="R41">
        <f t="shared" si="23"/>
        <v>6</v>
      </c>
      <c r="S41" s="9">
        <f t="shared" ca="1" si="24"/>
        <v>44154</v>
      </c>
      <c r="T41">
        <f t="shared" ca="1" si="22"/>
        <v>4766.9262842651851</v>
      </c>
      <c r="U41">
        <f t="shared" ca="1" si="21"/>
        <v>315.70159868939237</v>
      </c>
      <c r="V41">
        <f t="shared" ca="1" si="21"/>
        <v>54991.937517121041</v>
      </c>
      <c r="W41">
        <f t="shared" ca="1" si="21"/>
        <v>58756.02247843783</v>
      </c>
      <c r="X41">
        <f t="shared" ca="1" si="21"/>
        <v>52.127321290325</v>
      </c>
    </row>
    <row r="42" spans="3:24" x14ac:dyDescent="0.25">
      <c r="C42">
        <f t="shared" si="9"/>
        <v>39</v>
      </c>
      <c r="D42" s="9" t="str" cm="1">
        <f t="array" aca="1" ref="D42" ca="1">INDIRECT("'[dpc-covid19-ita-regioni.xlsx]"&amp;$A$4&amp;"'!a"&amp;C42+1)</f>
        <v>06/10/2020</v>
      </c>
      <c r="E42" s="3">
        <f ca="1">AVERAGE(INDIRECT("'[dpc-covid19-ita-regioni.xlsx]"&amp;$A$4&amp;"'!"&amp;E$1&amp;$C42+1):INDIRECT("'[dpc-covid19-ita-regioni.xlsx]"&amp;$A$4&amp;"'!"&amp;E$1&amp;$C42+$A$6))</f>
        <v>230.28571428571428</v>
      </c>
      <c r="F42" s="3">
        <f ca="1">AVERAGE(INDIRECT("'[dpc-covid19-ita-regioni.xlsx]"&amp;$A$4&amp;"'!"&amp;F$1&amp;$C42+1):INDIRECT("'[dpc-covid19-ita-regioni.xlsx]"&amp;$A$4&amp;"'!"&amp;F$1&amp;$C42+$A$6))</f>
        <v>13.142857142857142</v>
      </c>
      <c r="G42" s="3">
        <f ca="1">AVERAGE(INDIRECT("'[dpc-covid19-ita-regioni.xlsx]"&amp;$A$4&amp;"'!"&amp;G$1&amp;$C42+1):INDIRECT("'[dpc-covid19-ita-regioni.xlsx]"&amp;$A$4&amp;"'!"&amp;G$1&amp;$C42+$A$6))</f>
        <v>2965.5714285714284</v>
      </c>
      <c r="H42" s="3">
        <f ca="1">AVERAGE(INDIRECT("'[dpc-covid19-ita-regioni.xlsx]"&amp;$A$4&amp;"'!"&amp;H$1&amp;$C42+1):INDIRECT("'[dpc-covid19-ita-regioni.xlsx]"&amp;$A$4&amp;"'!"&amp;H$1&amp;$C42+$A$6))</f>
        <v>3209</v>
      </c>
      <c r="I42" s="3" cm="1">
        <f t="array" aca="1" ref="I42" ca="1">(INDIRECT("'[dpc-covid19-ita-regioni.xlsx]"&amp;$A$4&amp;"'!"&amp;I$1&amp;$C42+1)-INDIRECT("'[dpc-covid19-ita-regioni.xlsx]"&amp;$A$4&amp;"'!"&amp;I$1&amp;$C42+$A$6))/$A$6</f>
        <v>0.8571428571428571</v>
      </c>
      <c r="R42">
        <f t="shared" si="23"/>
        <v>7</v>
      </c>
      <c r="S42" s="9">
        <f t="shared" ca="1" si="24"/>
        <v>44155</v>
      </c>
      <c r="T42">
        <f t="shared" ca="1" si="22"/>
        <v>4772.3959259578724</v>
      </c>
      <c r="U42">
        <f t="shared" ca="1" si="21"/>
        <v>315.82231468162468</v>
      </c>
      <c r="V42">
        <f t="shared" ca="1" si="21"/>
        <v>55109.558095256682</v>
      </c>
      <c r="W42">
        <f t="shared" ca="1" si="21"/>
        <v>58757.098550090093</v>
      </c>
      <c r="X42">
        <f t="shared" ca="1" si="21"/>
        <v>52.128481733012848</v>
      </c>
    </row>
    <row r="43" spans="3:24" x14ac:dyDescent="0.25">
      <c r="C43">
        <f t="shared" si="9"/>
        <v>40</v>
      </c>
      <c r="D43" s="9" t="str" cm="1">
        <f t="array" aca="1" ref="D43" ca="1">INDIRECT("'[dpc-covid19-ita-regioni.xlsx]"&amp;$A$4&amp;"'!a"&amp;C43+1)</f>
        <v>05/10/2020</v>
      </c>
      <c r="E43" s="3">
        <f ca="1">AVERAGE(INDIRECT("'[dpc-covid19-ita-regioni.xlsx]"&amp;$A$4&amp;"'!"&amp;E$1&amp;$C43+1):INDIRECT("'[dpc-covid19-ita-regioni.xlsx]"&amp;$A$4&amp;"'!"&amp;E$1&amp;$C43+$A$6))</f>
        <v>216</v>
      </c>
      <c r="F43" s="3">
        <f ca="1">AVERAGE(INDIRECT("'[dpc-covid19-ita-regioni.xlsx]"&amp;$A$4&amp;"'!"&amp;F$1&amp;$C43+1):INDIRECT("'[dpc-covid19-ita-regioni.xlsx]"&amp;$A$4&amp;"'!"&amp;F$1&amp;$C43+$A$6))</f>
        <v>12.714285714285714</v>
      </c>
      <c r="G43" s="3">
        <f ca="1">AVERAGE(INDIRECT("'[dpc-covid19-ita-regioni.xlsx]"&amp;$A$4&amp;"'!"&amp;G$1&amp;$C43+1):INDIRECT("'[dpc-covid19-ita-regioni.xlsx]"&amp;$A$4&amp;"'!"&amp;G$1&amp;$C43+$A$6))</f>
        <v>2858.8571428571427</v>
      </c>
      <c r="H43" s="3">
        <f ca="1">AVERAGE(INDIRECT("'[dpc-covid19-ita-regioni.xlsx]"&amp;$A$4&amp;"'!"&amp;H$1&amp;$C43+1):INDIRECT("'[dpc-covid19-ita-regioni.xlsx]"&amp;$A$4&amp;"'!"&amp;H$1&amp;$C43+$A$6))</f>
        <v>3087.5714285714284</v>
      </c>
      <c r="I43" s="3" cm="1">
        <f t="array" aca="1" ref="I43" ca="1">(INDIRECT("'[dpc-covid19-ita-regioni.xlsx]"&amp;$A$4&amp;"'!"&amp;I$1&amp;$C43+1)-INDIRECT("'[dpc-covid19-ita-regioni.xlsx]"&amp;$A$4&amp;"'!"&amp;I$1&amp;$C43+$A$6))/$A$6</f>
        <v>0.7142857142857143</v>
      </c>
      <c r="R43">
        <f t="shared" si="23"/>
        <v>8</v>
      </c>
      <c r="S43" s="9">
        <f t="shared" ca="1" si="24"/>
        <v>44156</v>
      </c>
      <c r="T43">
        <f t="shared" ca="1" si="22"/>
        <v>4777.8655676505596</v>
      </c>
      <c r="U43">
        <f t="shared" ca="1" si="21"/>
        <v>315.94303067385698</v>
      </c>
      <c r="V43">
        <f t="shared" ca="1" si="21"/>
        <v>55227.178673392329</v>
      </c>
      <c r="W43">
        <f t="shared" ca="1" si="21"/>
        <v>58758.174621742364</v>
      </c>
      <c r="X43">
        <f t="shared" ca="1" si="21"/>
        <v>52.129642175700688</v>
      </c>
    </row>
    <row r="44" spans="3:24" x14ac:dyDescent="0.25">
      <c r="C44">
        <f t="shared" si="9"/>
        <v>41</v>
      </c>
      <c r="D44" s="9" t="str" cm="1">
        <f t="array" aca="1" ref="D44" ca="1">INDIRECT("'[dpc-covid19-ita-regioni.xlsx]"&amp;$A$4&amp;"'!a"&amp;C44+1)</f>
        <v>04/10/2020</v>
      </c>
      <c r="E44" s="3">
        <f ca="1">AVERAGE(INDIRECT("'[dpc-covid19-ita-regioni.xlsx]"&amp;$A$4&amp;"'!"&amp;E$1&amp;$C44+1):INDIRECT("'[dpc-covid19-ita-regioni.xlsx]"&amp;$A$4&amp;"'!"&amp;E$1&amp;$C44+$A$6))</f>
        <v>202.71428571428572</v>
      </c>
      <c r="F44" s="3">
        <f ca="1">AVERAGE(INDIRECT("'[dpc-covid19-ita-regioni.xlsx]"&amp;$A$4&amp;"'!"&amp;F$1&amp;$C44+1):INDIRECT("'[dpc-covid19-ita-regioni.xlsx]"&amp;$A$4&amp;"'!"&amp;F$1&amp;$C44+$A$6))</f>
        <v>12.285714285714286</v>
      </c>
      <c r="G44" s="3">
        <f ca="1">AVERAGE(INDIRECT("'[dpc-covid19-ita-regioni.xlsx]"&amp;$A$4&amp;"'!"&amp;G$1&amp;$C44+1):INDIRECT("'[dpc-covid19-ita-regioni.xlsx]"&amp;$A$4&amp;"'!"&amp;G$1&amp;$C44+$A$6))</f>
        <v>2767</v>
      </c>
      <c r="H44" s="3">
        <f ca="1">AVERAGE(INDIRECT("'[dpc-covid19-ita-regioni.xlsx]"&amp;$A$4&amp;"'!"&amp;H$1&amp;$C44+1):INDIRECT("'[dpc-covid19-ita-regioni.xlsx]"&amp;$A$4&amp;"'!"&amp;H$1&amp;$C44+$A$6))</f>
        <v>2982</v>
      </c>
      <c r="I44" s="3" cm="1">
        <f t="array" aca="1" ref="I44" ca="1">(INDIRECT("'[dpc-covid19-ita-regioni.xlsx]"&amp;$A$4&amp;"'!"&amp;I$1&amp;$C44+1)-INDIRECT("'[dpc-covid19-ita-regioni.xlsx]"&amp;$A$4&amp;"'!"&amp;I$1&amp;$C44+$A$6))/$A$6</f>
        <v>0.8571428571428571</v>
      </c>
      <c r="R44">
        <f t="shared" si="23"/>
        <v>9</v>
      </c>
      <c r="S44" s="9">
        <f t="shared" ca="1" si="24"/>
        <v>44157</v>
      </c>
      <c r="T44">
        <f t="shared" ca="1" si="22"/>
        <v>4783.3352093432468</v>
      </c>
      <c r="U44">
        <f t="shared" ca="1" si="21"/>
        <v>316.06374666608929</v>
      </c>
      <c r="V44">
        <f t="shared" ca="1" si="21"/>
        <v>55344.799251527969</v>
      </c>
      <c r="W44">
        <f t="shared" ca="1" si="21"/>
        <v>58759.250693394628</v>
      </c>
      <c r="X44">
        <f t="shared" ca="1" si="21"/>
        <v>52.130802618388536</v>
      </c>
    </row>
    <row r="45" spans="3:24" x14ac:dyDescent="0.25">
      <c r="C45">
        <f t="shared" si="9"/>
        <v>42</v>
      </c>
      <c r="D45" s="9" t="str" cm="1">
        <f t="array" aca="1" ref="D45" ca="1">INDIRECT("'[dpc-covid19-ita-regioni.xlsx]"&amp;$A$4&amp;"'!a"&amp;C45+1)</f>
        <v>03/10/2020</v>
      </c>
      <c r="E45" s="3">
        <f ca="1">AVERAGE(INDIRECT("'[dpc-covid19-ita-regioni.xlsx]"&amp;$A$4&amp;"'!"&amp;E$1&amp;$C45+1):INDIRECT("'[dpc-covid19-ita-regioni.xlsx]"&amp;$A$4&amp;"'!"&amp;E$1&amp;$C45+$A$6))</f>
        <v>195.57142857142858</v>
      </c>
      <c r="F45" s="3">
        <f ca="1">AVERAGE(INDIRECT("'[dpc-covid19-ita-regioni.xlsx]"&amp;$A$4&amp;"'!"&amp;F$1&amp;$C45+1):INDIRECT("'[dpc-covid19-ita-regioni.xlsx]"&amp;$A$4&amp;"'!"&amp;F$1&amp;$C45+$A$6))</f>
        <v>11.857142857142858</v>
      </c>
      <c r="G45" s="3">
        <f ca="1">AVERAGE(INDIRECT("'[dpc-covid19-ita-regioni.xlsx]"&amp;$A$4&amp;"'!"&amp;G$1&amp;$C45+1):INDIRECT("'[dpc-covid19-ita-regioni.xlsx]"&amp;$A$4&amp;"'!"&amp;G$1&amp;$C45+$A$6))</f>
        <v>2669.2857142857142</v>
      </c>
      <c r="H45" s="3">
        <f ca="1">AVERAGE(INDIRECT("'[dpc-covid19-ita-regioni.xlsx]"&amp;$A$4&amp;"'!"&amp;H$1&amp;$C45+1):INDIRECT("'[dpc-covid19-ita-regioni.xlsx]"&amp;$A$4&amp;"'!"&amp;H$1&amp;$C45+$A$6))</f>
        <v>2876.7142857142858</v>
      </c>
      <c r="I45" s="3" cm="1">
        <f t="array" aca="1" ref="I45" ca="1">(INDIRECT("'[dpc-covid19-ita-regioni.xlsx]"&amp;$A$4&amp;"'!"&amp;I$1&amp;$C45+1)-INDIRECT("'[dpc-covid19-ita-regioni.xlsx]"&amp;$A$4&amp;"'!"&amp;I$1&amp;$C45+$A$6))/$A$6</f>
        <v>0.7142857142857143</v>
      </c>
      <c r="R45">
        <f t="shared" si="23"/>
        <v>10</v>
      </c>
      <c r="S45" s="9">
        <f t="shared" ca="1" si="24"/>
        <v>44158</v>
      </c>
      <c r="T45">
        <f t="shared" ca="1" si="22"/>
        <v>4788.804851035934</v>
      </c>
      <c r="U45">
        <f t="shared" ca="1" si="21"/>
        <v>316.18446265832159</v>
      </c>
      <c r="V45">
        <f t="shared" ca="1" si="21"/>
        <v>55462.419829663617</v>
      </c>
      <c r="W45">
        <f t="shared" ca="1" si="21"/>
        <v>58760.326765046899</v>
      </c>
      <c r="X45">
        <f t="shared" ca="1" si="21"/>
        <v>52.131963061076384</v>
      </c>
    </row>
    <row r="46" spans="3:24" x14ac:dyDescent="0.25">
      <c r="C46">
        <f t="shared" si="9"/>
        <v>43</v>
      </c>
      <c r="D46" s="9" t="str" cm="1">
        <f t="array" aca="1" ref="D46" ca="1">INDIRECT("'[dpc-covid19-ita-regioni.xlsx]"&amp;$A$4&amp;"'!a"&amp;C46+1)</f>
        <v>02/10/2020</v>
      </c>
      <c r="E46" s="3">
        <f ca="1">AVERAGE(INDIRECT("'[dpc-covid19-ita-regioni.xlsx]"&amp;$A$4&amp;"'!"&amp;E$1&amp;$C46+1):INDIRECT("'[dpc-covid19-ita-regioni.xlsx]"&amp;$A$4&amp;"'!"&amp;E$1&amp;$C46+$A$6))</f>
        <v>188.42857142857142</v>
      </c>
      <c r="F46" s="3">
        <f ca="1">AVERAGE(INDIRECT("'[dpc-covid19-ita-regioni.xlsx]"&amp;$A$4&amp;"'!"&amp;F$1&amp;$C46+1):INDIRECT("'[dpc-covid19-ita-regioni.xlsx]"&amp;$A$4&amp;"'!"&amp;F$1&amp;$C46+$A$6))</f>
        <v>11.571428571428571</v>
      </c>
      <c r="G46" s="3">
        <f ca="1">AVERAGE(INDIRECT("'[dpc-covid19-ita-regioni.xlsx]"&amp;$A$4&amp;"'!"&amp;G$1&amp;$C46+1):INDIRECT("'[dpc-covid19-ita-regioni.xlsx]"&amp;$A$4&amp;"'!"&amp;G$1&amp;$C46+$A$6))</f>
        <v>2574.7142857142858</v>
      </c>
      <c r="H46" s="3">
        <f ca="1">AVERAGE(INDIRECT("'[dpc-covid19-ita-regioni.xlsx]"&amp;$A$4&amp;"'!"&amp;H$1&amp;$C46+1):INDIRECT("'[dpc-covid19-ita-regioni.xlsx]"&amp;$A$4&amp;"'!"&amp;H$1&amp;$C46+$A$6))</f>
        <v>2774.7142857142858</v>
      </c>
      <c r="I46" s="3" cm="1">
        <f t="array" aca="1" ref="I46" ca="1">(INDIRECT("'[dpc-covid19-ita-regioni.xlsx]"&amp;$A$4&amp;"'!"&amp;I$1&amp;$C46+1)-INDIRECT("'[dpc-covid19-ita-regioni.xlsx]"&amp;$A$4&amp;"'!"&amp;I$1&amp;$C46+$A$6))/$A$6</f>
        <v>0.8571428571428571</v>
      </c>
      <c r="R46">
        <f t="shared" si="23"/>
        <v>11</v>
      </c>
      <c r="S46" s="9">
        <f t="shared" ca="1" si="24"/>
        <v>44159</v>
      </c>
      <c r="T46">
        <f t="shared" ca="1" si="22"/>
        <v>4794.2744927286212</v>
      </c>
      <c r="U46">
        <f t="shared" ca="1" si="21"/>
        <v>316.3051786505539</v>
      </c>
      <c r="V46">
        <f t="shared" ca="1" si="21"/>
        <v>55580.040407799257</v>
      </c>
      <c r="W46">
        <f t="shared" ca="1" si="21"/>
        <v>58761.402836699162</v>
      </c>
      <c r="X46">
        <f t="shared" ca="1" si="21"/>
        <v>52.133123503764232</v>
      </c>
    </row>
    <row r="47" spans="3:24" x14ac:dyDescent="0.25">
      <c r="C47">
        <f t="shared" si="9"/>
        <v>44</v>
      </c>
      <c r="D47" s="9" t="str" cm="1">
        <f t="array" aca="1" ref="D47" ca="1">INDIRECT("'[dpc-covid19-ita-regioni.xlsx]"&amp;$A$4&amp;"'!a"&amp;C47+1)</f>
        <v>01/10/2020</v>
      </c>
      <c r="E47" s="3">
        <f ca="1">AVERAGE(INDIRECT("'[dpc-covid19-ita-regioni.xlsx]"&amp;$A$4&amp;"'!"&amp;E$1&amp;$C47+1):INDIRECT("'[dpc-covid19-ita-regioni.xlsx]"&amp;$A$4&amp;"'!"&amp;E$1&amp;$C47+$A$6))</f>
        <v>180.71428571428572</v>
      </c>
      <c r="F47" s="3">
        <f ca="1">AVERAGE(INDIRECT("'[dpc-covid19-ita-regioni.xlsx]"&amp;$A$4&amp;"'!"&amp;F$1&amp;$C47+1):INDIRECT("'[dpc-covid19-ita-regioni.xlsx]"&amp;$A$4&amp;"'!"&amp;F$1&amp;$C47+$A$6))</f>
        <v>11</v>
      </c>
      <c r="G47" s="3">
        <f ca="1">AVERAGE(INDIRECT("'[dpc-covid19-ita-regioni.xlsx]"&amp;$A$4&amp;"'!"&amp;G$1&amp;$C47+1):INDIRECT("'[dpc-covid19-ita-regioni.xlsx]"&amp;$A$4&amp;"'!"&amp;G$1&amp;$C47+$A$6))</f>
        <v>2503.2857142857142</v>
      </c>
      <c r="H47" s="3">
        <f ca="1">AVERAGE(INDIRECT("'[dpc-covid19-ita-regioni.xlsx]"&amp;$A$4&amp;"'!"&amp;H$1&amp;$C47+1):INDIRECT("'[dpc-covid19-ita-regioni.xlsx]"&amp;$A$4&amp;"'!"&amp;H$1&amp;$C47+$A$6))</f>
        <v>2695</v>
      </c>
      <c r="I47" s="3" cm="1">
        <f t="array" aca="1" ref="I47" ca="1">(INDIRECT("'[dpc-covid19-ita-regioni.xlsx]"&amp;$A$4&amp;"'!"&amp;I$1&amp;$C47+1)-INDIRECT("'[dpc-covid19-ita-regioni.xlsx]"&amp;$A$4&amp;"'!"&amp;I$1&amp;$C47+$A$6))/$A$6</f>
        <v>0.8571428571428571</v>
      </c>
      <c r="R47">
        <f t="shared" si="23"/>
        <v>12</v>
      </c>
      <c r="S47" s="9">
        <f t="shared" ca="1" si="24"/>
        <v>44160</v>
      </c>
      <c r="T47">
        <f t="shared" ca="1" si="22"/>
        <v>4799.7441344213084</v>
      </c>
      <c r="U47">
        <f t="shared" ca="1" si="21"/>
        <v>316.4258946427862</v>
      </c>
      <c r="V47">
        <f t="shared" ca="1" si="21"/>
        <v>55697.660985934905</v>
      </c>
      <c r="W47">
        <f t="shared" ca="1" si="21"/>
        <v>58762.478908351433</v>
      </c>
      <c r="X47">
        <f t="shared" ca="1" si="21"/>
        <v>52.134283946452079</v>
      </c>
    </row>
    <row r="48" spans="3:24" x14ac:dyDescent="0.25">
      <c r="C48">
        <f t="shared" si="9"/>
        <v>45</v>
      </c>
      <c r="D48" s="9" t="str" cm="1">
        <f t="array" aca="1" ref="D48" ca="1">INDIRECT("'[dpc-covid19-ita-regioni.xlsx]"&amp;$A$4&amp;"'!a"&amp;C48+1)</f>
        <v>30/09/2020</v>
      </c>
      <c r="E48" s="3">
        <f ca="1">AVERAGE(INDIRECT("'[dpc-covid19-ita-regioni.xlsx]"&amp;$A$4&amp;"'!"&amp;E$1&amp;$C48+1):INDIRECT("'[dpc-covid19-ita-regioni.xlsx]"&amp;$A$4&amp;"'!"&amp;E$1&amp;$C48+$A$6))</f>
        <v>175.28571428571428</v>
      </c>
      <c r="F48" s="3">
        <f ca="1">AVERAGE(INDIRECT("'[dpc-covid19-ita-regioni.xlsx]"&amp;$A$4&amp;"'!"&amp;F$1&amp;$C48+1):INDIRECT("'[dpc-covid19-ita-regioni.xlsx]"&amp;$A$4&amp;"'!"&amp;F$1&amp;$C48+$A$6))</f>
        <v>10.571428571428571</v>
      </c>
      <c r="G48" s="3">
        <f ca="1">AVERAGE(INDIRECT("'[dpc-covid19-ita-regioni.xlsx]"&amp;$A$4&amp;"'!"&amp;G$1&amp;$C48+1):INDIRECT("'[dpc-covid19-ita-regioni.xlsx]"&amp;$A$4&amp;"'!"&amp;G$1&amp;$C48+$A$6))</f>
        <v>2445.5714285714284</v>
      </c>
      <c r="H48" s="3">
        <f ca="1">AVERAGE(INDIRECT("'[dpc-covid19-ita-regioni.xlsx]"&amp;$A$4&amp;"'!"&amp;H$1&amp;$C48+1):INDIRECT("'[dpc-covid19-ita-regioni.xlsx]"&amp;$A$4&amp;"'!"&amp;H$1&amp;$C48+$A$6))</f>
        <v>2631.4285714285716</v>
      </c>
      <c r="I48" s="3" cm="1">
        <f t="array" aca="1" ref="I48" ca="1">(INDIRECT("'[dpc-covid19-ita-regioni.xlsx]"&amp;$A$4&amp;"'!"&amp;I$1&amp;$C48+1)-INDIRECT("'[dpc-covid19-ita-regioni.xlsx]"&amp;$A$4&amp;"'!"&amp;I$1&amp;$C48+$A$6))/$A$6</f>
        <v>0.8571428571428571</v>
      </c>
      <c r="R48">
        <f t="shared" si="23"/>
        <v>13</v>
      </c>
      <c r="S48" s="9">
        <f t="shared" ca="1" si="24"/>
        <v>44161</v>
      </c>
      <c r="T48">
        <f t="shared" ca="1" si="22"/>
        <v>4805.2137761139957</v>
      </c>
      <c r="U48">
        <f t="shared" ca="1" si="21"/>
        <v>316.54661063501851</v>
      </c>
      <c r="V48">
        <f t="shared" ca="1" si="21"/>
        <v>55815.281564070545</v>
      </c>
      <c r="W48">
        <f t="shared" ca="1" si="21"/>
        <v>58763.554980003704</v>
      </c>
      <c r="X48">
        <f t="shared" ca="1" si="21"/>
        <v>52.135444389139927</v>
      </c>
    </row>
    <row r="49" spans="3:24" x14ac:dyDescent="0.25">
      <c r="C49">
        <f t="shared" si="9"/>
        <v>46</v>
      </c>
      <c r="D49" s="9" t="str" cm="1">
        <f t="array" aca="1" ref="D49" ca="1">INDIRECT("'[dpc-covid19-ita-regioni.xlsx]"&amp;$A$4&amp;"'!a"&amp;C49+1)</f>
        <v>29/09/2020</v>
      </c>
      <c r="E49" s="3">
        <f ca="1">AVERAGE(INDIRECT("'[dpc-covid19-ita-regioni.xlsx]"&amp;$A$4&amp;"'!"&amp;E$1&amp;$C49+1):INDIRECT("'[dpc-covid19-ita-regioni.xlsx]"&amp;$A$4&amp;"'!"&amp;E$1&amp;$C49+$A$6))</f>
        <v>170.57142857142858</v>
      </c>
      <c r="F49" s="3">
        <f ca="1">AVERAGE(INDIRECT("'[dpc-covid19-ita-regioni.xlsx]"&amp;$A$4&amp;"'!"&amp;F$1&amp;$C49+1):INDIRECT("'[dpc-covid19-ita-regioni.xlsx]"&amp;$A$4&amp;"'!"&amp;F$1&amp;$C49+$A$6))</f>
        <v>10</v>
      </c>
      <c r="G49" s="3">
        <f ca="1">AVERAGE(INDIRECT("'[dpc-covid19-ita-regioni.xlsx]"&amp;$A$4&amp;"'!"&amp;G$1&amp;$C49+1):INDIRECT("'[dpc-covid19-ita-regioni.xlsx]"&amp;$A$4&amp;"'!"&amp;G$1&amp;$C49+$A$6))</f>
        <v>2390</v>
      </c>
      <c r="H49" s="3">
        <f ca="1">AVERAGE(INDIRECT("'[dpc-covid19-ita-regioni.xlsx]"&amp;$A$4&amp;"'!"&amp;H$1&amp;$C49+1):INDIRECT("'[dpc-covid19-ita-regioni.xlsx]"&amp;$A$4&amp;"'!"&amp;H$1&amp;$C49+$A$6))</f>
        <v>2570.5714285714284</v>
      </c>
      <c r="I49" s="3" cm="1">
        <f t="array" aca="1" ref="I49" ca="1">(INDIRECT("'[dpc-covid19-ita-regioni.xlsx]"&amp;$A$4&amp;"'!"&amp;I$1&amp;$C49+1)-INDIRECT("'[dpc-covid19-ita-regioni.xlsx]"&amp;$A$4&amp;"'!"&amp;I$1&amp;$C49+$A$6))/$A$6</f>
        <v>0.8571428571428571</v>
      </c>
      <c r="R49">
        <f t="shared" si="23"/>
        <v>14</v>
      </c>
      <c r="S49" s="9">
        <f t="shared" ca="1" si="24"/>
        <v>44162</v>
      </c>
      <c r="T49">
        <f ca="1">N$31+T$34+T$33*$R49</f>
        <v>4810.6834178066829</v>
      </c>
      <c r="U49">
        <f t="shared" ca="1" si="21"/>
        <v>316.66732662725082</v>
      </c>
      <c r="V49">
        <f t="shared" ca="1" si="21"/>
        <v>55932.902142206192</v>
      </c>
      <c r="W49">
        <f t="shared" ca="1" si="21"/>
        <v>58764.631051655968</v>
      </c>
      <c r="X49">
        <f t="shared" ca="1" si="21"/>
        <v>52.136604831827775</v>
      </c>
    </row>
    <row r="50" spans="3:24" x14ac:dyDescent="0.25">
      <c r="C50">
        <f t="shared" si="9"/>
        <v>47</v>
      </c>
      <c r="D50" s="9" t="str" cm="1">
        <f t="array" aca="1" ref="D50" ca="1">INDIRECT("'[dpc-covid19-ita-regioni.xlsx]"&amp;$A$4&amp;"'!a"&amp;C50+1)</f>
        <v>28/09/2020</v>
      </c>
      <c r="E50" s="3">
        <f ca="1">AVERAGE(INDIRECT("'[dpc-covid19-ita-regioni.xlsx]"&amp;$A$4&amp;"'!"&amp;E$1&amp;$C50+1):INDIRECT("'[dpc-covid19-ita-regioni.xlsx]"&amp;$A$4&amp;"'!"&amp;E$1&amp;$C50+$A$6))</f>
        <v>166.42857142857142</v>
      </c>
      <c r="F50" s="3">
        <f ca="1">AVERAGE(INDIRECT("'[dpc-covid19-ita-regioni.xlsx]"&amp;$A$4&amp;"'!"&amp;F$1&amp;$C50+1):INDIRECT("'[dpc-covid19-ita-regioni.xlsx]"&amp;$A$4&amp;"'!"&amp;F$1&amp;$C50+$A$6))</f>
        <v>9.2857142857142865</v>
      </c>
      <c r="G50" s="3">
        <f ca="1">AVERAGE(INDIRECT("'[dpc-covid19-ita-regioni.xlsx]"&amp;$A$4&amp;"'!"&amp;G$1&amp;$C50+1):INDIRECT("'[dpc-covid19-ita-regioni.xlsx]"&amp;$A$4&amp;"'!"&amp;G$1&amp;$C50+$A$6))</f>
        <v>2346.4285714285716</v>
      </c>
      <c r="H50" s="3">
        <f ca="1">AVERAGE(INDIRECT("'[dpc-covid19-ita-regioni.xlsx]"&amp;$A$4&amp;"'!"&amp;H$1&amp;$C50+1):INDIRECT("'[dpc-covid19-ita-regioni.xlsx]"&amp;$A$4&amp;"'!"&amp;H$1&amp;$C50+$A$6))</f>
        <v>2522.1428571428573</v>
      </c>
      <c r="I50" s="3" cm="1">
        <f t="array" aca="1" ref="I50" ca="1">(INDIRECT("'[dpc-covid19-ita-regioni.xlsx]"&amp;$A$4&amp;"'!"&amp;I$1&amp;$C50+1)-INDIRECT("'[dpc-covid19-ita-regioni.xlsx]"&amp;$A$4&amp;"'!"&amp;I$1&amp;$C50+$A$6))/$A$6</f>
        <v>0.7142857142857143</v>
      </c>
      <c r="R50">
        <f t="shared" si="23"/>
        <v>15</v>
      </c>
      <c r="S50" s="9">
        <f t="shared" ca="1" si="24"/>
        <v>44163</v>
      </c>
      <c r="T50">
        <f t="shared" ca="1" si="22"/>
        <v>4816.1530594993701</v>
      </c>
      <c r="U50">
        <f t="shared" ca="1" si="21"/>
        <v>316.78804261948312</v>
      </c>
      <c r="V50">
        <f t="shared" ca="1" si="21"/>
        <v>56050.522720341833</v>
      </c>
      <c r="W50">
        <f t="shared" ca="1" si="21"/>
        <v>58765.707123308239</v>
      </c>
      <c r="X50">
        <f t="shared" ca="1" si="21"/>
        <v>52.137765274515623</v>
      </c>
    </row>
    <row r="51" spans="3:24" x14ac:dyDescent="0.25">
      <c r="C51">
        <f t="shared" si="9"/>
        <v>48</v>
      </c>
      <c r="D51" s="9" t="str" cm="1">
        <f t="array" aca="1" ref="D51" ca="1">INDIRECT("'[dpc-covid19-ita-regioni.xlsx]"&amp;$A$4&amp;"'!a"&amp;C51+1)</f>
        <v>27/09/2020</v>
      </c>
      <c r="E51" s="3">
        <f ca="1">AVERAGE(INDIRECT("'[dpc-covid19-ita-regioni.xlsx]"&amp;$A$4&amp;"'!"&amp;E$1&amp;$C51+1):INDIRECT("'[dpc-covid19-ita-regioni.xlsx]"&amp;$A$4&amp;"'!"&amp;E$1&amp;$C51+$A$6))</f>
        <v>161.14285714285714</v>
      </c>
      <c r="F51" s="3">
        <f ca="1">AVERAGE(INDIRECT("'[dpc-covid19-ita-regioni.xlsx]"&amp;$A$4&amp;"'!"&amp;F$1&amp;$C51+1):INDIRECT("'[dpc-covid19-ita-regioni.xlsx]"&amp;$A$4&amp;"'!"&amp;F$1&amp;$C51+$A$6))</f>
        <v>8.5714285714285712</v>
      </c>
      <c r="G51" s="3">
        <f ca="1">AVERAGE(INDIRECT("'[dpc-covid19-ita-regioni.xlsx]"&amp;$A$4&amp;"'!"&amp;G$1&amp;$C51+1):INDIRECT("'[dpc-covid19-ita-regioni.xlsx]"&amp;$A$4&amp;"'!"&amp;G$1&amp;$C51+$A$6))</f>
        <v>2305.8571428571427</v>
      </c>
      <c r="H51" s="3">
        <f ca="1">AVERAGE(INDIRECT("'[dpc-covid19-ita-regioni.xlsx]"&amp;$A$4&amp;"'!"&amp;H$1&amp;$C51+1):INDIRECT("'[dpc-covid19-ita-regioni.xlsx]"&amp;$A$4&amp;"'!"&amp;H$1&amp;$C51+$A$6))</f>
        <v>2475.5714285714284</v>
      </c>
      <c r="I51" s="3" cm="1">
        <f t="array" aca="1" ref="I51" ca="1">(INDIRECT("'[dpc-covid19-ita-regioni.xlsx]"&amp;$A$4&amp;"'!"&amp;I$1&amp;$C51+1)-INDIRECT("'[dpc-covid19-ita-regioni.xlsx]"&amp;$A$4&amp;"'!"&amp;I$1&amp;$C51+$A$6))/$A$6</f>
        <v>0.8571428571428571</v>
      </c>
      <c r="R51">
        <f t="shared" si="23"/>
        <v>16</v>
      </c>
      <c r="S51" s="9">
        <f t="shared" ca="1" si="24"/>
        <v>44164</v>
      </c>
      <c r="T51">
        <f t="shared" ca="1" si="22"/>
        <v>4821.6227011920573</v>
      </c>
      <c r="U51">
        <f t="shared" ca="1" si="21"/>
        <v>316.90875861171543</v>
      </c>
      <c r="V51">
        <f t="shared" ca="1" si="21"/>
        <v>56168.14329847748</v>
      </c>
      <c r="W51">
        <f t="shared" ca="1" si="21"/>
        <v>58766.783194960502</v>
      </c>
      <c r="X51">
        <f t="shared" ca="1" si="21"/>
        <v>52.13892571720347</v>
      </c>
    </row>
    <row r="52" spans="3:24" x14ac:dyDescent="0.25">
      <c r="C52">
        <f t="shared" si="9"/>
        <v>49</v>
      </c>
      <c r="D52" s="9" t="str" cm="1">
        <f t="array" aca="1" ref="D52" ca="1">INDIRECT("'[dpc-covid19-ita-regioni.xlsx]"&amp;$A$4&amp;"'!a"&amp;C52+1)</f>
        <v>26/09/2020</v>
      </c>
      <c r="E52" s="3">
        <f ca="1">AVERAGE(INDIRECT("'[dpc-covid19-ita-regioni.xlsx]"&amp;$A$4&amp;"'!"&amp;E$1&amp;$C52+1):INDIRECT("'[dpc-covid19-ita-regioni.xlsx]"&amp;$A$4&amp;"'!"&amp;E$1&amp;$C52+$A$6))</f>
        <v>157.71428571428572</v>
      </c>
      <c r="F52" s="3">
        <f ca="1">AVERAGE(INDIRECT("'[dpc-covid19-ita-regioni.xlsx]"&amp;$A$4&amp;"'!"&amp;F$1&amp;$C52+1):INDIRECT("'[dpc-covid19-ita-regioni.xlsx]"&amp;$A$4&amp;"'!"&amp;F$1&amp;$C52+$A$6))</f>
        <v>8.1428571428571423</v>
      </c>
      <c r="G52" s="3">
        <f ca="1">AVERAGE(INDIRECT("'[dpc-covid19-ita-regioni.xlsx]"&amp;$A$4&amp;"'!"&amp;G$1&amp;$C52+1):INDIRECT("'[dpc-covid19-ita-regioni.xlsx]"&amp;$A$4&amp;"'!"&amp;G$1&amp;$C52+$A$6))</f>
        <v>2265.8571428571427</v>
      </c>
      <c r="H52" s="3">
        <f ca="1">AVERAGE(INDIRECT("'[dpc-covid19-ita-regioni.xlsx]"&amp;$A$4&amp;"'!"&amp;H$1&amp;$C52+1):INDIRECT("'[dpc-covid19-ita-regioni.xlsx]"&amp;$A$4&amp;"'!"&amp;H$1&amp;$C52+$A$6))</f>
        <v>2431.7142857142858</v>
      </c>
      <c r="I52" s="3" cm="1">
        <f t="array" aca="1" ref="I52" ca="1">(INDIRECT("'[dpc-covid19-ita-regioni.xlsx]"&amp;$A$4&amp;"'!"&amp;I$1&amp;$C52+1)-INDIRECT("'[dpc-covid19-ita-regioni.xlsx]"&amp;$A$4&amp;"'!"&amp;I$1&amp;$C52+$A$6))/$A$6</f>
        <v>0.8571428571428571</v>
      </c>
      <c r="R52">
        <f t="shared" si="23"/>
        <v>17</v>
      </c>
      <c r="S52" s="9">
        <f t="shared" ca="1" si="24"/>
        <v>44165</v>
      </c>
      <c r="T52">
        <f t="shared" ca="1" si="22"/>
        <v>4827.0923428847445</v>
      </c>
      <c r="U52">
        <f t="shared" ref="U52:U55" ca="1" si="25">O$31+U$34+U$33*$R52</f>
        <v>317.02947460394773</v>
      </c>
      <c r="V52">
        <f t="shared" ref="V52:V55" ca="1" si="26">P$31+V$34+V$33*$R52</f>
        <v>56285.76387661312</v>
      </c>
      <c r="W52">
        <f t="shared" ref="W52:W55" ca="1" si="27">Q$31+W$34+W$33*$R52</f>
        <v>58767.859266612773</v>
      </c>
      <c r="X52">
        <f t="shared" ref="X52:X55" ca="1" si="28">R$31+X$34+X$33*$R52</f>
        <v>52.140086159891318</v>
      </c>
    </row>
    <row r="53" spans="3:24" x14ac:dyDescent="0.25">
      <c r="C53">
        <f t="shared" si="9"/>
        <v>50</v>
      </c>
      <c r="D53" s="9" t="str" cm="1">
        <f t="array" aca="1" ref="D53" ca="1">INDIRECT("'[dpc-covid19-ita-regioni.xlsx]"&amp;$A$4&amp;"'!a"&amp;C53+1)</f>
        <v>25/09/2020</v>
      </c>
      <c r="E53" s="3">
        <f ca="1">AVERAGE(INDIRECT("'[dpc-covid19-ita-regioni.xlsx]"&amp;$A$4&amp;"'!"&amp;E$1&amp;$C53+1):INDIRECT("'[dpc-covid19-ita-regioni.xlsx]"&amp;$A$4&amp;"'!"&amp;E$1&amp;$C53+$A$6))</f>
        <v>154.28571428571428</v>
      </c>
      <c r="F53" s="3">
        <f ca="1">AVERAGE(INDIRECT("'[dpc-covid19-ita-regioni.xlsx]"&amp;$A$4&amp;"'!"&amp;F$1&amp;$C53+1):INDIRECT("'[dpc-covid19-ita-regioni.xlsx]"&amp;$A$4&amp;"'!"&amp;F$1&amp;$C53+$A$6))</f>
        <v>7.5714285714285712</v>
      </c>
      <c r="G53" s="3">
        <f ca="1">AVERAGE(INDIRECT("'[dpc-covid19-ita-regioni.xlsx]"&amp;$A$4&amp;"'!"&amp;G$1&amp;$C53+1):INDIRECT("'[dpc-covid19-ita-regioni.xlsx]"&amp;$A$4&amp;"'!"&amp;G$1&amp;$C53+$A$6))</f>
        <v>2232.8571428571427</v>
      </c>
      <c r="H53" s="3">
        <f ca="1">AVERAGE(INDIRECT("'[dpc-covid19-ita-regioni.xlsx]"&amp;$A$4&amp;"'!"&amp;H$1&amp;$C53+1):INDIRECT("'[dpc-covid19-ita-regioni.xlsx]"&amp;$A$4&amp;"'!"&amp;H$1&amp;$C53+$A$6))</f>
        <v>2394.7142857142858</v>
      </c>
      <c r="I53" s="3" cm="1">
        <f t="array" aca="1" ref="I53" ca="1">(INDIRECT("'[dpc-covid19-ita-regioni.xlsx]"&amp;$A$4&amp;"'!"&amp;I$1&amp;$C53+1)-INDIRECT("'[dpc-covid19-ita-regioni.xlsx]"&amp;$A$4&amp;"'!"&amp;I$1&amp;$C53+$A$6))/$A$6</f>
        <v>0.7142857142857143</v>
      </c>
      <c r="R53">
        <f t="shared" si="23"/>
        <v>18</v>
      </c>
      <c r="S53" s="9">
        <f t="shared" ca="1" si="24"/>
        <v>44166</v>
      </c>
      <c r="T53">
        <f t="shared" ca="1" si="22"/>
        <v>4832.5619845774318</v>
      </c>
      <c r="U53">
        <f t="shared" ca="1" si="25"/>
        <v>317.15019059618004</v>
      </c>
      <c r="V53">
        <f t="shared" ca="1" si="26"/>
        <v>56403.384454748768</v>
      </c>
      <c r="W53">
        <f t="shared" ca="1" si="27"/>
        <v>58768.935338265044</v>
      </c>
      <c r="X53">
        <f t="shared" ca="1" si="28"/>
        <v>52.141246602579166</v>
      </c>
    </row>
    <row r="54" spans="3:24" x14ac:dyDescent="0.25">
      <c r="C54">
        <f t="shared" si="9"/>
        <v>51</v>
      </c>
      <c r="D54" s="9" t="str" cm="1">
        <f t="array" aca="1" ref="D54" ca="1">INDIRECT("'[dpc-covid19-ita-regioni.xlsx]"&amp;$A$4&amp;"'!a"&amp;C54+1)</f>
        <v>24/09/2020</v>
      </c>
      <c r="E54" s="3">
        <f ca="1">AVERAGE(INDIRECT("'[dpc-covid19-ita-regioni.xlsx]"&amp;$A$4&amp;"'!"&amp;E$1&amp;$C54+1):INDIRECT("'[dpc-covid19-ita-regioni.xlsx]"&amp;$A$4&amp;"'!"&amp;E$1&amp;$C54+$A$6))</f>
        <v>151</v>
      </c>
      <c r="F54" s="3">
        <f ca="1">AVERAGE(INDIRECT("'[dpc-covid19-ita-regioni.xlsx]"&amp;$A$4&amp;"'!"&amp;F$1&amp;$C54+1):INDIRECT("'[dpc-covid19-ita-regioni.xlsx]"&amp;$A$4&amp;"'!"&amp;F$1&amp;$C54+$A$6))</f>
        <v>7.1428571428571432</v>
      </c>
      <c r="G54" s="3">
        <f ca="1">AVERAGE(INDIRECT("'[dpc-covid19-ita-regioni.xlsx]"&amp;$A$4&amp;"'!"&amp;G$1&amp;$C54+1):INDIRECT("'[dpc-covid19-ita-regioni.xlsx]"&amp;$A$4&amp;"'!"&amp;G$1&amp;$C54+$A$6))</f>
        <v>2202.2857142857142</v>
      </c>
      <c r="H54" s="3">
        <f ca="1">AVERAGE(INDIRECT("'[dpc-covid19-ita-regioni.xlsx]"&amp;$A$4&amp;"'!"&amp;H$1&amp;$C54+1):INDIRECT("'[dpc-covid19-ita-regioni.xlsx]"&amp;$A$4&amp;"'!"&amp;H$1&amp;$C54+$A$6))</f>
        <v>2360.4285714285716</v>
      </c>
      <c r="I54" s="3" cm="1">
        <f t="array" aca="1" ref="I54" ca="1">(INDIRECT("'[dpc-covid19-ita-regioni.xlsx]"&amp;$A$4&amp;"'!"&amp;I$1&amp;$C54+1)-INDIRECT("'[dpc-covid19-ita-regioni.xlsx]"&amp;$A$4&amp;"'!"&amp;I$1&amp;$C54+$A$6))/$A$6</f>
        <v>0.7142857142857143</v>
      </c>
      <c r="R54">
        <f t="shared" si="23"/>
        <v>19</v>
      </c>
      <c r="S54" s="9">
        <f t="shared" ca="1" si="24"/>
        <v>44167</v>
      </c>
      <c r="T54">
        <f t="shared" ca="1" si="22"/>
        <v>4838.031626270119</v>
      </c>
      <c r="U54">
        <f t="shared" ca="1" si="25"/>
        <v>317.27090658841234</v>
      </c>
      <c r="V54">
        <f t="shared" ca="1" si="26"/>
        <v>56521.005032884408</v>
      </c>
      <c r="W54">
        <f t="shared" ca="1" si="27"/>
        <v>58770.011409917308</v>
      </c>
      <c r="X54">
        <f t="shared" ca="1" si="28"/>
        <v>52.142407045267014</v>
      </c>
    </row>
    <row r="55" spans="3:24" x14ac:dyDescent="0.25">
      <c r="C55">
        <f t="shared" si="9"/>
        <v>52</v>
      </c>
      <c r="D55" s="9" t="str" cm="1">
        <f t="array" aca="1" ref="D55" ca="1">INDIRECT("'[dpc-covid19-ita-regioni.xlsx]"&amp;$A$4&amp;"'!a"&amp;C55+1)</f>
        <v>23/09/2020</v>
      </c>
      <c r="E55" s="3">
        <f ca="1">AVERAGE(INDIRECT("'[dpc-covid19-ita-regioni.xlsx]"&amp;$A$4&amp;"'!"&amp;E$1&amp;$C55+1):INDIRECT("'[dpc-covid19-ita-regioni.xlsx]"&amp;$A$4&amp;"'!"&amp;E$1&amp;$C55+$A$6))</f>
        <v>146.85714285714286</v>
      </c>
      <c r="F55" s="3">
        <f ca="1">AVERAGE(INDIRECT("'[dpc-covid19-ita-regioni.xlsx]"&amp;$A$4&amp;"'!"&amp;F$1&amp;$C55+1):INDIRECT("'[dpc-covid19-ita-regioni.xlsx]"&amp;$A$4&amp;"'!"&amp;F$1&amp;$C55+$A$6))</f>
        <v>6.7142857142857144</v>
      </c>
      <c r="G55" s="3">
        <f ca="1">AVERAGE(INDIRECT("'[dpc-covid19-ita-regioni.xlsx]"&amp;$A$4&amp;"'!"&amp;G$1&amp;$C55+1):INDIRECT("'[dpc-covid19-ita-regioni.xlsx]"&amp;$A$4&amp;"'!"&amp;G$1&amp;$C55+$A$6))</f>
        <v>2172.5714285714284</v>
      </c>
      <c r="H55" s="3">
        <f ca="1">AVERAGE(INDIRECT("'[dpc-covid19-ita-regioni.xlsx]"&amp;$A$4&amp;"'!"&amp;H$1&amp;$C55+1):INDIRECT("'[dpc-covid19-ita-regioni.xlsx]"&amp;$A$4&amp;"'!"&amp;H$1&amp;$C55+$A$6))</f>
        <v>2326.1428571428573</v>
      </c>
      <c r="I55" s="3" cm="1">
        <f t="array" aca="1" ref="I55" ca="1">(INDIRECT("'[dpc-covid19-ita-regioni.xlsx]"&amp;$A$4&amp;"'!"&amp;I$1&amp;$C55+1)-INDIRECT("'[dpc-covid19-ita-regioni.xlsx]"&amp;$A$4&amp;"'!"&amp;I$1&amp;$C55+$A$6))/$A$6</f>
        <v>0.5714285714285714</v>
      </c>
      <c r="R55">
        <f t="shared" si="23"/>
        <v>20</v>
      </c>
      <c r="S55" s="9">
        <f t="shared" ca="1" si="24"/>
        <v>44168</v>
      </c>
      <c r="T55">
        <f t="shared" ca="1" si="22"/>
        <v>4843.5012679628062</v>
      </c>
      <c r="U55">
        <f t="shared" ca="1" si="25"/>
        <v>317.39162258064465</v>
      </c>
      <c r="V55">
        <f t="shared" ca="1" si="26"/>
        <v>56638.625611020056</v>
      </c>
      <c r="W55">
        <f t="shared" ca="1" si="27"/>
        <v>58771.087481569579</v>
      </c>
      <c r="X55">
        <f t="shared" ca="1" si="28"/>
        <v>52.143567487954861</v>
      </c>
    </row>
    <row r="56" spans="3:24" x14ac:dyDescent="0.25">
      <c r="C56">
        <f t="shared" si="9"/>
        <v>53</v>
      </c>
      <c r="D56" s="9" t="str" cm="1">
        <f t="array" aca="1" ref="D56" ca="1">INDIRECT("'[dpc-covid19-ita-regioni.xlsx]"&amp;$A$4&amp;"'!a"&amp;C56+1)</f>
        <v>22/09/2020</v>
      </c>
      <c r="E56" s="3">
        <f ca="1">AVERAGE(INDIRECT("'[dpc-covid19-ita-regioni.xlsx]"&amp;$A$4&amp;"'!"&amp;E$1&amp;$C56+1):INDIRECT("'[dpc-covid19-ita-regioni.xlsx]"&amp;$A$4&amp;"'!"&amp;E$1&amp;$C56+$A$6))</f>
        <v>141.14285714285714</v>
      </c>
      <c r="F56" s="3">
        <f ca="1">AVERAGE(INDIRECT("'[dpc-covid19-ita-regioni.xlsx]"&amp;$A$4&amp;"'!"&amp;F$1&amp;$C56+1):INDIRECT("'[dpc-covid19-ita-regioni.xlsx]"&amp;$A$4&amp;"'!"&amp;F$1&amp;$C56+$A$6))</f>
        <v>6.4285714285714288</v>
      </c>
      <c r="G56" s="3">
        <f ca="1">AVERAGE(INDIRECT("'[dpc-covid19-ita-regioni.xlsx]"&amp;$A$4&amp;"'!"&amp;G$1&amp;$C56+1):INDIRECT("'[dpc-covid19-ita-regioni.xlsx]"&amp;$A$4&amp;"'!"&amp;G$1&amp;$C56+$A$6))</f>
        <v>2151.2857142857142</v>
      </c>
      <c r="H56" s="3">
        <f ca="1">AVERAGE(INDIRECT("'[dpc-covid19-ita-regioni.xlsx]"&amp;$A$4&amp;"'!"&amp;H$1&amp;$C56+1):INDIRECT("'[dpc-covid19-ita-regioni.xlsx]"&amp;$A$4&amp;"'!"&amp;H$1&amp;$C56+$A$6))</f>
        <v>2298.8571428571427</v>
      </c>
      <c r="I56" s="3" cm="1">
        <f t="array" aca="1" ref="I56" ca="1">(INDIRECT("'[dpc-covid19-ita-regioni.xlsx]"&amp;$A$4&amp;"'!"&amp;I$1&amp;$C56+1)-INDIRECT("'[dpc-covid19-ita-regioni.xlsx]"&amp;$A$4&amp;"'!"&amp;I$1&amp;$C56+$A$6))/$A$6</f>
        <v>0.42857142857142855</v>
      </c>
    </row>
    <row r="57" spans="3:24" x14ac:dyDescent="0.25">
      <c r="C57">
        <f t="shared" si="9"/>
        <v>54</v>
      </c>
      <c r="D57" s="9" t="str" cm="1">
        <f t="array" aca="1" ref="D57" ca="1">INDIRECT("'[dpc-covid19-ita-regioni.xlsx]"&amp;$A$4&amp;"'!a"&amp;C57+1)</f>
        <v>21/09/2020</v>
      </c>
      <c r="E57" s="3">
        <f ca="1">AVERAGE(INDIRECT("'[dpc-covid19-ita-regioni.xlsx]"&amp;$A$4&amp;"'!"&amp;E$1&amp;$C57+1):INDIRECT("'[dpc-covid19-ita-regioni.xlsx]"&amp;$A$4&amp;"'!"&amp;E$1&amp;$C57+$A$6))</f>
        <v>133.71428571428572</v>
      </c>
      <c r="F57" s="3">
        <f ca="1">AVERAGE(INDIRECT("'[dpc-covid19-ita-regioni.xlsx]"&amp;$A$4&amp;"'!"&amp;F$1&amp;$C57+1):INDIRECT("'[dpc-covid19-ita-regioni.xlsx]"&amp;$A$4&amp;"'!"&amp;F$1&amp;$C57+$A$6))</f>
        <v>6.5714285714285712</v>
      </c>
      <c r="G57" s="3">
        <f ca="1">AVERAGE(INDIRECT("'[dpc-covid19-ita-regioni.xlsx]"&amp;$A$4&amp;"'!"&amp;G$1&amp;$C57+1):INDIRECT("'[dpc-covid19-ita-regioni.xlsx]"&amp;$A$4&amp;"'!"&amp;G$1&amp;$C57+$A$6))</f>
        <v>2124.8571428571427</v>
      </c>
      <c r="H57" s="3">
        <f ca="1">AVERAGE(INDIRECT("'[dpc-covid19-ita-regioni.xlsx]"&amp;$A$4&amp;"'!"&amp;H$1&amp;$C57+1):INDIRECT("'[dpc-covid19-ita-regioni.xlsx]"&amp;$A$4&amp;"'!"&amp;H$1&amp;$C57+$A$6))</f>
        <v>2265.1428571428573</v>
      </c>
      <c r="I57" s="3" cm="1">
        <f t="array" aca="1" ref="I57" ca="1">(INDIRECT("'[dpc-covid19-ita-regioni.xlsx]"&amp;$A$4&amp;"'!"&amp;I$1&amp;$C57+1)-INDIRECT("'[dpc-covid19-ita-regioni.xlsx]"&amp;$A$4&amp;"'!"&amp;I$1&amp;$C57+$A$6))/$A$6</f>
        <v>0.2857142857142857</v>
      </c>
    </row>
    <row r="58" spans="3:24" x14ac:dyDescent="0.25">
      <c r="C58">
        <f t="shared" si="9"/>
        <v>55</v>
      </c>
      <c r="D58" s="9" t="str" cm="1">
        <f t="array" aca="1" ref="D58" ca="1">INDIRECT("'[dpc-covid19-ita-regioni.xlsx]"&amp;$A$4&amp;"'!a"&amp;C58+1)</f>
        <v>20/09/2020</v>
      </c>
      <c r="E58" s="3">
        <f ca="1">AVERAGE(INDIRECT("'[dpc-covid19-ita-regioni.xlsx]"&amp;$A$4&amp;"'!"&amp;E$1&amp;$C58+1):INDIRECT("'[dpc-covid19-ita-regioni.xlsx]"&amp;$A$4&amp;"'!"&amp;E$1&amp;$C58+$A$6))</f>
        <v>129.57142857142858</v>
      </c>
      <c r="F58" s="3">
        <f ca="1">AVERAGE(INDIRECT("'[dpc-covid19-ita-regioni.xlsx]"&amp;$A$4&amp;"'!"&amp;F$1&amp;$C58+1):INDIRECT("'[dpc-covid19-ita-regioni.xlsx]"&amp;$A$4&amp;"'!"&amp;F$1&amp;$C58+$A$6))</f>
        <v>6.8571428571428568</v>
      </c>
      <c r="G58" s="3">
        <f ca="1">AVERAGE(INDIRECT("'[dpc-covid19-ita-regioni.xlsx]"&amp;$A$4&amp;"'!"&amp;G$1&amp;$C58+1):INDIRECT("'[dpc-covid19-ita-regioni.xlsx]"&amp;$A$4&amp;"'!"&amp;G$1&amp;$C58+$A$6))</f>
        <v>2096</v>
      </c>
      <c r="H58" s="3">
        <f ca="1">AVERAGE(INDIRECT("'[dpc-covid19-ita-regioni.xlsx]"&amp;$A$4&amp;"'!"&amp;H$1&amp;$C58+1):INDIRECT("'[dpc-covid19-ita-regioni.xlsx]"&amp;$A$4&amp;"'!"&amp;H$1&amp;$C58+$A$6))</f>
        <v>2232.4285714285716</v>
      </c>
      <c r="I58" s="3" cm="1">
        <f t="array" aca="1" ref="I58" ca="1">(INDIRECT("'[dpc-covid19-ita-regioni.xlsx]"&amp;$A$4&amp;"'!"&amp;I$1&amp;$C58+1)-INDIRECT("'[dpc-covid19-ita-regioni.xlsx]"&amp;$A$4&amp;"'!"&amp;I$1&amp;$C58+$A$6))/$A$6</f>
        <v>0.14285714285714285</v>
      </c>
    </row>
    <row r="59" spans="3:24" x14ac:dyDescent="0.25">
      <c r="C59">
        <f t="shared" si="9"/>
        <v>56</v>
      </c>
      <c r="D59" s="9" t="str" cm="1">
        <f t="array" aca="1" ref="D59" ca="1">INDIRECT("'[dpc-covid19-ita-regioni.xlsx]"&amp;$A$4&amp;"'!a"&amp;C59+1)</f>
        <v>19/09/2020</v>
      </c>
      <c r="E59" s="3">
        <f ca="1">AVERAGE(INDIRECT("'[dpc-covid19-ita-regioni.xlsx]"&amp;$A$4&amp;"'!"&amp;E$1&amp;$C59+1):INDIRECT("'[dpc-covid19-ita-regioni.xlsx]"&amp;$A$4&amp;"'!"&amp;E$1&amp;$C59+$A$6))</f>
        <v>123.57142857142857</v>
      </c>
      <c r="F59" s="3">
        <f ca="1">AVERAGE(INDIRECT("'[dpc-covid19-ita-regioni.xlsx]"&amp;$A$4&amp;"'!"&amp;F$1&amp;$C59+1):INDIRECT("'[dpc-covid19-ita-regioni.xlsx]"&amp;$A$4&amp;"'!"&amp;F$1&amp;$C59+$A$6))</f>
        <v>7</v>
      </c>
      <c r="G59" s="3">
        <f ca="1">AVERAGE(INDIRECT("'[dpc-covid19-ita-regioni.xlsx]"&amp;$A$4&amp;"'!"&amp;G$1&amp;$C59+1):INDIRECT("'[dpc-covid19-ita-regioni.xlsx]"&amp;$A$4&amp;"'!"&amp;G$1&amp;$C59+$A$6))</f>
        <v>2069.1428571428573</v>
      </c>
      <c r="H59" s="3">
        <f ca="1">AVERAGE(INDIRECT("'[dpc-covid19-ita-regioni.xlsx]"&amp;$A$4&amp;"'!"&amp;H$1&amp;$C59+1):INDIRECT("'[dpc-covid19-ita-regioni.xlsx]"&amp;$A$4&amp;"'!"&amp;H$1&amp;$C59+$A$6))</f>
        <v>2199.7142857142858</v>
      </c>
      <c r="I59" s="3" cm="1">
        <f t="array" aca="1" ref="I59" ca="1">(INDIRECT("'[dpc-covid19-ita-regioni.xlsx]"&amp;$A$4&amp;"'!"&amp;I$1&amp;$C59+1)-INDIRECT("'[dpc-covid19-ita-regioni.xlsx]"&amp;$A$4&amp;"'!"&amp;I$1&amp;$C59+$A$6))/$A$6</f>
        <v>0.14285714285714285</v>
      </c>
    </row>
    <row r="60" spans="3:24" x14ac:dyDescent="0.25">
      <c r="C60">
        <f t="shared" si="9"/>
        <v>57</v>
      </c>
      <c r="D60" s="9" t="str" cm="1">
        <f t="array" aca="1" ref="D60" ca="1">INDIRECT("'[dpc-covid19-ita-regioni.xlsx]"&amp;$A$4&amp;"'!a"&amp;C60+1)</f>
        <v>18/09/2020</v>
      </c>
      <c r="E60" s="3">
        <f ca="1">AVERAGE(INDIRECT("'[dpc-covid19-ita-regioni.xlsx]"&amp;$A$4&amp;"'!"&amp;E$1&amp;$C60+1):INDIRECT("'[dpc-covid19-ita-regioni.xlsx]"&amp;$A$4&amp;"'!"&amp;E$1&amp;$C60+$A$6))</f>
        <v>118.42857142857143</v>
      </c>
      <c r="F60" s="3">
        <f ca="1">AVERAGE(INDIRECT("'[dpc-covid19-ita-regioni.xlsx]"&amp;$A$4&amp;"'!"&amp;F$1&amp;$C60+1):INDIRECT("'[dpc-covid19-ita-regioni.xlsx]"&amp;$A$4&amp;"'!"&amp;F$1&amp;$C60+$A$6))</f>
        <v>7.4285714285714288</v>
      </c>
      <c r="G60" s="3">
        <f ca="1">AVERAGE(INDIRECT("'[dpc-covid19-ita-regioni.xlsx]"&amp;$A$4&amp;"'!"&amp;G$1&amp;$C60+1):INDIRECT("'[dpc-covid19-ita-regioni.xlsx]"&amp;$A$4&amp;"'!"&amp;G$1&amp;$C60+$A$6))</f>
        <v>2034.7142857142858</v>
      </c>
      <c r="H60" s="3">
        <f ca="1">AVERAGE(INDIRECT("'[dpc-covid19-ita-regioni.xlsx]"&amp;$A$4&amp;"'!"&amp;H$1&amp;$C60+1):INDIRECT("'[dpc-covid19-ita-regioni.xlsx]"&amp;$A$4&amp;"'!"&amp;H$1&amp;$C60+$A$6))</f>
        <v>2160.5714285714284</v>
      </c>
      <c r="I60" s="3" cm="1">
        <f t="array" aca="1" ref="I60" ca="1">(INDIRECT("'[dpc-covid19-ita-regioni.xlsx]"&amp;$A$4&amp;"'!"&amp;I$1&amp;$C60+1)-INDIRECT("'[dpc-covid19-ita-regioni.xlsx]"&amp;$A$4&amp;"'!"&amp;I$1&amp;$C60+$A$6))/$A$6</f>
        <v>0</v>
      </c>
    </row>
    <row r="61" spans="3:24" x14ac:dyDescent="0.25">
      <c r="C61">
        <f t="shared" si="9"/>
        <v>58</v>
      </c>
      <c r="D61" s="9" t="str" cm="1">
        <f t="array" aca="1" ref="D61" ca="1">INDIRECT("'[dpc-covid19-ita-regioni.xlsx]"&amp;$A$4&amp;"'!a"&amp;C61+1)</f>
        <v>17/09/2020</v>
      </c>
      <c r="E61" s="3">
        <f ca="1">AVERAGE(INDIRECT("'[dpc-covid19-ita-regioni.xlsx]"&amp;$A$4&amp;"'!"&amp;E$1&amp;$C61+1):INDIRECT("'[dpc-covid19-ita-regioni.xlsx]"&amp;$A$4&amp;"'!"&amp;E$1&amp;$C61+$A$6))</f>
        <v>113</v>
      </c>
      <c r="F61" s="3">
        <f ca="1">AVERAGE(INDIRECT("'[dpc-covid19-ita-regioni.xlsx]"&amp;$A$4&amp;"'!"&amp;F$1&amp;$C61+1):INDIRECT("'[dpc-covid19-ita-regioni.xlsx]"&amp;$A$4&amp;"'!"&amp;F$1&amp;$C61+$A$6))</f>
        <v>7.8571428571428568</v>
      </c>
      <c r="G61" s="3">
        <f ca="1">AVERAGE(INDIRECT("'[dpc-covid19-ita-regioni.xlsx]"&amp;$A$4&amp;"'!"&amp;G$1&amp;$C61+1):INDIRECT("'[dpc-covid19-ita-regioni.xlsx]"&amp;$A$4&amp;"'!"&amp;G$1&amp;$C61+$A$6))</f>
        <v>1996.5714285714287</v>
      </c>
      <c r="H61" s="3">
        <f ca="1">AVERAGE(INDIRECT("'[dpc-covid19-ita-regioni.xlsx]"&amp;$A$4&amp;"'!"&amp;H$1&amp;$C61+1):INDIRECT("'[dpc-covid19-ita-regioni.xlsx]"&amp;$A$4&amp;"'!"&amp;H$1&amp;$C61+$A$6))</f>
        <v>2117.4285714285716</v>
      </c>
      <c r="I61" s="3" cm="1">
        <f t="array" aca="1" ref="I61" ca="1">(INDIRECT("'[dpc-covid19-ita-regioni.xlsx]"&amp;$A$4&amp;"'!"&amp;I$1&amp;$C61+1)-INDIRECT("'[dpc-covid19-ita-regioni.xlsx]"&amp;$A$4&amp;"'!"&amp;I$1&amp;$C61+$A$6))/$A$6</f>
        <v>0</v>
      </c>
    </row>
    <row r="62" spans="3:24" x14ac:dyDescent="0.25">
      <c r="C62">
        <f t="shared" si="9"/>
        <v>59</v>
      </c>
      <c r="D62" s="9" t="str" cm="1">
        <f t="array" aca="1" ref="D62" ca="1">INDIRECT("'[dpc-covid19-ita-regioni.xlsx]"&amp;$A$4&amp;"'!a"&amp;C62+1)</f>
        <v>16/09/2020</v>
      </c>
      <c r="E62" s="3">
        <f ca="1">AVERAGE(INDIRECT("'[dpc-covid19-ita-regioni.xlsx]"&amp;$A$4&amp;"'!"&amp;E$1&amp;$C62+1):INDIRECT("'[dpc-covid19-ita-regioni.xlsx]"&amp;$A$4&amp;"'!"&amp;E$1&amp;$C62+$A$6))</f>
        <v>109.28571428571429</v>
      </c>
      <c r="F62" s="3">
        <f ca="1">AVERAGE(INDIRECT("'[dpc-covid19-ita-regioni.xlsx]"&amp;$A$4&amp;"'!"&amp;F$1&amp;$C62+1):INDIRECT("'[dpc-covid19-ita-regioni.xlsx]"&amp;$A$4&amp;"'!"&amp;F$1&amp;$C62+$A$6))</f>
        <v>8.2857142857142865</v>
      </c>
      <c r="G62" s="3">
        <f ca="1">AVERAGE(INDIRECT("'[dpc-covid19-ita-regioni.xlsx]"&amp;$A$4&amp;"'!"&amp;G$1&amp;$C62+1):INDIRECT("'[dpc-covid19-ita-regioni.xlsx]"&amp;$A$4&amp;"'!"&amp;G$1&amp;$C62+$A$6))</f>
        <v>1956.4285714285713</v>
      </c>
      <c r="H62" s="3">
        <f ca="1">AVERAGE(INDIRECT("'[dpc-covid19-ita-regioni.xlsx]"&amp;$A$4&amp;"'!"&amp;H$1&amp;$C62+1):INDIRECT("'[dpc-covid19-ita-regioni.xlsx]"&amp;$A$4&amp;"'!"&amp;H$1&amp;$C62+$A$6))</f>
        <v>2074</v>
      </c>
      <c r="I62" s="3" cm="1">
        <f t="array" aca="1" ref="I62" ca="1">(INDIRECT("'[dpc-covid19-ita-regioni.xlsx]"&amp;$A$4&amp;"'!"&amp;I$1&amp;$C62+1)-INDIRECT("'[dpc-covid19-ita-regioni.xlsx]"&amp;$A$4&amp;"'!"&amp;I$1&amp;$C62+$A$6))/$A$6</f>
        <v>0</v>
      </c>
    </row>
    <row r="63" spans="3:24" x14ac:dyDescent="0.25">
      <c r="C63">
        <f t="shared" si="9"/>
        <v>60</v>
      </c>
      <c r="D63" s="9" t="str" cm="1">
        <f t="array" aca="1" ref="D63" ca="1">INDIRECT("'[dpc-covid19-ita-regioni.xlsx]"&amp;$A$4&amp;"'!a"&amp;C63+1)</f>
        <v>15/09/2020</v>
      </c>
      <c r="E63" s="3">
        <f ca="1">AVERAGE(INDIRECT("'[dpc-covid19-ita-regioni.xlsx]"&amp;$A$4&amp;"'!"&amp;E$1&amp;$C63+1):INDIRECT("'[dpc-covid19-ita-regioni.xlsx]"&amp;$A$4&amp;"'!"&amp;E$1&amp;$C63+$A$6))</f>
        <v>106</v>
      </c>
      <c r="F63" s="3">
        <f ca="1">AVERAGE(INDIRECT("'[dpc-covid19-ita-regioni.xlsx]"&amp;$A$4&amp;"'!"&amp;F$1&amp;$C63+1):INDIRECT("'[dpc-covid19-ita-regioni.xlsx]"&amp;$A$4&amp;"'!"&amp;F$1&amp;$C63+$A$6))</f>
        <v>8.7142857142857135</v>
      </c>
      <c r="G63" s="3">
        <f ca="1">AVERAGE(INDIRECT("'[dpc-covid19-ita-regioni.xlsx]"&amp;$A$4&amp;"'!"&amp;G$1&amp;$C63+1):INDIRECT("'[dpc-covid19-ita-regioni.xlsx]"&amp;$A$4&amp;"'!"&amp;G$1&amp;$C63+$A$6))</f>
        <v>1907.4285714285713</v>
      </c>
      <c r="H63" s="3">
        <f ca="1">AVERAGE(INDIRECT("'[dpc-covid19-ita-regioni.xlsx]"&amp;$A$4&amp;"'!"&amp;H$1&amp;$C63+1):INDIRECT("'[dpc-covid19-ita-regioni.xlsx]"&amp;$A$4&amp;"'!"&amp;H$1&amp;$C63+$A$6))</f>
        <v>2022.1428571428571</v>
      </c>
      <c r="I63" s="3" cm="1">
        <f t="array" aca="1" ref="I63" ca="1">(INDIRECT("'[dpc-covid19-ita-regioni.xlsx]"&amp;$A$4&amp;"'!"&amp;I$1&amp;$C63+1)-INDIRECT("'[dpc-covid19-ita-regioni.xlsx]"&amp;$A$4&amp;"'!"&amp;I$1&amp;$C63+$A$6))/$A$6</f>
        <v>0.14285714285714285</v>
      </c>
    </row>
    <row r="64" spans="3:24" x14ac:dyDescent="0.25">
      <c r="C64">
        <f t="shared" si="9"/>
        <v>61</v>
      </c>
      <c r="D64" s="9" t="str" cm="1">
        <f t="array" aca="1" ref="D64" ca="1">INDIRECT("'[dpc-covid19-ita-regioni.xlsx]"&amp;$A$4&amp;"'!a"&amp;C64+1)</f>
        <v>14/09/2020</v>
      </c>
      <c r="E64" s="3">
        <f ca="1">AVERAGE(INDIRECT("'[dpc-covid19-ita-regioni.xlsx]"&amp;$A$4&amp;"'!"&amp;E$1&amp;$C64+1):INDIRECT("'[dpc-covid19-ita-regioni.xlsx]"&amp;$A$4&amp;"'!"&amp;E$1&amp;$C64+$A$6))</f>
        <v>104.85714285714286</v>
      </c>
      <c r="F64" s="3">
        <f ca="1">AVERAGE(INDIRECT("'[dpc-covid19-ita-regioni.xlsx]"&amp;$A$4&amp;"'!"&amp;F$1&amp;$C64+1):INDIRECT("'[dpc-covid19-ita-regioni.xlsx]"&amp;$A$4&amp;"'!"&amp;F$1&amp;$C64+$A$6))</f>
        <v>8.8571428571428577</v>
      </c>
      <c r="G64" s="3">
        <f ca="1">AVERAGE(INDIRECT("'[dpc-covid19-ita-regioni.xlsx]"&amp;$A$4&amp;"'!"&amp;G$1&amp;$C64+1):INDIRECT("'[dpc-covid19-ita-regioni.xlsx]"&amp;$A$4&amp;"'!"&amp;G$1&amp;$C64+$A$6))</f>
        <v>1853</v>
      </c>
      <c r="H64" s="3">
        <f ca="1">AVERAGE(INDIRECT("'[dpc-covid19-ita-regioni.xlsx]"&amp;$A$4&amp;"'!"&amp;H$1&amp;$C64+1):INDIRECT("'[dpc-covid19-ita-regioni.xlsx]"&amp;$A$4&amp;"'!"&amp;H$1&amp;$C64+$A$6))</f>
        <v>1966.7142857142858</v>
      </c>
      <c r="I64" s="3" cm="1">
        <f t="array" aca="1" ref="I64" ca="1">(INDIRECT("'[dpc-covid19-ita-regioni.xlsx]"&amp;$A$4&amp;"'!"&amp;I$1&amp;$C64+1)-INDIRECT("'[dpc-covid19-ita-regioni.xlsx]"&amp;$A$4&amp;"'!"&amp;I$1&amp;$C64+$A$6))/$A$6</f>
        <v>0.14285714285714285</v>
      </c>
    </row>
    <row r="65" spans="3:9" x14ac:dyDescent="0.25">
      <c r="C65">
        <f t="shared" si="9"/>
        <v>62</v>
      </c>
      <c r="D65" s="9" t="str" cm="1">
        <f t="array" aca="1" ref="D65" ca="1">INDIRECT("'[dpc-covid19-ita-regioni.xlsx]"&amp;$A$4&amp;"'!a"&amp;C65+1)</f>
        <v>13/09/2020</v>
      </c>
      <c r="E65" s="3">
        <f ca="1">AVERAGE(INDIRECT("'[dpc-covid19-ita-regioni.xlsx]"&amp;$A$4&amp;"'!"&amp;E$1&amp;$C65+1):INDIRECT("'[dpc-covid19-ita-regioni.xlsx]"&amp;$A$4&amp;"'!"&amp;E$1&amp;$C65+$A$6))</f>
        <v>103.57142857142857</v>
      </c>
      <c r="F65" s="3">
        <f ca="1">AVERAGE(INDIRECT("'[dpc-covid19-ita-regioni.xlsx]"&amp;$A$4&amp;"'!"&amp;F$1&amp;$C65+1):INDIRECT("'[dpc-covid19-ita-regioni.xlsx]"&amp;$A$4&amp;"'!"&amp;F$1&amp;$C65+$A$6))</f>
        <v>8.7142857142857135</v>
      </c>
      <c r="G65" s="3">
        <f ca="1">AVERAGE(INDIRECT("'[dpc-covid19-ita-regioni.xlsx]"&amp;$A$4&amp;"'!"&amp;G$1&amp;$C65+1):INDIRECT("'[dpc-covid19-ita-regioni.xlsx]"&amp;$A$4&amp;"'!"&amp;G$1&amp;$C65+$A$6))</f>
        <v>1800.5714285714287</v>
      </c>
      <c r="H65" s="3">
        <f ca="1">AVERAGE(INDIRECT("'[dpc-covid19-ita-regioni.xlsx]"&amp;$A$4&amp;"'!"&amp;H$1&amp;$C65+1):INDIRECT("'[dpc-covid19-ita-regioni.xlsx]"&amp;$A$4&amp;"'!"&amp;H$1&amp;$C65+$A$6))</f>
        <v>1912.8571428571429</v>
      </c>
      <c r="I65" s="3" cm="1">
        <f t="array" aca="1" ref="I65" ca="1">(INDIRECT("'[dpc-covid19-ita-regioni.xlsx]"&amp;$A$4&amp;"'!"&amp;I$1&amp;$C65+1)-INDIRECT("'[dpc-covid19-ita-regioni.xlsx]"&amp;$A$4&amp;"'!"&amp;I$1&amp;$C65+$A$6))/$A$6</f>
        <v>0.2857142857142857</v>
      </c>
    </row>
    <row r="66" spans="3:9" x14ac:dyDescent="0.25">
      <c r="C66">
        <f t="shared" si="9"/>
        <v>63</v>
      </c>
      <c r="D66" s="9" t="str" cm="1">
        <f t="array" aca="1" ref="D66" ca="1">INDIRECT("'[dpc-covid19-ita-regioni.xlsx]"&amp;$A$4&amp;"'!a"&amp;C66+1)</f>
        <v>12/09/2020</v>
      </c>
      <c r="E66" s="3">
        <f ca="1">AVERAGE(INDIRECT("'[dpc-covid19-ita-regioni.xlsx]"&amp;$A$4&amp;"'!"&amp;E$1&amp;$C66+1):INDIRECT("'[dpc-covid19-ita-regioni.xlsx]"&amp;$A$4&amp;"'!"&amp;E$1&amp;$C66+$A$6))</f>
        <v>105.14285714285714</v>
      </c>
      <c r="F66" s="3">
        <f ca="1">AVERAGE(INDIRECT("'[dpc-covid19-ita-regioni.xlsx]"&amp;$A$4&amp;"'!"&amp;F$1&amp;$C66+1):INDIRECT("'[dpc-covid19-ita-regioni.xlsx]"&amp;$A$4&amp;"'!"&amp;F$1&amp;$C66+$A$6))</f>
        <v>8.7142857142857135</v>
      </c>
      <c r="G66" s="3">
        <f ca="1">AVERAGE(INDIRECT("'[dpc-covid19-ita-regioni.xlsx]"&amp;$A$4&amp;"'!"&amp;G$1&amp;$C66+1):INDIRECT("'[dpc-covid19-ita-regioni.xlsx]"&amp;$A$4&amp;"'!"&amp;G$1&amp;$C66+$A$6))</f>
        <v>1746.1428571428571</v>
      </c>
      <c r="H66" s="3">
        <f ca="1">AVERAGE(INDIRECT("'[dpc-covid19-ita-regioni.xlsx]"&amp;$A$4&amp;"'!"&amp;H$1&amp;$C66+1):INDIRECT("'[dpc-covid19-ita-regioni.xlsx]"&amp;$A$4&amp;"'!"&amp;H$1&amp;$C66+$A$6))</f>
        <v>1860</v>
      </c>
      <c r="I66" s="3" cm="1">
        <f t="array" aca="1" ref="I66" ca="1">(INDIRECT("'[dpc-covid19-ita-regioni.xlsx]"&amp;$A$4&amp;"'!"&amp;I$1&amp;$C66+1)-INDIRECT("'[dpc-covid19-ita-regioni.xlsx]"&amp;$A$4&amp;"'!"&amp;I$1&amp;$C66+$A$6))/$A$6</f>
        <v>0.42857142857142855</v>
      </c>
    </row>
    <row r="67" spans="3:9" x14ac:dyDescent="0.25">
      <c r="C67">
        <f t="shared" si="9"/>
        <v>64</v>
      </c>
      <c r="D67" s="9" t="str" cm="1">
        <f t="array" aca="1" ref="D67" ca="1">INDIRECT("'[dpc-covid19-ita-regioni.xlsx]"&amp;$A$4&amp;"'!a"&amp;C67+1)</f>
        <v>11/09/2020</v>
      </c>
      <c r="E67" s="3">
        <f ca="1">AVERAGE(INDIRECT("'[dpc-covid19-ita-regioni.xlsx]"&amp;$A$4&amp;"'!"&amp;E$1&amp;$C67+1):INDIRECT("'[dpc-covid19-ita-regioni.xlsx]"&amp;$A$4&amp;"'!"&amp;E$1&amp;$C67+$A$6))</f>
        <v>105.42857142857143</v>
      </c>
      <c r="F67" s="3">
        <f ca="1">AVERAGE(INDIRECT("'[dpc-covid19-ita-regioni.xlsx]"&amp;$A$4&amp;"'!"&amp;F$1&amp;$C67+1):INDIRECT("'[dpc-covid19-ita-regioni.xlsx]"&amp;$A$4&amp;"'!"&amp;F$1&amp;$C67+$A$6))</f>
        <v>8.4285714285714288</v>
      </c>
      <c r="G67" s="3">
        <f ca="1">AVERAGE(INDIRECT("'[dpc-covid19-ita-regioni.xlsx]"&amp;$A$4&amp;"'!"&amp;G$1&amp;$C67+1):INDIRECT("'[dpc-covid19-ita-regioni.xlsx]"&amp;$A$4&amp;"'!"&amp;G$1&amp;$C67+$A$6))</f>
        <v>1696.8571428571429</v>
      </c>
      <c r="H67" s="3">
        <f ca="1">AVERAGE(INDIRECT("'[dpc-covid19-ita-regioni.xlsx]"&amp;$A$4&amp;"'!"&amp;H$1&amp;$C67+1):INDIRECT("'[dpc-covid19-ita-regioni.xlsx]"&amp;$A$4&amp;"'!"&amp;H$1&amp;$C67+$A$6))</f>
        <v>1810.7142857142858</v>
      </c>
      <c r="I67" s="3" cm="1">
        <f t="array" aca="1" ref="I67" ca="1">(INDIRECT("'[dpc-covid19-ita-regioni.xlsx]"&amp;$A$4&amp;"'!"&amp;I$1&amp;$C67+1)-INDIRECT("'[dpc-covid19-ita-regioni.xlsx]"&amp;$A$4&amp;"'!"&amp;I$1&amp;$C67+$A$6))/$A$6</f>
        <v>0.42857142857142855</v>
      </c>
    </row>
    <row r="68" spans="3:9" x14ac:dyDescent="0.25">
      <c r="C68">
        <f t="shared" si="9"/>
        <v>65</v>
      </c>
      <c r="D68" s="9" t="str" cm="1">
        <f t="array" aca="1" ref="D68" ca="1">INDIRECT("'[dpc-covid19-ita-regioni.xlsx]"&amp;$A$4&amp;"'!a"&amp;C68+1)</f>
        <v>10/09/2020</v>
      </c>
      <c r="E68" s="3">
        <f ca="1">AVERAGE(INDIRECT("'[dpc-covid19-ita-regioni.xlsx]"&amp;$A$4&amp;"'!"&amp;E$1&amp;$C68+1):INDIRECT("'[dpc-covid19-ita-regioni.xlsx]"&amp;$A$4&amp;"'!"&amp;E$1&amp;$C68+$A$6))</f>
        <v>106.57142857142857</v>
      </c>
      <c r="F68" s="3">
        <f ca="1">AVERAGE(INDIRECT("'[dpc-covid19-ita-regioni.xlsx]"&amp;$A$4&amp;"'!"&amp;F$1&amp;$C68+1):INDIRECT("'[dpc-covid19-ita-regioni.xlsx]"&amp;$A$4&amp;"'!"&amp;F$1&amp;$C68+$A$6))</f>
        <v>8.1428571428571423</v>
      </c>
      <c r="G68" s="3">
        <f ca="1">AVERAGE(INDIRECT("'[dpc-covid19-ita-regioni.xlsx]"&amp;$A$4&amp;"'!"&amp;G$1&amp;$C68+1):INDIRECT("'[dpc-covid19-ita-regioni.xlsx]"&amp;$A$4&amp;"'!"&amp;G$1&amp;$C68+$A$6))</f>
        <v>1651.4285714285713</v>
      </c>
      <c r="H68" s="3">
        <f ca="1">AVERAGE(INDIRECT("'[dpc-covid19-ita-regioni.xlsx]"&amp;$A$4&amp;"'!"&amp;H$1&amp;$C68+1):INDIRECT("'[dpc-covid19-ita-regioni.xlsx]"&amp;$A$4&amp;"'!"&amp;H$1&amp;$C68+$A$6))</f>
        <v>1766.1428571428571</v>
      </c>
      <c r="I68" s="3" cm="1">
        <f t="array" aca="1" ref="I68" ca="1">(INDIRECT("'[dpc-covid19-ita-regioni.xlsx]"&amp;$A$4&amp;"'!"&amp;I$1&amp;$C68+1)-INDIRECT("'[dpc-covid19-ita-regioni.xlsx]"&amp;$A$4&amp;"'!"&amp;I$1&amp;$C68+$A$6))/$A$6</f>
        <v>0.5714285714285714</v>
      </c>
    </row>
    <row r="69" spans="3:9" x14ac:dyDescent="0.25">
      <c r="C69">
        <f t="shared" ref="C69:C132" si="29">C68+1</f>
        <v>66</v>
      </c>
      <c r="D69" s="9" t="str" cm="1">
        <f t="array" aca="1" ref="D69" ca="1">INDIRECT("'[dpc-covid19-ita-regioni.xlsx]"&amp;$A$4&amp;"'!a"&amp;C69+1)</f>
        <v>09/09/2020</v>
      </c>
      <c r="E69" s="3">
        <f ca="1">AVERAGE(INDIRECT("'[dpc-covid19-ita-regioni.xlsx]"&amp;$A$4&amp;"'!"&amp;E$1&amp;$C69+1):INDIRECT("'[dpc-covid19-ita-regioni.xlsx]"&amp;$A$4&amp;"'!"&amp;E$1&amp;$C69+$A$6))</f>
        <v>104</v>
      </c>
      <c r="F69" s="3">
        <f ca="1">AVERAGE(INDIRECT("'[dpc-covid19-ita-regioni.xlsx]"&amp;$A$4&amp;"'!"&amp;F$1&amp;$C69+1):INDIRECT("'[dpc-covid19-ita-regioni.xlsx]"&amp;$A$4&amp;"'!"&amp;F$1&amp;$C69+$A$6))</f>
        <v>7.8571428571428568</v>
      </c>
      <c r="G69" s="3">
        <f ca="1">AVERAGE(INDIRECT("'[dpc-covid19-ita-regioni.xlsx]"&amp;$A$4&amp;"'!"&amp;G$1&amp;$C69+1):INDIRECT("'[dpc-covid19-ita-regioni.xlsx]"&amp;$A$4&amp;"'!"&amp;G$1&amp;$C69+$A$6))</f>
        <v>1606.8571428571429</v>
      </c>
      <c r="H69" s="3">
        <f ca="1">AVERAGE(INDIRECT("'[dpc-covid19-ita-regioni.xlsx]"&amp;$A$4&amp;"'!"&amp;H$1&amp;$C69+1):INDIRECT("'[dpc-covid19-ita-regioni.xlsx]"&amp;$A$4&amp;"'!"&amp;H$1&amp;$C69+$A$6))</f>
        <v>1718.7142857142858</v>
      </c>
      <c r="I69" s="3" cm="1">
        <f t="array" aca="1" ref="I69" ca="1">(INDIRECT("'[dpc-covid19-ita-regioni.xlsx]"&amp;$A$4&amp;"'!"&amp;I$1&amp;$C69+1)-INDIRECT("'[dpc-covid19-ita-regioni.xlsx]"&amp;$A$4&amp;"'!"&amp;I$1&amp;$C69+$A$6))/$A$6</f>
        <v>0.5714285714285714</v>
      </c>
    </row>
    <row r="70" spans="3:9" x14ac:dyDescent="0.25">
      <c r="C70">
        <f t="shared" si="29"/>
        <v>67</v>
      </c>
      <c r="D70" s="9" t="str" cm="1">
        <f t="array" aca="1" ref="D70" ca="1">INDIRECT("'[dpc-covid19-ita-regioni.xlsx]"&amp;$A$4&amp;"'!a"&amp;C70+1)</f>
        <v>08/09/2020</v>
      </c>
      <c r="E70" s="3">
        <f ca="1">AVERAGE(INDIRECT("'[dpc-covid19-ita-regioni.xlsx]"&amp;$A$4&amp;"'!"&amp;E$1&amp;$C70+1):INDIRECT("'[dpc-covid19-ita-regioni.xlsx]"&amp;$A$4&amp;"'!"&amp;E$1&amp;$C70+$A$6))</f>
        <v>102.57142857142857</v>
      </c>
      <c r="F70" s="3">
        <f ca="1">AVERAGE(INDIRECT("'[dpc-covid19-ita-regioni.xlsx]"&amp;$A$4&amp;"'!"&amp;F$1&amp;$C70+1):INDIRECT("'[dpc-covid19-ita-regioni.xlsx]"&amp;$A$4&amp;"'!"&amp;F$1&amp;$C70+$A$6))</f>
        <v>7.5714285714285712</v>
      </c>
      <c r="G70" s="3">
        <f ca="1">AVERAGE(INDIRECT("'[dpc-covid19-ita-regioni.xlsx]"&amp;$A$4&amp;"'!"&amp;G$1&amp;$C70+1):INDIRECT("'[dpc-covid19-ita-regioni.xlsx]"&amp;$A$4&amp;"'!"&amp;G$1&amp;$C70+$A$6))</f>
        <v>1559.5714285714287</v>
      </c>
      <c r="H70" s="3">
        <f ca="1">AVERAGE(INDIRECT("'[dpc-covid19-ita-regioni.xlsx]"&amp;$A$4&amp;"'!"&amp;H$1&amp;$C70+1):INDIRECT("'[dpc-covid19-ita-regioni.xlsx]"&amp;$A$4&amp;"'!"&amp;H$1&amp;$C70+$A$6))</f>
        <v>1669.7142857142858</v>
      </c>
      <c r="I70" s="3" cm="1">
        <f t="array" aca="1" ref="I70" ca="1">(INDIRECT("'[dpc-covid19-ita-regioni.xlsx]"&amp;$A$4&amp;"'!"&amp;I$1&amp;$C70+1)-INDIRECT("'[dpc-covid19-ita-regioni.xlsx]"&amp;$A$4&amp;"'!"&amp;I$1&amp;$C70+$A$6))/$A$6</f>
        <v>0.7142857142857143</v>
      </c>
    </row>
    <row r="71" spans="3:9" x14ac:dyDescent="0.25">
      <c r="C71">
        <f t="shared" si="29"/>
        <v>68</v>
      </c>
      <c r="D71" s="9" t="str" cm="1">
        <f t="array" aca="1" ref="D71" ca="1">INDIRECT("'[dpc-covid19-ita-regioni.xlsx]"&amp;$A$4&amp;"'!a"&amp;C71+1)</f>
        <v>07/09/2020</v>
      </c>
      <c r="E71" s="3">
        <f ca="1">AVERAGE(INDIRECT("'[dpc-covid19-ita-regioni.xlsx]"&amp;$A$4&amp;"'!"&amp;E$1&amp;$C71+1):INDIRECT("'[dpc-covid19-ita-regioni.xlsx]"&amp;$A$4&amp;"'!"&amp;E$1&amp;$C71+$A$6))</f>
        <v>100.85714285714286</v>
      </c>
      <c r="F71" s="3">
        <f ca="1">AVERAGE(INDIRECT("'[dpc-covid19-ita-regioni.xlsx]"&amp;$A$4&amp;"'!"&amp;F$1&amp;$C71+1):INDIRECT("'[dpc-covid19-ita-regioni.xlsx]"&amp;$A$4&amp;"'!"&amp;F$1&amp;$C71+$A$6))</f>
        <v>7.2857142857142856</v>
      </c>
      <c r="G71" s="3">
        <f ca="1">AVERAGE(INDIRECT("'[dpc-covid19-ita-regioni.xlsx]"&amp;$A$4&amp;"'!"&amp;G$1&amp;$C71+1):INDIRECT("'[dpc-covid19-ita-regioni.xlsx]"&amp;$A$4&amp;"'!"&amp;G$1&amp;$C71+$A$6))</f>
        <v>1518</v>
      </c>
      <c r="H71" s="3">
        <f ca="1">AVERAGE(INDIRECT("'[dpc-covid19-ita-regioni.xlsx]"&amp;$A$4&amp;"'!"&amp;H$1&amp;$C71+1):INDIRECT("'[dpc-covid19-ita-regioni.xlsx]"&amp;$A$4&amp;"'!"&amp;H$1&amp;$C71+$A$6))</f>
        <v>1626.1428571428571</v>
      </c>
      <c r="I71" s="3" cm="1">
        <f t="array" aca="1" ref="I71" ca="1">(INDIRECT("'[dpc-covid19-ita-regioni.xlsx]"&amp;$A$4&amp;"'!"&amp;I$1&amp;$C71+1)-INDIRECT("'[dpc-covid19-ita-regioni.xlsx]"&amp;$A$4&amp;"'!"&amp;I$1&amp;$C71+$A$6))/$A$6</f>
        <v>0.7142857142857143</v>
      </c>
    </row>
    <row r="72" spans="3:9" x14ac:dyDescent="0.25">
      <c r="C72">
        <f t="shared" si="29"/>
        <v>69</v>
      </c>
      <c r="D72" s="9" t="str" cm="1">
        <f t="array" aca="1" ref="D72" ca="1">INDIRECT("'[dpc-covid19-ita-regioni.xlsx]"&amp;$A$4&amp;"'!a"&amp;C72+1)</f>
        <v>06/09/2020</v>
      </c>
      <c r="E72" s="3">
        <f ca="1">AVERAGE(INDIRECT("'[dpc-covid19-ita-regioni.xlsx]"&amp;$A$4&amp;"'!"&amp;E$1&amp;$C72+1):INDIRECT("'[dpc-covid19-ita-regioni.xlsx]"&amp;$A$4&amp;"'!"&amp;E$1&amp;$C72+$A$6))</f>
        <v>99.857142857142861</v>
      </c>
      <c r="F72" s="3">
        <f ca="1">AVERAGE(INDIRECT("'[dpc-covid19-ita-regioni.xlsx]"&amp;$A$4&amp;"'!"&amp;F$1&amp;$C72+1):INDIRECT("'[dpc-covid19-ita-regioni.xlsx]"&amp;$A$4&amp;"'!"&amp;F$1&amp;$C72+$A$6))</f>
        <v>7.1428571428571432</v>
      </c>
      <c r="G72" s="3">
        <f ca="1">AVERAGE(INDIRECT("'[dpc-covid19-ita-regioni.xlsx]"&amp;$A$4&amp;"'!"&amp;G$1&amp;$C72+1):INDIRECT("'[dpc-covid19-ita-regioni.xlsx]"&amp;$A$4&amp;"'!"&amp;G$1&amp;$C72+$A$6))</f>
        <v>1473.4285714285713</v>
      </c>
      <c r="H72" s="3">
        <f ca="1">AVERAGE(INDIRECT("'[dpc-covid19-ita-regioni.xlsx]"&amp;$A$4&amp;"'!"&amp;H$1&amp;$C72+1):INDIRECT("'[dpc-covid19-ita-regioni.xlsx]"&amp;$A$4&amp;"'!"&amp;H$1&amp;$C72+$A$6))</f>
        <v>1580.4285714285713</v>
      </c>
      <c r="I72" s="3" cm="1">
        <f t="array" aca="1" ref="I72" ca="1">(INDIRECT("'[dpc-covid19-ita-regioni.xlsx]"&amp;$A$4&amp;"'!"&amp;I$1&amp;$C72+1)-INDIRECT("'[dpc-covid19-ita-regioni.xlsx]"&amp;$A$4&amp;"'!"&amp;I$1&amp;$C72+$A$6))/$A$6</f>
        <v>0.5714285714285714</v>
      </c>
    </row>
    <row r="73" spans="3:9" x14ac:dyDescent="0.25">
      <c r="C73">
        <f t="shared" si="29"/>
        <v>70</v>
      </c>
      <c r="D73" s="9" t="str" cm="1">
        <f t="array" aca="1" ref="D73" ca="1">INDIRECT("'[dpc-covid19-ita-regioni.xlsx]"&amp;$A$4&amp;"'!a"&amp;C73+1)</f>
        <v>05/09/2020</v>
      </c>
      <c r="E73" s="3">
        <f ca="1">AVERAGE(INDIRECT("'[dpc-covid19-ita-regioni.xlsx]"&amp;$A$4&amp;"'!"&amp;E$1&amp;$C73+1):INDIRECT("'[dpc-covid19-ita-regioni.xlsx]"&amp;$A$4&amp;"'!"&amp;E$1&amp;$C73+$A$6))</f>
        <v>96.142857142857139</v>
      </c>
      <c r="F73" s="3">
        <f ca="1">AVERAGE(INDIRECT("'[dpc-covid19-ita-regioni.xlsx]"&amp;$A$4&amp;"'!"&amp;F$1&amp;$C73+1):INDIRECT("'[dpc-covid19-ita-regioni.xlsx]"&amp;$A$4&amp;"'!"&amp;F$1&amp;$C73+$A$6))</f>
        <v>6.7142857142857144</v>
      </c>
      <c r="G73" s="3">
        <f ca="1">AVERAGE(INDIRECT("'[dpc-covid19-ita-regioni.xlsx]"&amp;$A$4&amp;"'!"&amp;G$1&amp;$C73+1):INDIRECT("'[dpc-covid19-ita-regioni.xlsx]"&amp;$A$4&amp;"'!"&amp;G$1&amp;$C73+$A$6))</f>
        <v>1431.5714285714287</v>
      </c>
      <c r="H73" s="3">
        <f ca="1">AVERAGE(INDIRECT("'[dpc-covid19-ita-regioni.xlsx]"&amp;$A$4&amp;"'!"&amp;H$1&amp;$C73+1):INDIRECT("'[dpc-covid19-ita-regioni.xlsx]"&amp;$A$4&amp;"'!"&amp;H$1&amp;$C73+$A$6))</f>
        <v>1534.4285714285713</v>
      </c>
      <c r="I73" s="3" cm="1">
        <f t="array" aca="1" ref="I73" ca="1">(INDIRECT("'[dpc-covid19-ita-regioni.xlsx]"&amp;$A$4&amp;"'!"&amp;I$1&amp;$C73+1)-INDIRECT("'[dpc-covid19-ita-regioni.xlsx]"&amp;$A$4&amp;"'!"&amp;I$1&amp;$C73+$A$6))/$A$6</f>
        <v>0.5714285714285714</v>
      </c>
    </row>
    <row r="74" spans="3:9" x14ac:dyDescent="0.25">
      <c r="C74">
        <f t="shared" si="29"/>
        <v>71</v>
      </c>
      <c r="D74" s="9" t="str" cm="1">
        <f t="array" aca="1" ref="D74" ca="1">INDIRECT("'[dpc-covid19-ita-regioni.xlsx]"&amp;$A$4&amp;"'!a"&amp;C74+1)</f>
        <v>04/09/2020</v>
      </c>
      <c r="E74" s="3">
        <f ca="1">AVERAGE(INDIRECT("'[dpc-covid19-ita-regioni.xlsx]"&amp;$A$4&amp;"'!"&amp;E$1&amp;$C74+1):INDIRECT("'[dpc-covid19-ita-regioni.xlsx]"&amp;$A$4&amp;"'!"&amp;E$1&amp;$C74+$A$6))</f>
        <v>92.571428571428569</v>
      </c>
      <c r="F74" s="3">
        <f ca="1">AVERAGE(INDIRECT("'[dpc-covid19-ita-regioni.xlsx]"&amp;$A$4&amp;"'!"&amp;F$1&amp;$C74+1):INDIRECT("'[dpc-covid19-ita-regioni.xlsx]"&amp;$A$4&amp;"'!"&amp;F$1&amp;$C74+$A$6))</f>
        <v>6.4285714285714288</v>
      </c>
      <c r="G74" s="3">
        <f ca="1">AVERAGE(INDIRECT("'[dpc-covid19-ita-regioni.xlsx]"&amp;$A$4&amp;"'!"&amp;G$1&amp;$C74+1):INDIRECT("'[dpc-covid19-ita-regioni.xlsx]"&amp;$A$4&amp;"'!"&amp;G$1&amp;$C74+$A$6))</f>
        <v>1392.2857142857142</v>
      </c>
      <c r="H74" s="3">
        <f ca="1">AVERAGE(INDIRECT("'[dpc-covid19-ita-regioni.xlsx]"&amp;$A$4&amp;"'!"&amp;H$1&amp;$C74+1):INDIRECT("'[dpc-covid19-ita-regioni.xlsx]"&amp;$A$4&amp;"'!"&amp;H$1&amp;$C74+$A$6))</f>
        <v>1491.2857142857142</v>
      </c>
      <c r="I74" s="3" cm="1">
        <f t="array" aca="1" ref="I74" ca="1">(INDIRECT("'[dpc-covid19-ita-regioni.xlsx]"&amp;$A$4&amp;"'!"&amp;I$1&amp;$C74+1)-INDIRECT("'[dpc-covid19-ita-regioni.xlsx]"&amp;$A$4&amp;"'!"&amp;I$1&amp;$C74+$A$6))/$A$6</f>
        <v>0.5714285714285714</v>
      </c>
    </row>
    <row r="75" spans="3:9" x14ac:dyDescent="0.25">
      <c r="C75">
        <f t="shared" si="29"/>
        <v>72</v>
      </c>
      <c r="D75" s="9" t="str" cm="1">
        <f t="array" aca="1" ref="D75" ca="1">INDIRECT("'[dpc-covid19-ita-regioni.xlsx]"&amp;$A$4&amp;"'!a"&amp;C75+1)</f>
        <v>03/09/2020</v>
      </c>
      <c r="E75" s="3">
        <f ca="1">AVERAGE(INDIRECT("'[dpc-covid19-ita-regioni.xlsx]"&amp;$A$4&amp;"'!"&amp;E$1&amp;$C75+1):INDIRECT("'[dpc-covid19-ita-regioni.xlsx]"&amp;$A$4&amp;"'!"&amp;E$1&amp;$C75+$A$6))</f>
        <v>88.571428571428569</v>
      </c>
      <c r="F75" s="3">
        <f ca="1">AVERAGE(INDIRECT("'[dpc-covid19-ita-regioni.xlsx]"&amp;$A$4&amp;"'!"&amp;F$1&amp;$C75+1):INDIRECT("'[dpc-covid19-ita-regioni.xlsx]"&amp;$A$4&amp;"'!"&amp;F$1&amp;$C75+$A$6))</f>
        <v>6.2857142857142856</v>
      </c>
      <c r="G75" s="3">
        <f ca="1">AVERAGE(INDIRECT("'[dpc-covid19-ita-regioni.xlsx]"&amp;$A$4&amp;"'!"&amp;G$1&amp;$C75+1):INDIRECT("'[dpc-covid19-ita-regioni.xlsx]"&amp;$A$4&amp;"'!"&amp;G$1&amp;$C75+$A$6))</f>
        <v>1353.2857142857142</v>
      </c>
      <c r="H75" s="3">
        <f ca="1">AVERAGE(INDIRECT("'[dpc-covid19-ita-regioni.xlsx]"&amp;$A$4&amp;"'!"&amp;H$1&amp;$C75+1):INDIRECT("'[dpc-covid19-ita-regioni.xlsx]"&amp;$A$4&amp;"'!"&amp;H$1&amp;$C75+$A$6))</f>
        <v>1448.1428571428571</v>
      </c>
      <c r="I75" s="3" cm="1">
        <f t="array" aca="1" ref="I75" ca="1">(INDIRECT("'[dpc-covid19-ita-regioni.xlsx]"&amp;$A$4&amp;"'!"&amp;I$1&amp;$C75+1)-INDIRECT("'[dpc-covid19-ita-regioni.xlsx]"&amp;$A$4&amp;"'!"&amp;I$1&amp;$C75+$A$6))/$A$6</f>
        <v>0.42857142857142855</v>
      </c>
    </row>
    <row r="76" spans="3:9" x14ac:dyDescent="0.25">
      <c r="C76">
        <f t="shared" si="29"/>
        <v>73</v>
      </c>
      <c r="D76" s="9" t="str" cm="1">
        <f t="array" aca="1" ref="D76" ca="1">INDIRECT("'[dpc-covid19-ita-regioni.xlsx]"&amp;$A$4&amp;"'!a"&amp;C76+1)</f>
        <v>02/09/2020</v>
      </c>
      <c r="E76" s="3">
        <f ca="1">AVERAGE(INDIRECT("'[dpc-covid19-ita-regioni.xlsx]"&amp;$A$4&amp;"'!"&amp;E$1&amp;$C76+1):INDIRECT("'[dpc-covid19-ita-regioni.xlsx]"&amp;$A$4&amp;"'!"&amp;E$1&amp;$C76+$A$6))</f>
        <v>86.571428571428569</v>
      </c>
      <c r="F76" s="3">
        <f ca="1">AVERAGE(INDIRECT("'[dpc-covid19-ita-regioni.xlsx]"&amp;$A$4&amp;"'!"&amp;F$1&amp;$C76+1):INDIRECT("'[dpc-covid19-ita-regioni.xlsx]"&amp;$A$4&amp;"'!"&amp;F$1&amp;$C76+$A$6))</f>
        <v>6.1428571428571432</v>
      </c>
      <c r="G76" s="3">
        <f ca="1">AVERAGE(INDIRECT("'[dpc-covid19-ita-regioni.xlsx]"&amp;$A$4&amp;"'!"&amp;G$1&amp;$C76+1):INDIRECT("'[dpc-covid19-ita-regioni.xlsx]"&amp;$A$4&amp;"'!"&amp;G$1&amp;$C76+$A$6))</f>
        <v>1311.8571428571429</v>
      </c>
      <c r="H76" s="3">
        <f ca="1">AVERAGE(INDIRECT("'[dpc-covid19-ita-regioni.xlsx]"&amp;$A$4&amp;"'!"&amp;H$1&amp;$C76+1):INDIRECT("'[dpc-covid19-ita-regioni.xlsx]"&amp;$A$4&amp;"'!"&amp;H$1&amp;$C76+$A$6))</f>
        <v>1404.5714285714287</v>
      </c>
      <c r="I76" s="3" cm="1">
        <f t="array" aca="1" ref="I76" ca="1">(INDIRECT("'[dpc-covid19-ita-regioni.xlsx]"&amp;$A$4&amp;"'!"&amp;I$1&amp;$C76+1)-INDIRECT("'[dpc-covid19-ita-regioni.xlsx]"&amp;$A$4&amp;"'!"&amp;I$1&amp;$C76+$A$6))/$A$6</f>
        <v>0.42857142857142855</v>
      </c>
    </row>
    <row r="77" spans="3:9" x14ac:dyDescent="0.25">
      <c r="C77">
        <f t="shared" si="29"/>
        <v>74</v>
      </c>
      <c r="D77" s="9" t="str" cm="1">
        <f t="array" aca="1" ref="D77" ca="1">INDIRECT("'[dpc-covid19-ita-regioni.xlsx]"&amp;$A$4&amp;"'!a"&amp;C77+1)</f>
        <v>01/09/2020</v>
      </c>
      <c r="E77" s="3">
        <f ca="1">AVERAGE(INDIRECT("'[dpc-covid19-ita-regioni.xlsx]"&amp;$A$4&amp;"'!"&amp;E$1&amp;$C77+1):INDIRECT("'[dpc-covid19-ita-regioni.xlsx]"&amp;$A$4&amp;"'!"&amp;E$1&amp;$C77+$A$6))</f>
        <v>85.571428571428569</v>
      </c>
      <c r="F77" s="3">
        <f ca="1">AVERAGE(INDIRECT("'[dpc-covid19-ita-regioni.xlsx]"&amp;$A$4&amp;"'!"&amp;F$1&amp;$C77+1):INDIRECT("'[dpc-covid19-ita-regioni.xlsx]"&amp;$A$4&amp;"'!"&amp;F$1&amp;$C77+$A$6))</f>
        <v>6</v>
      </c>
      <c r="G77" s="3">
        <f ca="1">AVERAGE(INDIRECT("'[dpc-covid19-ita-regioni.xlsx]"&amp;$A$4&amp;"'!"&amp;G$1&amp;$C77+1):INDIRECT("'[dpc-covid19-ita-regioni.xlsx]"&amp;$A$4&amp;"'!"&amp;G$1&amp;$C77+$A$6))</f>
        <v>1268.2857142857142</v>
      </c>
      <c r="H77" s="3">
        <f ca="1">AVERAGE(INDIRECT("'[dpc-covid19-ita-regioni.xlsx]"&amp;$A$4&amp;"'!"&amp;H$1&amp;$C77+1):INDIRECT("'[dpc-covid19-ita-regioni.xlsx]"&amp;$A$4&amp;"'!"&amp;H$1&amp;$C77+$A$6))</f>
        <v>1359.8571428571429</v>
      </c>
      <c r="I77" s="3" cm="1">
        <f t="array" aca="1" ref="I77" ca="1">(INDIRECT("'[dpc-covid19-ita-regioni.xlsx]"&amp;$A$4&amp;"'!"&amp;I$1&amp;$C77+1)-INDIRECT("'[dpc-covid19-ita-regioni.xlsx]"&amp;$A$4&amp;"'!"&amp;I$1&amp;$C77+$A$6))/$A$6</f>
        <v>0.2857142857142857</v>
      </c>
    </row>
    <row r="78" spans="3:9" x14ac:dyDescent="0.25">
      <c r="C78">
        <f t="shared" si="29"/>
        <v>75</v>
      </c>
      <c r="D78" s="9" t="str" cm="1">
        <f t="array" aca="1" ref="D78" ca="1">INDIRECT("'[dpc-covid19-ita-regioni.xlsx]"&amp;$A$4&amp;"'!a"&amp;C78+1)</f>
        <v>31/08/2020</v>
      </c>
      <c r="E78" s="3">
        <f ca="1">AVERAGE(INDIRECT("'[dpc-covid19-ita-regioni.xlsx]"&amp;$A$4&amp;"'!"&amp;E$1&amp;$C78+1):INDIRECT("'[dpc-covid19-ita-regioni.xlsx]"&amp;$A$4&amp;"'!"&amp;E$1&amp;$C78+$A$6))</f>
        <v>83.714285714285708</v>
      </c>
      <c r="F78" s="3">
        <f ca="1">AVERAGE(INDIRECT("'[dpc-covid19-ita-regioni.xlsx]"&amp;$A$4&amp;"'!"&amp;F$1&amp;$C78+1):INDIRECT("'[dpc-covid19-ita-regioni.xlsx]"&amp;$A$4&amp;"'!"&amp;F$1&amp;$C78+$A$6))</f>
        <v>5.8571428571428568</v>
      </c>
      <c r="G78" s="3">
        <f ca="1">AVERAGE(INDIRECT("'[dpc-covid19-ita-regioni.xlsx]"&amp;$A$4&amp;"'!"&amp;G$1&amp;$C78+1):INDIRECT("'[dpc-covid19-ita-regioni.xlsx]"&amp;$A$4&amp;"'!"&amp;G$1&amp;$C78+$A$6))</f>
        <v>1224.2857142857142</v>
      </c>
      <c r="H78" s="3">
        <f ca="1">AVERAGE(INDIRECT("'[dpc-covid19-ita-regioni.xlsx]"&amp;$A$4&amp;"'!"&amp;H$1&amp;$C78+1):INDIRECT("'[dpc-covid19-ita-regioni.xlsx]"&amp;$A$4&amp;"'!"&amp;H$1&amp;$C78+$A$6))</f>
        <v>1313.8571428571429</v>
      </c>
      <c r="I78" s="3" cm="1">
        <f t="array" aca="1" ref="I78" ca="1">(INDIRECT("'[dpc-covid19-ita-regioni.xlsx]"&amp;$A$4&amp;"'!"&amp;I$1&amp;$C78+1)-INDIRECT("'[dpc-covid19-ita-regioni.xlsx]"&amp;$A$4&amp;"'!"&amp;I$1&amp;$C78+$A$6))/$A$6</f>
        <v>0.42857142857142855</v>
      </c>
    </row>
    <row r="79" spans="3:9" x14ac:dyDescent="0.25">
      <c r="C79">
        <f t="shared" si="29"/>
        <v>76</v>
      </c>
      <c r="D79" s="9" t="str" cm="1">
        <f t="array" aca="1" ref="D79" ca="1">INDIRECT("'[dpc-covid19-ita-regioni.xlsx]"&amp;$A$4&amp;"'!a"&amp;C79+1)</f>
        <v>30/08/2020</v>
      </c>
      <c r="E79" s="3">
        <f ca="1">AVERAGE(INDIRECT("'[dpc-covid19-ita-regioni.xlsx]"&amp;$A$4&amp;"'!"&amp;E$1&amp;$C79+1):INDIRECT("'[dpc-covid19-ita-regioni.xlsx]"&amp;$A$4&amp;"'!"&amp;E$1&amp;$C79+$A$6))</f>
        <v>81.571428571428569</v>
      </c>
      <c r="F79" s="3">
        <f ca="1">AVERAGE(INDIRECT("'[dpc-covid19-ita-regioni.xlsx]"&amp;$A$4&amp;"'!"&amp;F$1&amp;$C79+1):INDIRECT("'[dpc-covid19-ita-regioni.xlsx]"&amp;$A$4&amp;"'!"&amp;F$1&amp;$C79+$A$6))</f>
        <v>5.5714285714285712</v>
      </c>
      <c r="G79" s="3">
        <f ca="1">AVERAGE(INDIRECT("'[dpc-covid19-ita-regioni.xlsx]"&amp;$A$4&amp;"'!"&amp;G$1&amp;$C79+1):INDIRECT("'[dpc-covid19-ita-regioni.xlsx]"&amp;$A$4&amp;"'!"&amp;G$1&amp;$C79+$A$6))</f>
        <v>1178.5714285714287</v>
      </c>
      <c r="H79" s="3">
        <f ca="1">AVERAGE(INDIRECT("'[dpc-covid19-ita-regioni.xlsx]"&amp;$A$4&amp;"'!"&amp;H$1&amp;$C79+1):INDIRECT("'[dpc-covid19-ita-regioni.xlsx]"&amp;$A$4&amp;"'!"&amp;H$1&amp;$C79+$A$6))</f>
        <v>1265.7142857142858</v>
      </c>
      <c r="I79" s="3" cm="1">
        <f t="array" aca="1" ref="I79" ca="1">(INDIRECT("'[dpc-covid19-ita-regioni.xlsx]"&amp;$A$4&amp;"'!"&amp;I$1&amp;$C79+1)-INDIRECT("'[dpc-covid19-ita-regioni.xlsx]"&amp;$A$4&amp;"'!"&amp;I$1&amp;$C79+$A$6))/$A$6</f>
        <v>0.42857142857142855</v>
      </c>
    </row>
    <row r="80" spans="3:9" x14ac:dyDescent="0.25">
      <c r="C80">
        <f t="shared" si="29"/>
        <v>77</v>
      </c>
      <c r="D80" s="9" t="str" cm="1">
        <f t="array" aca="1" ref="D80" ca="1">INDIRECT("'[dpc-covid19-ita-regioni.xlsx]"&amp;$A$4&amp;"'!a"&amp;C80+1)</f>
        <v>29/08/2020</v>
      </c>
      <c r="E80" s="3">
        <f ca="1">AVERAGE(INDIRECT("'[dpc-covid19-ita-regioni.xlsx]"&amp;$A$4&amp;"'!"&amp;E$1&amp;$C80+1):INDIRECT("'[dpc-covid19-ita-regioni.xlsx]"&amp;$A$4&amp;"'!"&amp;E$1&amp;$C80+$A$6))</f>
        <v>80.571428571428569</v>
      </c>
      <c r="F80" s="3">
        <f ca="1">AVERAGE(INDIRECT("'[dpc-covid19-ita-regioni.xlsx]"&amp;$A$4&amp;"'!"&amp;F$1&amp;$C80+1):INDIRECT("'[dpc-covid19-ita-regioni.xlsx]"&amp;$A$4&amp;"'!"&amp;F$1&amp;$C80+$A$6))</f>
        <v>5.5714285714285712</v>
      </c>
      <c r="G80" s="3">
        <f ca="1">AVERAGE(INDIRECT("'[dpc-covid19-ita-regioni.xlsx]"&amp;$A$4&amp;"'!"&amp;G$1&amp;$C80+1):INDIRECT("'[dpc-covid19-ita-regioni.xlsx]"&amp;$A$4&amp;"'!"&amp;G$1&amp;$C80+$A$6))</f>
        <v>1130.4285714285713</v>
      </c>
      <c r="H80" s="3">
        <f ca="1">AVERAGE(INDIRECT("'[dpc-covid19-ita-regioni.xlsx]"&amp;$A$4&amp;"'!"&amp;H$1&amp;$C80+1):INDIRECT("'[dpc-covid19-ita-regioni.xlsx]"&amp;$A$4&amp;"'!"&amp;H$1&amp;$C80+$A$6))</f>
        <v>1216.5714285714287</v>
      </c>
      <c r="I80" s="3" cm="1">
        <f t="array" aca="1" ref="I80" ca="1">(INDIRECT("'[dpc-covid19-ita-regioni.xlsx]"&amp;$A$4&amp;"'!"&amp;I$1&amp;$C80+1)-INDIRECT("'[dpc-covid19-ita-regioni.xlsx]"&amp;$A$4&amp;"'!"&amp;I$1&amp;$C80+$A$6))/$A$6</f>
        <v>0.2857142857142857</v>
      </c>
    </row>
    <row r="81" spans="3:9" x14ac:dyDescent="0.25">
      <c r="C81">
        <f t="shared" si="29"/>
        <v>78</v>
      </c>
      <c r="D81" s="9" t="str" cm="1">
        <f t="array" aca="1" ref="D81" ca="1">INDIRECT("'[dpc-covid19-ita-regioni.xlsx]"&amp;$A$4&amp;"'!a"&amp;C81+1)</f>
        <v>28/08/2020</v>
      </c>
      <c r="E81" s="3">
        <f ca="1">AVERAGE(INDIRECT("'[dpc-covid19-ita-regioni.xlsx]"&amp;$A$4&amp;"'!"&amp;E$1&amp;$C81+1):INDIRECT("'[dpc-covid19-ita-regioni.xlsx]"&amp;$A$4&amp;"'!"&amp;E$1&amp;$C81+$A$6))</f>
        <v>80.428571428571431</v>
      </c>
      <c r="F81" s="3">
        <f ca="1">AVERAGE(INDIRECT("'[dpc-covid19-ita-regioni.xlsx]"&amp;$A$4&amp;"'!"&amp;F$1&amp;$C81+1):INDIRECT("'[dpc-covid19-ita-regioni.xlsx]"&amp;$A$4&amp;"'!"&amp;F$1&amp;$C81+$A$6))</f>
        <v>5.4285714285714288</v>
      </c>
      <c r="G81" s="3">
        <f ca="1">AVERAGE(INDIRECT("'[dpc-covid19-ita-regioni.xlsx]"&amp;$A$4&amp;"'!"&amp;G$1&amp;$C81+1):INDIRECT("'[dpc-covid19-ita-regioni.xlsx]"&amp;$A$4&amp;"'!"&amp;G$1&amp;$C81+$A$6))</f>
        <v>1080.4285714285713</v>
      </c>
      <c r="H81" s="3">
        <f ca="1">AVERAGE(INDIRECT("'[dpc-covid19-ita-regioni.xlsx]"&amp;$A$4&amp;"'!"&amp;H$1&amp;$C81+1):INDIRECT("'[dpc-covid19-ita-regioni.xlsx]"&amp;$A$4&amp;"'!"&amp;H$1&amp;$C81+$A$6))</f>
        <v>1166.2857142857142</v>
      </c>
      <c r="I81" s="3" cm="1">
        <f t="array" aca="1" ref="I81" ca="1">(INDIRECT("'[dpc-covid19-ita-regioni.xlsx]"&amp;$A$4&amp;"'!"&amp;I$1&amp;$C81+1)-INDIRECT("'[dpc-covid19-ita-regioni.xlsx]"&amp;$A$4&amp;"'!"&amp;I$1&amp;$C81+$A$6))/$A$6</f>
        <v>0.2857142857142857</v>
      </c>
    </row>
    <row r="82" spans="3:9" x14ac:dyDescent="0.25">
      <c r="C82">
        <f t="shared" si="29"/>
        <v>79</v>
      </c>
      <c r="D82" s="9" t="str" cm="1">
        <f t="array" aca="1" ref="D82" ca="1">INDIRECT("'[dpc-covid19-ita-regioni.xlsx]"&amp;$A$4&amp;"'!a"&amp;C82+1)</f>
        <v>27/08/2020</v>
      </c>
      <c r="E82" s="3">
        <f ca="1">AVERAGE(INDIRECT("'[dpc-covid19-ita-regioni.xlsx]"&amp;$A$4&amp;"'!"&amp;E$1&amp;$C82+1):INDIRECT("'[dpc-covid19-ita-regioni.xlsx]"&amp;$A$4&amp;"'!"&amp;E$1&amp;$C82+$A$6))</f>
        <v>80.857142857142861</v>
      </c>
      <c r="F82" s="3">
        <f ca="1">AVERAGE(INDIRECT("'[dpc-covid19-ita-regioni.xlsx]"&amp;$A$4&amp;"'!"&amp;F$1&amp;$C82+1):INDIRECT("'[dpc-covid19-ita-regioni.xlsx]"&amp;$A$4&amp;"'!"&amp;F$1&amp;$C82+$A$6))</f>
        <v>5.1428571428571432</v>
      </c>
      <c r="G82" s="3">
        <f ca="1">AVERAGE(INDIRECT("'[dpc-covid19-ita-regioni.xlsx]"&amp;$A$4&amp;"'!"&amp;G$1&amp;$C82+1):INDIRECT("'[dpc-covid19-ita-regioni.xlsx]"&amp;$A$4&amp;"'!"&amp;G$1&amp;$C82+$A$6))</f>
        <v>1031</v>
      </c>
      <c r="H82" s="3">
        <f ca="1">AVERAGE(INDIRECT("'[dpc-covid19-ita-regioni.xlsx]"&amp;$A$4&amp;"'!"&amp;H$1&amp;$C82+1):INDIRECT("'[dpc-covid19-ita-regioni.xlsx]"&amp;$A$4&amp;"'!"&amp;H$1&amp;$C82+$A$6))</f>
        <v>1117</v>
      </c>
      <c r="I82" s="3" cm="1">
        <f t="array" aca="1" ref="I82" ca="1">(INDIRECT("'[dpc-covid19-ita-regioni.xlsx]"&amp;$A$4&amp;"'!"&amp;I$1&amp;$C82+1)-INDIRECT("'[dpc-covid19-ita-regioni.xlsx]"&amp;$A$4&amp;"'!"&amp;I$1&amp;$C82+$A$6))/$A$6</f>
        <v>0.2857142857142857</v>
      </c>
    </row>
    <row r="83" spans="3:9" x14ac:dyDescent="0.25">
      <c r="C83">
        <f t="shared" si="29"/>
        <v>80</v>
      </c>
      <c r="D83" s="9" t="str" cm="1">
        <f t="array" aca="1" ref="D83" ca="1">INDIRECT("'[dpc-covid19-ita-regioni.xlsx]"&amp;$A$4&amp;"'!a"&amp;C83+1)</f>
        <v>26/08/2020</v>
      </c>
      <c r="E83" s="3">
        <f ca="1">AVERAGE(INDIRECT("'[dpc-covid19-ita-regioni.xlsx]"&amp;$A$4&amp;"'!"&amp;E$1&amp;$C83+1):INDIRECT("'[dpc-covid19-ita-regioni.xlsx]"&amp;$A$4&amp;"'!"&amp;E$1&amp;$C83+$A$6))</f>
        <v>81.571428571428569</v>
      </c>
      <c r="F83" s="3">
        <f ca="1">AVERAGE(INDIRECT("'[dpc-covid19-ita-regioni.xlsx]"&amp;$A$4&amp;"'!"&amp;F$1&amp;$C83+1):INDIRECT("'[dpc-covid19-ita-regioni.xlsx]"&amp;$A$4&amp;"'!"&amp;F$1&amp;$C83+$A$6))</f>
        <v>4.7142857142857144</v>
      </c>
      <c r="G83" s="3">
        <f ca="1">AVERAGE(INDIRECT("'[dpc-covid19-ita-regioni.xlsx]"&amp;$A$4&amp;"'!"&amp;G$1&amp;$C83+1):INDIRECT("'[dpc-covid19-ita-regioni.xlsx]"&amp;$A$4&amp;"'!"&amp;G$1&amp;$C83+$A$6))</f>
        <v>987.28571428571433</v>
      </c>
      <c r="H83" s="3">
        <f ca="1">AVERAGE(INDIRECT("'[dpc-covid19-ita-regioni.xlsx]"&amp;$A$4&amp;"'!"&amp;H$1&amp;$C83+1):INDIRECT("'[dpc-covid19-ita-regioni.xlsx]"&amp;$A$4&amp;"'!"&amp;H$1&amp;$C83+$A$6))</f>
        <v>1073.5714285714287</v>
      </c>
      <c r="I83" s="3" cm="1">
        <f t="array" aca="1" ref="I83" ca="1">(INDIRECT("'[dpc-covid19-ita-regioni.xlsx]"&amp;$A$4&amp;"'!"&amp;I$1&amp;$C83+1)-INDIRECT("'[dpc-covid19-ita-regioni.xlsx]"&amp;$A$4&amp;"'!"&amp;I$1&amp;$C83+$A$6))/$A$6</f>
        <v>0.2857142857142857</v>
      </c>
    </row>
    <row r="84" spans="3:9" x14ac:dyDescent="0.25">
      <c r="C84">
        <f t="shared" si="29"/>
        <v>81</v>
      </c>
      <c r="D84" s="9" t="str" cm="1">
        <f t="array" aca="1" ref="D84" ca="1">INDIRECT("'[dpc-covid19-ita-regioni.xlsx]"&amp;$A$4&amp;"'!a"&amp;C84+1)</f>
        <v>25/08/2020</v>
      </c>
      <c r="E84" s="3">
        <f ca="1">AVERAGE(INDIRECT("'[dpc-covid19-ita-regioni.xlsx]"&amp;$A$4&amp;"'!"&amp;E$1&amp;$C84+1):INDIRECT("'[dpc-covid19-ita-regioni.xlsx]"&amp;$A$4&amp;"'!"&amp;E$1&amp;$C84+$A$6))</f>
        <v>81.285714285714292</v>
      </c>
      <c r="F84" s="3">
        <f ca="1">AVERAGE(INDIRECT("'[dpc-covid19-ita-regioni.xlsx]"&amp;$A$4&amp;"'!"&amp;F$1&amp;$C84+1):INDIRECT("'[dpc-covid19-ita-regioni.xlsx]"&amp;$A$4&amp;"'!"&amp;F$1&amp;$C84+$A$6))</f>
        <v>4.2857142857142856</v>
      </c>
      <c r="G84" s="3">
        <f ca="1">AVERAGE(INDIRECT("'[dpc-covid19-ita-regioni.xlsx]"&amp;$A$4&amp;"'!"&amp;G$1&amp;$C84+1):INDIRECT("'[dpc-covid19-ita-regioni.xlsx]"&amp;$A$4&amp;"'!"&amp;G$1&amp;$C84+$A$6))</f>
        <v>948.42857142857144</v>
      </c>
      <c r="H84" s="3">
        <f ca="1">AVERAGE(INDIRECT("'[dpc-covid19-ita-regioni.xlsx]"&amp;$A$4&amp;"'!"&amp;H$1&amp;$C84+1):INDIRECT("'[dpc-covid19-ita-regioni.xlsx]"&amp;$A$4&amp;"'!"&amp;H$1&amp;$C84+$A$6))</f>
        <v>1034</v>
      </c>
      <c r="I84" s="3" cm="1">
        <f t="array" aca="1" ref="I84" ca="1">(INDIRECT("'[dpc-covid19-ita-regioni.xlsx]"&amp;$A$4&amp;"'!"&amp;I$1&amp;$C84+1)-INDIRECT("'[dpc-covid19-ita-regioni.xlsx]"&amp;$A$4&amp;"'!"&amp;I$1&amp;$C84+$A$6))/$A$6</f>
        <v>0.14285714285714285</v>
      </c>
    </row>
    <row r="85" spans="3:9" x14ac:dyDescent="0.25">
      <c r="C85">
        <f t="shared" si="29"/>
        <v>82</v>
      </c>
      <c r="D85" s="9" t="str" cm="1">
        <f t="array" aca="1" ref="D85" ca="1">INDIRECT("'[dpc-covid19-ita-regioni.xlsx]"&amp;$A$4&amp;"'!a"&amp;C85+1)</f>
        <v>24/08/2020</v>
      </c>
      <c r="E85" s="3">
        <f ca="1">AVERAGE(INDIRECT("'[dpc-covid19-ita-regioni.xlsx]"&amp;$A$4&amp;"'!"&amp;E$1&amp;$C85+1):INDIRECT("'[dpc-covid19-ita-regioni.xlsx]"&amp;$A$4&amp;"'!"&amp;E$1&amp;$C85+$A$6))</f>
        <v>81.428571428571431</v>
      </c>
      <c r="F85" s="3">
        <f ca="1">AVERAGE(INDIRECT("'[dpc-covid19-ita-regioni.xlsx]"&amp;$A$4&amp;"'!"&amp;F$1&amp;$C85+1):INDIRECT("'[dpc-covid19-ita-regioni.xlsx]"&amp;$A$4&amp;"'!"&amp;F$1&amp;$C85+$A$6))</f>
        <v>3.8571428571428572</v>
      </c>
      <c r="G85" s="3">
        <f ca="1">AVERAGE(INDIRECT("'[dpc-covid19-ita-regioni.xlsx]"&amp;$A$4&amp;"'!"&amp;G$1&amp;$C85+1):INDIRECT("'[dpc-covid19-ita-regioni.xlsx]"&amp;$A$4&amp;"'!"&amp;G$1&amp;$C85+$A$6))</f>
        <v>913.71428571428567</v>
      </c>
      <c r="H85" s="3">
        <f ca="1">AVERAGE(INDIRECT("'[dpc-covid19-ita-regioni.xlsx]"&amp;$A$4&amp;"'!"&amp;H$1&amp;$C85+1):INDIRECT("'[dpc-covid19-ita-regioni.xlsx]"&amp;$A$4&amp;"'!"&amp;H$1&amp;$C85+$A$6))</f>
        <v>999</v>
      </c>
      <c r="I85" s="3" cm="1">
        <f t="array" aca="1" ref="I85" ca="1">(INDIRECT("'[dpc-covid19-ita-regioni.xlsx]"&amp;$A$4&amp;"'!"&amp;I$1&amp;$C85+1)-INDIRECT("'[dpc-covid19-ita-regioni.xlsx]"&amp;$A$4&amp;"'!"&amp;I$1&amp;$C85+$A$6))/$A$6</f>
        <v>0.2857142857142857</v>
      </c>
    </row>
    <row r="86" spans="3:9" x14ac:dyDescent="0.25">
      <c r="C86">
        <f t="shared" si="29"/>
        <v>83</v>
      </c>
      <c r="D86" s="9" t="str" cm="1">
        <f t="array" aca="1" ref="D86" ca="1">INDIRECT("'[dpc-covid19-ita-regioni.xlsx]"&amp;$A$4&amp;"'!a"&amp;C86+1)</f>
        <v>23/08/2020</v>
      </c>
      <c r="E86" s="3">
        <f ca="1">AVERAGE(INDIRECT("'[dpc-covid19-ita-regioni.xlsx]"&amp;$A$4&amp;"'!"&amp;E$1&amp;$C86+1):INDIRECT("'[dpc-covid19-ita-regioni.xlsx]"&amp;$A$4&amp;"'!"&amp;E$1&amp;$C86+$A$6))</f>
        <v>80.285714285714292</v>
      </c>
      <c r="F86" s="3">
        <f ca="1">AVERAGE(INDIRECT("'[dpc-covid19-ita-regioni.xlsx]"&amp;$A$4&amp;"'!"&amp;F$1&amp;$C86+1):INDIRECT("'[dpc-covid19-ita-regioni.xlsx]"&amp;$A$4&amp;"'!"&amp;F$1&amp;$C86+$A$6))</f>
        <v>3.4285714285714284</v>
      </c>
      <c r="G86" s="3">
        <f ca="1">AVERAGE(INDIRECT("'[dpc-covid19-ita-regioni.xlsx]"&amp;$A$4&amp;"'!"&amp;G$1&amp;$C86+1):INDIRECT("'[dpc-covid19-ita-regioni.xlsx]"&amp;$A$4&amp;"'!"&amp;G$1&amp;$C86+$A$6))</f>
        <v>883.71428571428567</v>
      </c>
      <c r="H86" s="3">
        <f ca="1">AVERAGE(INDIRECT("'[dpc-covid19-ita-regioni.xlsx]"&amp;$A$4&amp;"'!"&amp;H$1&amp;$C86+1):INDIRECT("'[dpc-covid19-ita-regioni.xlsx]"&amp;$A$4&amp;"'!"&amp;H$1&amp;$C86+$A$6))</f>
        <v>967.42857142857144</v>
      </c>
      <c r="I86" s="3" cm="1">
        <f t="array" aca="1" ref="I86" ca="1">(INDIRECT("'[dpc-covid19-ita-regioni.xlsx]"&amp;$A$4&amp;"'!"&amp;I$1&amp;$C86+1)-INDIRECT("'[dpc-covid19-ita-regioni.xlsx]"&amp;$A$4&amp;"'!"&amp;I$1&amp;$C86+$A$6))/$A$6</f>
        <v>0.42857142857142855</v>
      </c>
    </row>
    <row r="87" spans="3:9" x14ac:dyDescent="0.25">
      <c r="C87">
        <f t="shared" si="29"/>
        <v>84</v>
      </c>
      <c r="D87" s="9" t="str" cm="1">
        <f t="array" aca="1" ref="D87" ca="1">INDIRECT("'[dpc-covid19-ita-regioni.xlsx]"&amp;$A$4&amp;"'!a"&amp;C87+1)</f>
        <v>22/08/2020</v>
      </c>
      <c r="E87" s="3">
        <f ca="1">AVERAGE(INDIRECT("'[dpc-covid19-ita-regioni.xlsx]"&amp;$A$4&amp;"'!"&amp;E$1&amp;$C87+1):INDIRECT("'[dpc-covid19-ita-regioni.xlsx]"&amp;$A$4&amp;"'!"&amp;E$1&amp;$C87+$A$6))</f>
        <v>80.571428571428569</v>
      </c>
      <c r="F87" s="3">
        <f ca="1">AVERAGE(INDIRECT("'[dpc-covid19-ita-regioni.xlsx]"&amp;$A$4&amp;"'!"&amp;F$1&amp;$C87+1):INDIRECT("'[dpc-covid19-ita-regioni.xlsx]"&amp;$A$4&amp;"'!"&amp;F$1&amp;$C87+$A$6))</f>
        <v>3.1428571428571428</v>
      </c>
      <c r="G87" s="3">
        <f ca="1">AVERAGE(INDIRECT("'[dpc-covid19-ita-regioni.xlsx]"&amp;$A$4&amp;"'!"&amp;G$1&amp;$C87+1):INDIRECT("'[dpc-covid19-ita-regioni.xlsx]"&amp;$A$4&amp;"'!"&amp;G$1&amp;$C87+$A$6))</f>
        <v>855.71428571428567</v>
      </c>
      <c r="H87" s="3">
        <f ca="1">AVERAGE(INDIRECT("'[dpc-covid19-ita-regioni.xlsx]"&amp;$A$4&amp;"'!"&amp;H$1&amp;$C87+1):INDIRECT("'[dpc-covid19-ita-regioni.xlsx]"&amp;$A$4&amp;"'!"&amp;H$1&amp;$C87+$A$6))</f>
        <v>939.42857142857144</v>
      </c>
      <c r="I87" s="3" cm="1">
        <f t="array" aca="1" ref="I87" ca="1">(INDIRECT("'[dpc-covid19-ita-regioni.xlsx]"&amp;$A$4&amp;"'!"&amp;I$1&amp;$C87+1)-INDIRECT("'[dpc-covid19-ita-regioni.xlsx]"&amp;$A$4&amp;"'!"&amp;I$1&amp;$C87+$A$6))/$A$6</f>
        <v>0.5714285714285714</v>
      </c>
    </row>
    <row r="88" spans="3:9" x14ac:dyDescent="0.25">
      <c r="C88">
        <f t="shared" si="29"/>
        <v>85</v>
      </c>
      <c r="D88" s="9" t="str" cm="1">
        <f t="array" aca="1" ref="D88" ca="1">INDIRECT("'[dpc-covid19-ita-regioni.xlsx]"&amp;$A$4&amp;"'!a"&amp;C88+1)</f>
        <v>21/08/2020</v>
      </c>
      <c r="E88" s="3">
        <f ca="1">AVERAGE(INDIRECT("'[dpc-covid19-ita-regioni.xlsx]"&amp;$A$4&amp;"'!"&amp;E$1&amp;$C88+1):INDIRECT("'[dpc-covid19-ita-regioni.xlsx]"&amp;$A$4&amp;"'!"&amp;E$1&amp;$C88+$A$6))</f>
        <v>80.714285714285708</v>
      </c>
      <c r="F88" s="3">
        <f ca="1">AVERAGE(INDIRECT("'[dpc-covid19-ita-regioni.xlsx]"&amp;$A$4&amp;"'!"&amp;F$1&amp;$C88+1):INDIRECT("'[dpc-covid19-ita-regioni.xlsx]"&amp;$A$4&amp;"'!"&amp;F$1&amp;$C88+$A$6))</f>
        <v>3</v>
      </c>
      <c r="G88" s="3">
        <f ca="1">AVERAGE(INDIRECT("'[dpc-covid19-ita-regioni.xlsx]"&amp;$A$4&amp;"'!"&amp;G$1&amp;$C88+1):INDIRECT("'[dpc-covid19-ita-regioni.xlsx]"&amp;$A$4&amp;"'!"&amp;G$1&amp;$C88+$A$6))</f>
        <v>834.14285714285711</v>
      </c>
      <c r="H88" s="3">
        <f ca="1">AVERAGE(INDIRECT("'[dpc-covid19-ita-regioni.xlsx]"&amp;$A$4&amp;"'!"&amp;H$1&amp;$C88+1):INDIRECT("'[dpc-covid19-ita-regioni.xlsx]"&amp;$A$4&amp;"'!"&amp;H$1&amp;$C88+$A$6))</f>
        <v>917.85714285714289</v>
      </c>
      <c r="I88" s="3" cm="1">
        <f t="array" aca="1" ref="I88" ca="1">(INDIRECT("'[dpc-covid19-ita-regioni.xlsx]"&amp;$A$4&amp;"'!"&amp;I$1&amp;$C88+1)-INDIRECT("'[dpc-covid19-ita-regioni.xlsx]"&amp;$A$4&amp;"'!"&amp;I$1&amp;$C88+$A$6))/$A$6</f>
        <v>0.42857142857142855</v>
      </c>
    </row>
    <row r="89" spans="3:9" x14ac:dyDescent="0.25">
      <c r="C89">
        <f t="shared" si="29"/>
        <v>86</v>
      </c>
      <c r="D89" s="9" t="str" cm="1">
        <f t="array" aca="1" ref="D89" ca="1">INDIRECT("'[dpc-covid19-ita-regioni.xlsx]"&amp;$A$4&amp;"'!a"&amp;C89+1)</f>
        <v>20/08/2020</v>
      </c>
      <c r="E89" s="3">
        <f ca="1">AVERAGE(INDIRECT("'[dpc-covid19-ita-regioni.xlsx]"&amp;$A$4&amp;"'!"&amp;E$1&amp;$C89+1):INDIRECT("'[dpc-covid19-ita-regioni.xlsx]"&amp;$A$4&amp;"'!"&amp;E$1&amp;$C89+$A$6))</f>
        <v>79.571428571428569</v>
      </c>
      <c r="F89" s="3">
        <f ca="1">AVERAGE(INDIRECT("'[dpc-covid19-ita-regioni.xlsx]"&amp;$A$4&amp;"'!"&amp;F$1&amp;$C89+1):INDIRECT("'[dpc-covid19-ita-regioni.xlsx]"&amp;$A$4&amp;"'!"&amp;F$1&amp;$C89+$A$6))</f>
        <v>2.8571428571428572</v>
      </c>
      <c r="G89" s="3">
        <f ca="1">AVERAGE(INDIRECT("'[dpc-covid19-ita-regioni.xlsx]"&amp;$A$4&amp;"'!"&amp;G$1&amp;$C89+1):INDIRECT("'[dpc-covid19-ita-regioni.xlsx]"&amp;$A$4&amp;"'!"&amp;G$1&amp;$C89+$A$6))</f>
        <v>817.28571428571433</v>
      </c>
      <c r="H89" s="3">
        <f ca="1">AVERAGE(INDIRECT("'[dpc-covid19-ita-regioni.xlsx]"&amp;$A$4&amp;"'!"&amp;H$1&amp;$C89+1):INDIRECT("'[dpc-covid19-ita-regioni.xlsx]"&amp;$A$4&amp;"'!"&amp;H$1&amp;$C89+$A$6))</f>
        <v>899.71428571428567</v>
      </c>
      <c r="I89" s="3" cm="1">
        <f t="array" aca="1" ref="I89" ca="1">(INDIRECT("'[dpc-covid19-ita-regioni.xlsx]"&amp;$A$4&amp;"'!"&amp;I$1&amp;$C89+1)-INDIRECT("'[dpc-covid19-ita-regioni.xlsx]"&amp;$A$4&amp;"'!"&amp;I$1&amp;$C89+$A$6))/$A$6</f>
        <v>0.42857142857142855</v>
      </c>
    </row>
    <row r="90" spans="3:9" x14ac:dyDescent="0.25">
      <c r="C90">
        <f t="shared" si="29"/>
        <v>87</v>
      </c>
      <c r="D90" s="9" t="str" cm="1">
        <f t="array" aca="1" ref="D90" ca="1">INDIRECT("'[dpc-covid19-ita-regioni.xlsx]"&amp;$A$4&amp;"'!a"&amp;C90+1)</f>
        <v>19/08/2020</v>
      </c>
      <c r="E90" s="3">
        <f ca="1">AVERAGE(INDIRECT("'[dpc-covid19-ita-regioni.xlsx]"&amp;$A$4&amp;"'!"&amp;E$1&amp;$C90+1):INDIRECT("'[dpc-covid19-ita-regioni.xlsx]"&amp;$A$4&amp;"'!"&amp;E$1&amp;$C90+$A$6))</f>
        <v>78.714285714285708</v>
      </c>
      <c r="F90" s="3">
        <f ca="1">AVERAGE(INDIRECT("'[dpc-covid19-ita-regioni.xlsx]"&amp;$A$4&amp;"'!"&amp;F$1&amp;$C90+1):INDIRECT("'[dpc-covid19-ita-regioni.xlsx]"&amp;$A$4&amp;"'!"&amp;F$1&amp;$C90+$A$6))</f>
        <v>2.8571428571428572</v>
      </c>
      <c r="G90" s="3">
        <f ca="1">AVERAGE(INDIRECT("'[dpc-covid19-ita-regioni.xlsx]"&amp;$A$4&amp;"'!"&amp;G$1&amp;$C90+1):INDIRECT("'[dpc-covid19-ita-regioni.xlsx]"&amp;$A$4&amp;"'!"&amp;G$1&amp;$C90+$A$6))</f>
        <v>802</v>
      </c>
      <c r="H90" s="3">
        <f ca="1">AVERAGE(INDIRECT("'[dpc-covid19-ita-regioni.xlsx]"&amp;$A$4&amp;"'!"&amp;H$1&amp;$C90+1):INDIRECT("'[dpc-covid19-ita-regioni.xlsx]"&amp;$A$4&amp;"'!"&amp;H$1&amp;$C90+$A$6))</f>
        <v>883.57142857142856</v>
      </c>
      <c r="I90" s="3" cm="1">
        <f t="array" aca="1" ref="I90" ca="1">(INDIRECT("'[dpc-covid19-ita-regioni.xlsx]"&amp;$A$4&amp;"'!"&amp;I$1&amp;$C90+1)-INDIRECT("'[dpc-covid19-ita-regioni.xlsx]"&amp;$A$4&amp;"'!"&amp;I$1&amp;$C90+$A$6))/$A$6</f>
        <v>0.42857142857142855</v>
      </c>
    </row>
    <row r="91" spans="3:9" x14ac:dyDescent="0.25">
      <c r="C91">
        <f t="shared" si="29"/>
        <v>88</v>
      </c>
      <c r="D91" s="9" t="str" cm="1">
        <f t="array" aca="1" ref="D91" ca="1">INDIRECT("'[dpc-covid19-ita-regioni.xlsx]"&amp;$A$4&amp;"'!a"&amp;C91+1)</f>
        <v>18/08/2020</v>
      </c>
      <c r="E91" s="3">
        <f ca="1">AVERAGE(INDIRECT("'[dpc-covid19-ita-regioni.xlsx]"&amp;$A$4&amp;"'!"&amp;E$1&amp;$C91+1):INDIRECT("'[dpc-covid19-ita-regioni.xlsx]"&amp;$A$4&amp;"'!"&amp;E$1&amp;$C91+$A$6))</f>
        <v>78</v>
      </c>
      <c r="F91" s="3">
        <f ca="1">AVERAGE(INDIRECT("'[dpc-covid19-ita-regioni.xlsx]"&amp;$A$4&amp;"'!"&amp;F$1&amp;$C91+1):INDIRECT("'[dpc-covid19-ita-regioni.xlsx]"&amp;$A$4&amp;"'!"&amp;F$1&amp;$C91+$A$6))</f>
        <v>2.8571428571428572</v>
      </c>
      <c r="G91" s="3">
        <f ca="1">AVERAGE(INDIRECT("'[dpc-covid19-ita-regioni.xlsx]"&amp;$A$4&amp;"'!"&amp;G$1&amp;$C91+1):INDIRECT("'[dpc-covid19-ita-regioni.xlsx]"&amp;$A$4&amp;"'!"&amp;G$1&amp;$C91+$A$6))</f>
        <v>791.85714285714289</v>
      </c>
      <c r="H91" s="3">
        <f ca="1">AVERAGE(INDIRECT("'[dpc-covid19-ita-regioni.xlsx]"&amp;$A$4&amp;"'!"&amp;H$1&amp;$C91+1):INDIRECT("'[dpc-covid19-ita-regioni.xlsx]"&amp;$A$4&amp;"'!"&amp;H$1&amp;$C91+$A$6))</f>
        <v>872.71428571428567</v>
      </c>
      <c r="I91" s="3" cm="1">
        <f t="array" aca="1" ref="I91" ca="1">(INDIRECT("'[dpc-covid19-ita-regioni.xlsx]"&amp;$A$4&amp;"'!"&amp;I$1&amp;$C91+1)-INDIRECT("'[dpc-covid19-ita-regioni.xlsx]"&amp;$A$4&amp;"'!"&amp;I$1&amp;$C91+$A$6))/$A$6</f>
        <v>0.42857142857142855</v>
      </c>
    </row>
    <row r="92" spans="3:9" x14ac:dyDescent="0.25">
      <c r="C92">
        <f t="shared" si="29"/>
        <v>89</v>
      </c>
      <c r="D92" s="9" t="str" cm="1">
        <f t="array" aca="1" ref="D92" ca="1">INDIRECT("'[dpc-covid19-ita-regioni.xlsx]"&amp;$A$4&amp;"'!a"&amp;C92+1)</f>
        <v>17/08/2020</v>
      </c>
      <c r="E92" s="3">
        <f ca="1">AVERAGE(INDIRECT("'[dpc-covid19-ita-regioni.xlsx]"&amp;$A$4&amp;"'!"&amp;E$1&amp;$C92+1):INDIRECT("'[dpc-covid19-ita-regioni.xlsx]"&amp;$A$4&amp;"'!"&amp;E$1&amp;$C92+$A$6))</f>
        <v>78.714285714285708</v>
      </c>
      <c r="F92" s="3">
        <f ca="1">AVERAGE(INDIRECT("'[dpc-covid19-ita-regioni.xlsx]"&amp;$A$4&amp;"'!"&amp;F$1&amp;$C92+1):INDIRECT("'[dpc-covid19-ita-regioni.xlsx]"&amp;$A$4&amp;"'!"&amp;F$1&amp;$C92+$A$6))</f>
        <v>2.8571428571428572</v>
      </c>
      <c r="G92" s="3">
        <f ca="1">AVERAGE(INDIRECT("'[dpc-covid19-ita-regioni.xlsx]"&amp;$A$4&amp;"'!"&amp;G$1&amp;$C92+1):INDIRECT("'[dpc-covid19-ita-regioni.xlsx]"&amp;$A$4&amp;"'!"&amp;G$1&amp;$C92+$A$6))</f>
        <v>780.42857142857144</v>
      </c>
      <c r="H92" s="3">
        <f ca="1">AVERAGE(INDIRECT("'[dpc-covid19-ita-regioni.xlsx]"&amp;$A$4&amp;"'!"&amp;H$1&amp;$C92+1):INDIRECT("'[dpc-covid19-ita-regioni.xlsx]"&amp;$A$4&amp;"'!"&amp;H$1&amp;$C92+$A$6))</f>
        <v>862</v>
      </c>
      <c r="I92" s="3" cm="1">
        <f t="array" aca="1" ref="I92" ca="1">(INDIRECT("'[dpc-covid19-ita-regioni.xlsx]"&amp;$A$4&amp;"'!"&amp;I$1&amp;$C92+1)-INDIRECT("'[dpc-covid19-ita-regioni.xlsx]"&amp;$A$4&amp;"'!"&amp;I$1&amp;$C92+$A$6))/$A$6</f>
        <v>0.5714285714285714</v>
      </c>
    </row>
    <row r="93" spans="3:9" x14ac:dyDescent="0.25">
      <c r="C93">
        <f t="shared" si="29"/>
        <v>90</v>
      </c>
      <c r="D93" s="9" t="str" cm="1">
        <f t="array" aca="1" ref="D93" ca="1">INDIRECT("'[dpc-covid19-ita-regioni.xlsx]"&amp;$A$4&amp;"'!a"&amp;C93+1)</f>
        <v>16/08/2020</v>
      </c>
      <c r="E93" s="3">
        <f ca="1">AVERAGE(INDIRECT("'[dpc-covid19-ita-regioni.xlsx]"&amp;$A$4&amp;"'!"&amp;E$1&amp;$C93+1):INDIRECT("'[dpc-covid19-ita-regioni.xlsx]"&amp;$A$4&amp;"'!"&amp;E$1&amp;$C93+$A$6))</f>
        <v>80.428571428571431</v>
      </c>
      <c r="F93" s="3">
        <f ca="1">AVERAGE(INDIRECT("'[dpc-covid19-ita-regioni.xlsx]"&amp;$A$4&amp;"'!"&amp;F$1&amp;$C93+1):INDIRECT("'[dpc-covid19-ita-regioni.xlsx]"&amp;$A$4&amp;"'!"&amp;F$1&amp;$C93+$A$6))</f>
        <v>3</v>
      </c>
      <c r="G93" s="3">
        <f ca="1">AVERAGE(INDIRECT("'[dpc-covid19-ita-regioni.xlsx]"&amp;$A$4&amp;"'!"&amp;G$1&amp;$C93+1):INDIRECT("'[dpc-covid19-ita-regioni.xlsx]"&amp;$A$4&amp;"'!"&amp;G$1&amp;$C93+$A$6))</f>
        <v>769.28571428571433</v>
      </c>
      <c r="H93" s="3">
        <f ca="1">AVERAGE(INDIRECT("'[dpc-covid19-ita-regioni.xlsx]"&amp;$A$4&amp;"'!"&amp;H$1&amp;$C93+1):INDIRECT("'[dpc-covid19-ita-regioni.xlsx]"&amp;$A$4&amp;"'!"&amp;H$1&amp;$C93+$A$6))</f>
        <v>852.71428571428567</v>
      </c>
      <c r="I93" s="3" cm="1">
        <f t="array" aca="1" ref="I93" ca="1">(INDIRECT("'[dpc-covid19-ita-regioni.xlsx]"&amp;$A$4&amp;"'!"&amp;I$1&amp;$C93+1)-INDIRECT("'[dpc-covid19-ita-regioni.xlsx]"&amp;$A$4&amp;"'!"&amp;I$1&amp;$C93+$A$6))/$A$6</f>
        <v>0.42857142857142855</v>
      </c>
    </row>
    <row r="94" spans="3:9" x14ac:dyDescent="0.25">
      <c r="C94">
        <f t="shared" si="29"/>
        <v>91</v>
      </c>
      <c r="D94" s="9" t="str" cm="1">
        <f t="array" aca="1" ref="D94" ca="1">INDIRECT("'[dpc-covid19-ita-regioni.xlsx]"&amp;$A$4&amp;"'!a"&amp;C94+1)</f>
        <v>15/08/2020</v>
      </c>
      <c r="E94" s="3">
        <f ca="1">AVERAGE(INDIRECT("'[dpc-covid19-ita-regioni.xlsx]"&amp;$A$4&amp;"'!"&amp;E$1&amp;$C94+1):INDIRECT("'[dpc-covid19-ita-regioni.xlsx]"&amp;$A$4&amp;"'!"&amp;E$1&amp;$C94+$A$6))</f>
        <v>81.142857142857139</v>
      </c>
      <c r="F94" s="3">
        <f ca="1">AVERAGE(INDIRECT("'[dpc-covid19-ita-regioni.xlsx]"&amp;$A$4&amp;"'!"&amp;F$1&amp;$C94+1):INDIRECT("'[dpc-covid19-ita-regioni.xlsx]"&amp;$A$4&amp;"'!"&amp;F$1&amp;$C94+$A$6))</f>
        <v>3</v>
      </c>
      <c r="G94" s="3">
        <f ca="1">AVERAGE(INDIRECT("'[dpc-covid19-ita-regioni.xlsx]"&amp;$A$4&amp;"'!"&amp;G$1&amp;$C94+1):INDIRECT("'[dpc-covid19-ita-regioni.xlsx]"&amp;$A$4&amp;"'!"&amp;G$1&amp;$C94+$A$6))</f>
        <v>762.42857142857144</v>
      </c>
      <c r="H94" s="3">
        <f ca="1">AVERAGE(INDIRECT("'[dpc-covid19-ita-regioni.xlsx]"&amp;$A$4&amp;"'!"&amp;H$1&amp;$C94+1):INDIRECT("'[dpc-covid19-ita-regioni.xlsx]"&amp;$A$4&amp;"'!"&amp;H$1&amp;$C94+$A$6))</f>
        <v>846.57142857142856</v>
      </c>
      <c r="I94" s="3" cm="1">
        <f t="array" aca="1" ref="I94" ca="1">(INDIRECT("'[dpc-covid19-ita-regioni.xlsx]"&amp;$A$4&amp;"'!"&amp;I$1&amp;$C94+1)-INDIRECT("'[dpc-covid19-ita-regioni.xlsx]"&amp;$A$4&amp;"'!"&amp;I$1&amp;$C94+$A$6))/$A$6</f>
        <v>0.42857142857142855</v>
      </c>
    </row>
    <row r="95" spans="3:9" x14ac:dyDescent="0.25">
      <c r="C95">
        <f t="shared" si="29"/>
        <v>92</v>
      </c>
      <c r="D95" s="9" t="str" cm="1">
        <f t="array" aca="1" ref="D95" ca="1">INDIRECT("'[dpc-covid19-ita-regioni.xlsx]"&amp;$A$4&amp;"'!a"&amp;C95+1)</f>
        <v>14/08/2020</v>
      </c>
      <c r="E95" s="3">
        <f ca="1">AVERAGE(INDIRECT("'[dpc-covid19-ita-regioni.xlsx]"&amp;$A$4&amp;"'!"&amp;E$1&amp;$C95+1):INDIRECT("'[dpc-covid19-ita-regioni.xlsx]"&amp;$A$4&amp;"'!"&amp;E$1&amp;$C95+$A$6))</f>
        <v>82</v>
      </c>
      <c r="F95" s="3">
        <f ca="1">AVERAGE(INDIRECT("'[dpc-covid19-ita-regioni.xlsx]"&amp;$A$4&amp;"'!"&amp;F$1&amp;$C95+1):INDIRECT("'[dpc-covid19-ita-regioni.xlsx]"&amp;$A$4&amp;"'!"&amp;F$1&amp;$C95+$A$6))</f>
        <v>3</v>
      </c>
      <c r="G95" s="3">
        <f ca="1">AVERAGE(INDIRECT("'[dpc-covid19-ita-regioni.xlsx]"&amp;$A$4&amp;"'!"&amp;G$1&amp;$C95+1):INDIRECT("'[dpc-covid19-ita-regioni.xlsx]"&amp;$A$4&amp;"'!"&amp;G$1&amp;$C95+$A$6))</f>
        <v>748.71428571428567</v>
      </c>
      <c r="H95" s="3">
        <f ca="1">AVERAGE(INDIRECT("'[dpc-covid19-ita-regioni.xlsx]"&amp;$A$4&amp;"'!"&amp;H$1&amp;$C95+1):INDIRECT("'[dpc-covid19-ita-regioni.xlsx]"&amp;$A$4&amp;"'!"&amp;H$1&amp;$C95+$A$6))</f>
        <v>833.71428571428567</v>
      </c>
      <c r="I95" s="3" cm="1">
        <f t="array" aca="1" ref="I95" ca="1">(INDIRECT("'[dpc-covid19-ita-regioni.xlsx]"&amp;$A$4&amp;"'!"&amp;I$1&amp;$C95+1)-INDIRECT("'[dpc-covid19-ita-regioni.xlsx]"&amp;$A$4&amp;"'!"&amp;I$1&amp;$C95+$A$6))/$A$6</f>
        <v>0.42857142857142855</v>
      </c>
    </row>
    <row r="96" spans="3:9" x14ac:dyDescent="0.25">
      <c r="C96">
        <f t="shared" si="29"/>
        <v>93</v>
      </c>
      <c r="D96" s="9" t="str" cm="1">
        <f t="array" aca="1" ref="D96" ca="1">INDIRECT("'[dpc-covid19-ita-regioni.xlsx]"&amp;$A$4&amp;"'!a"&amp;C96+1)</f>
        <v>13/08/2020</v>
      </c>
      <c r="E96" s="3">
        <f ca="1">AVERAGE(INDIRECT("'[dpc-covid19-ita-regioni.xlsx]"&amp;$A$4&amp;"'!"&amp;E$1&amp;$C96+1):INDIRECT("'[dpc-covid19-ita-regioni.xlsx]"&amp;$A$4&amp;"'!"&amp;E$1&amp;$C96+$A$6))</f>
        <v>83.571428571428569</v>
      </c>
      <c r="F96" s="3">
        <f ca="1">AVERAGE(INDIRECT("'[dpc-covid19-ita-regioni.xlsx]"&amp;$A$4&amp;"'!"&amp;F$1&amp;$C96+1):INDIRECT("'[dpc-covid19-ita-regioni.xlsx]"&amp;$A$4&amp;"'!"&amp;F$1&amp;$C96+$A$6))</f>
        <v>3</v>
      </c>
      <c r="G96" s="3">
        <f ca="1">AVERAGE(INDIRECT("'[dpc-covid19-ita-regioni.xlsx]"&amp;$A$4&amp;"'!"&amp;G$1&amp;$C96+1):INDIRECT("'[dpc-covid19-ita-regioni.xlsx]"&amp;$A$4&amp;"'!"&amp;G$1&amp;$C96+$A$6))</f>
        <v>735.42857142857144</v>
      </c>
      <c r="H96" s="3">
        <f ca="1">AVERAGE(INDIRECT("'[dpc-covid19-ita-regioni.xlsx]"&amp;$A$4&amp;"'!"&amp;H$1&amp;$C96+1):INDIRECT("'[dpc-covid19-ita-regioni.xlsx]"&amp;$A$4&amp;"'!"&amp;H$1&amp;$C96+$A$6))</f>
        <v>822</v>
      </c>
      <c r="I96" s="3" cm="1">
        <f t="array" aca="1" ref="I96" ca="1">(INDIRECT("'[dpc-covid19-ita-regioni.xlsx]"&amp;$A$4&amp;"'!"&amp;I$1&amp;$C96+1)-INDIRECT("'[dpc-covid19-ita-regioni.xlsx]"&amp;$A$4&amp;"'!"&amp;I$1&amp;$C96+$A$6))/$A$6</f>
        <v>0.42857142857142855</v>
      </c>
    </row>
    <row r="97" spans="3:9" x14ac:dyDescent="0.25">
      <c r="C97">
        <f t="shared" si="29"/>
        <v>94</v>
      </c>
      <c r="D97" s="9" t="str" cm="1">
        <f t="array" aca="1" ref="D97" ca="1">INDIRECT("'[dpc-covid19-ita-regioni.xlsx]"&amp;$A$4&amp;"'!a"&amp;C97+1)</f>
        <v>12/08/2020</v>
      </c>
      <c r="E97" s="3">
        <f ca="1">AVERAGE(INDIRECT("'[dpc-covid19-ita-regioni.xlsx]"&amp;$A$4&amp;"'!"&amp;E$1&amp;$C97+1):INDIRECT("'[dpc-covid19-ita-regioni.xlsx]"&amp;$A$4&amp;"'!"&amp;E$1&amp;$C97+$A$6))</f>
        <v>85.428571428571431</v>
      </c>
      <c r="F97" s="3">
        <f ca="1">AVERAGE(INDIRECT("'[dpc-covid19-ita-regioni.xlsx]"&amp;$A$4&amp;"'!"&amp;F$1&amp;$C97+1):INDIRECT("'[dpc-covid19-ita-regioni.xlsx]"&amp;$A$4&amp;"'!"&amp;F$1&amp;$C97+$A$6))</f>
        <v>3.1428571428571428</v>
      </c>
      <c r="G97" s="3">
        <f ca="1">AVERAGE(INDIRECT("'[dpc-covid19-ita-regioni.xlsx]"&amp;$A$4&amp;"'!"&amp;G$1&amp;$C97+1):INDIRECT("'[dpc-covid19-ita-regioni.xlsx]"&amp;$A$4&amp;"'!"&amp;G$1&amp;$C97+$A$6))</f>
        <v>721.14285714285711</v>
      </c>
      <c r="H97" s="3">
        <f ca="1">AVERAGE(INDIRECT("'[dpc-covid19-ita-regioni.xlsx]"&amp;$A$4&amp;"'!"&amp;H$1&amp;$C97+1):INDIRECT("'[dpc-covid19-ita-regioni.xlsx]"&amp;$A$4&amp;"'!"&amp;H$1&amp;$C97+$A$6))</f>
        <v>809.71428571428567</v>
      </c>
      <c r="I97" s="3" cm="1">
        <f t="array" aca="1" ref="I97" ca="1">(INDIRECT("'[dpc-covid19-ita-regioni.xlsx]"&amp;$A$4&amp;"'!"&amp;I$1&amp;$C97+1)-INDIRECT("'[dpc-covid19-ita-regioni.xlsx]"&amp;$A$4&amp;"'!"&amp;I$1&amp;$C97+$A$6))/$A$6</f>
        <v>0.42857142857142855</v>
      </c>
    </row>
    <row r="98" spans="3:9" x14ac:dyDescent="0.25">
      <c r="C98">
        <f t="shared" si="29"/>
        <v>95</v>
      </c>
      <c r="D98" s="9" t="str" cm="1">
        <f t="array" aca="1" ref="D98" ca="1">INDIRECT("'[dpc-covid19-ita-regioni.xlsx]"&amp;$A$4&amp;"'!a"&amp;C98+1)</f>
        <v>11/08/2020</v>
      </c>
      <c r="E98" s="3">
        <f ca="1">AVERAGE(INDIRECT("'[dpc-covid19-ita-regioni.xlsx]"&amp;$A$4&amp;"'!"&amp;E$1&amp;$C98+1):INDIRECT("'[dpc-covid19-ita-regioni.xlsx]"&amp;$A$4&amp;"'!"&amp;E$1&amp;$C98+$A$6))</f>
        <v>88</v>
      </c>
      <c r="F98" s="3">
        <f ca="1">AVERAGE(INDIRECT("'[dpc-covid19-ita-regioni.xlsx]"&amp;$A$4&amp;"'!"&amp;F$1&amp;$C98+1):INDIRECT("'[dpc-covid19-ita-regioni.xlsx]"&amp;$A$4&amp;"'!"&amp;F$1&amp;$C98+$A$6))</f>
        <v>3.2857142857142856</v>
      </c>
      <c r="G98" s="3">
        <f ca="1">AVERAGE(INDIRECT("'[dpc-covid19-ita-regioni.xlsx]"&amp;$A$4&amp;"'!"&amp;G$1&amp;$C98+1):INDIRECT("'[dpc-covid19-ita-regioni.xlsx]"&amp;$A$4&amp;"'!"&amp;G$1&amp;$C98+$A$6))</f>
        <v>707.71428571428567</v>
      </c>
      <c r="H98" s="3">
        <f ca="1">AVERAGE(INDIRECT("'[dpc-covid19-ita-regioni.xlsx]"&amp;$A$4&amp;"'!"&amp;H$1&amp;$C98+1):INDIRECT("'[dpc-covid19-ita-regioni.xlsx]"&amp;$A$4&amp;"'!"&amp;H$1&amp;$C98+$A$6))</f>
        <v>799</v>
      </c>
      <c r="I98" s="3" cm="1">
        <f t="array" aca="1" ref="I98" ca="1">(INDIRECT("'[dpc-covid19-ita-regioni.xlsx]"&amp;$A$4&amp;"'!"&amp;I$1&amp;$C98+1)-INDIRECT("'[dpc-covid19-ita-regioni.xlsx]"&amp;$A$4&amp;"'!"&amp;I$1&amp;$C98+$A$6))/$A$6</f>
        <v>0.2857142857142857</v>
      </c>
    </row>
    <row r="99" spans="3:9" x14ac:dyDescent="0.25">
      <c r="C99">
        <f t="shared" si="29"/>
        <v>96</v>
      </c>
      <c r="D99" s="9" t="str" cm="1">
        <f t="array" aca="1" ref="D99" ca="1">INDIRECT("'[dpc-covid19-ita-regioni.xlsx]"&amp;$A$4&amp;"'!a"&amp;C99+1)</f>
        <v>10/08/2020</v>
      </c>
      <c r="E99" s="3">
        <f ca="1">AVERAGE(INDIRECT("'[dpc-covid19-ita-regioni.xlsx]"&amp;$A$4&amp;"'!"&amp;E$1&amp;$C99+1):INDIRECT("'[dpc-covid19-ita-regioni.xlsx]"&amp;$A$4&amp;"'!"&amp;E$1&amp;$C99+$A$6))</f>
        <v>90.285714285714292</v>
      </c>
      <c r="F99" s="3">
        <f ca="1">AVERAGE(INDIRECT("'[dpc-covid19-ita-regioni.xlsx]"&amp;$A$4&amp;"'!"&amp;F$1&amp;$C99+1):INDIRECT("'[dpc-covid19-ita-regioni.xlsx]"&amp;$A$4&amp;"'!"&amp;F$1&amp;$C99+$A$6))</f>
        <v>3.7142857142857144</v>
      </c>
      <c r="G99" s="3">
        <f ca="1">AVERAGE(INDIRECT("'[dpc-covid19-ita-regioni.xlsx]"&amp;$A$4&amp;"'!"&amp;G$1&amp;$C99+1):INDIRECT("'[dpc-covid19-ita-regioni.xlsx]"&amp;$A$4&amp;"'!"&amp;G$1&amp;$C99+$A$6))</f>
        <v>701.57142857142856</v>
      </c>
      <c r="H99" s="3">
        <f ca="1">AVERAGE(INDIRECT("'[dpc-covid19-ita-regioni.xlsx]"&amp;$A$4&amp;"'!"&amp;H$1&amp;$C99+1):INDIRECT("'[dpc-covid19-ita-regioni.xlsx]"&amp;$A$4&amp;"'!"&amp;H$1&amp;$C99+$A$6))</f>
        <v>795.57142857142856</v>
      </c>
      <c r="I99" s="3" cm="1">
        <f t="array" aca="1" ref="I99" ca="1">(INDIRECT("'[dpc-covid19-ita-regioni.xlsx]"&amp;$A$4&amp;"'!"&amp;I$1&amp;$C99+1)-INDIRECT("'[dpc-covid19-ita-regioni.xlsx]"&amp;$A$4&amp;"'!"&amp;I$1&amp;$C99+$A$6))/$A$6</f>
        <v>0.5714285714285714</v>
      </c>
    </row>
    <row r="100" spans="3:9" x14ac:dyDescent="0.25">
      <c r="C100">
        <f t="shared" si="29"/>
        <v>97</v>
      </c>
      <c r="D100" s="9" t="str" cm="1">
        <f t="array" aca="1" ref="D100" ca="1">INDIRECT("'[dpc-covid19-ita-regioni.xlsx]"&amp;$A$4&amp;"'!a"&amp;C100+1)</f>
        <v>09/08/2020</v>
      </c>
      <c r="E100" s="3">
        <f ca="1">AVERAGE(INDIRECT("'[dpc-covid19-ita-regioni.xlsx]"&amp;$A$4&amp;"'!"&amp;E$1&amp;$C100+1):INDIRECT("'[dpc-covid19-ita-regioni.xlsx]"&amp;$A$4&amp;"'!"&amp;E$1&amp;$C100+$A$6))</f>
        <v>91.428571428571431</v>
      </c>
      <c r="F100" s="3">
        <f ca="1">AVERAGE(INDIRECT("'[dpc-covid19-ita-regioni.xlsx]"&amp;$A$4&amp;"'!"&amp;F$1&amp;$C100+1):INDIRECT("'[dpc-covid19-ita-regioni.xlsx]"&amp;$A$4&amp;"'!"&amp;F$1&amp;$C100+$A$6))</f>
        <v>4</v>
      </c>
      <c r="G100" s="3">
        <f ca="1">AVERAGE(INDIRECT("'[dpc-covid19-ita-regioni.xlsx]"&amp;$A$4&amp;"'!"&amp;G$1&amp;$C100+1):INDIRECT("'[dpc-covid19-ita-regioni.xlsx]"&amp;$A$4&amp;"'!"&amp;G$1&amp;$C100+$A$6))</f>
        <v>700.71428571428567</v>
      </c>
      <c r="H100" s="3">
        <f ca="1">AVERAGE(INDIRECT("'[dpc-covid19-ita-regioni.xlsx]"&amp;$A$4&amp;"'!"&amp;H$1&amp;$C100+1):INDIRECT("'[dpc-covid19-ita-regioni.xlsx]"&amp;$A$4&amp;"'!"&amp;H$1&amp;$C100+$A$6))</f>
        <v>796.14285714285711</v>
      </c>
      <c r="I100" s="3" cm="1">
        <f t="array" aca="1" ref="I100" ca="1">(INDIRECT("'[dpc-covid19-ita-regioni.xlsx]"&amp;$A$4&amp;"'!"&amp;I$1&amp;$C100+1)-INDIRECT("'[dpc-covid19-ita-regioni.xlsx]"&amp;$A$4&amp;"'!"&amp;I$1&amp;$C100+$A$6))/$A$6</f>
        <v>0.7142857142857143</v>
      </c>
    </row>
    <row r="101" spans="3:9" x14ac:dyDescent="0.25">
      <c r="C101">
        <f t="shared" si="29"/>
        <v>98</v>
      </c>
      <c r="D101" s="9" t="str" cm="1">
        <f t="array" aca="1" ref="D101" ca="1">INDIRECT("'[dpc-covid19-ita-regioni.xlsx]"&amp;$A$4&amp;"'!a"&amp;C101+1)</f>
        <v>08/08/2020</v>
      </c>
      <c r="E101" s="3">
        <f ca="1">AVERAGE(INDIRECT("'[dpc-covid19-ita-regioni.xlsx]"&amp;$A$4&amp;"'!"&amp;E$1&amp;$C101+1):INDIRECT("'[dpc-covid19-ita-regioni.xlsx]"&amp;$A$4&amp;"'!"&amp;E$1&amp;$C101+$A$6))</f>
        <v>92.857142857142861</v>
      </c>
      <c r="F101" s="3">
        <f ca="1">AVERAGE(INDIRECT("'[dpc-covid19-ita-regioni.xlsx]"&amp;$A$4&amp;"'!"&amp;F$1&amp;$C101+1):INDIRECT("'[dpc-covid19-ita-regioni.xlsx]"&amp;$A$4&amp;"'!"&amp;F$1&amp;$C101+$A$6))</f>
        <v>4.2857142857142856</v>
      </c>
      <c r="G101" s="3">
        <f ca="1">AVERAGE(INDIRECT("'[dpc-covid19-ita-regioni.xlsx]"&amp;$A$4&amp;"'!"&amp;G$1&amp;$C101+1):INDIRECT("'[dpc-covid19-ita-regioni.xlsx]"&amp;$A$4&amp;"'!"&amp;G$1&amp;$C101+$A$6))</f>
        <v>697.28571428571433</v>
      </c>
      <c r="H101" s="3">
        <f ca="1">AVERAGE(INDIRECT("'[dpc-covid19-ita-regioni.xlsx]"&amp;$A$4&amp;"'!"&amp;H$1&amp;$C101+1):INDIRECT("'[dpc-covid19-ita-regioni.xlsx]"&amp;$A$4&amp;"'!"&amp;H$1&amp;$C101+$A$6))</f>
        <v>794.42857142857144</v>
      </c>
      <c r="I101" s="3" cm="1">
        <f t="array" aca="1" ref="I101" ca="1">(INDIRECT("'[dpc-covid19-ita-regioni.xlsx]"&amp;$A$4&amp;"'!"&amp;I$1&amp;$C101+1)-INDIRECT("'[dpc-covid19-ita-regioni.xlsx]"&amp;$A$4&amp;"'!"&amp;I$1&amp;$C101+$A$6))/$A$6</f>
        <v>1</v>
      </c>
    </row>
    <row r="102" spans="3:9" x14ac:dyDescent="0.25">
      <c r="C102">
        <f t="shared" si="29"/>
        <v>99</v>
      </c>
      <c r="D102" s="9" t="str" cm="1">
        <f t="array" aca="1" ref="D102" ca="1">INDIRECT("'[dpc-covid19-ita-regioni.xlsx]"&amp;$A$4&amp;"'!a"&amp;C102+1)</f>
        <v>07/08/2020</v>
      </c>
      <c r="E102" s="3">
        <f ca="1">AVERAGE(INDIRECT("'[dpc-covid19-ita-regioni.xlsx]"&amp;$A$4&amp;"'!"&amp;E$1&amp;$C102+1):INDIRECT("'[dpc-covid19-ita-regioni.xlsx]"&amp;$A$4&amp;"'!"&amp;E$1&amp;$C102+$A$6))</f>
        <v>94.142857142857139</v>
      </c>
      <c r="F102" s="3">
        <f ca="1">AVERAGE(INDIRECT("'[dpc-covid19-ita-regioni.xlsx]"&amp;$A$4&amp;"'!"&amp;F$1&amp;$C102+1):INDIRECT("'[dpc-covid19-ita-regioni.xlsx]"&amp;$A$4&amp;"'!"&amp;F$1&amp;$C102+$A$6))</f>
        <v>4.5714285714285712</v>
      </c>
      <c r="G102" s="3">
        <f ca="1">AVERAGE(INDIRECT("'[dpc-covid19-ita-regioni.xlsx]"&amp;$A$4&amp;"'!"&amp;G$1&amp;$C102+1):INDIRECT("'[dpc-covid19-ita-regioni.xlsx]"&amp;$A$4&amp;"'!"&amp;G$1&amp;$C102+$A$6))</f>
        <v>697.28571428571433</v>
      </c>
      <c r="H102" s="3">
        <f ca="1">AVERAGE(INDIRECT("'[dpc-covid19-ita-regioni.xlsx]"&amp;$A$4&amp;"'!"&amp;H$1&amp;$C102+1):INDIRECT("'[dpc-covid19-ita-regioni.xlsx]"&amp;$A$4&amp;"'!"&amp;H$1&amp;$C102+$A$6))</f>
        <v>796</v>
      </c>
      <c r="I102" s="3" cm="1">
        <f t="array" aca="1" ref="I102" ca="1">(INDIRECT("'[dpc-covid19-ita-regioni.xlsx]"&amp;$A$4&amp;"'!"&amp;I$1&amp;$C102+1)-INDIRECT("'[dpc-covid19-ita-regioni.xlsx]"&amp;$A$4&amp;"'!"&amp;I$1&amp;$C102+$A$6))/$A$6</f>
        <v>1</v>
      </c>
    </row>
    <row r="103" spans="3:9" x14ac:dyDescent="0.25">
      <c r="C103">
        <f t="shared" si="29"/>
        <v>100</v>
      </c>
      <c r="D103" s="9" t="str" cm="1">
        <f t="array" aca="1" ref="D103" ca="1">INDIRECT("'[dpc-covid19-ita-regioni.xlsx]"&amp;$A$4&amp;"'!a"&amp;C103+1)</f>
        <v>06/08/2020</v>
      </c>
      <c r="E103" s="3">
        <f ca="1">AVERAGE(INDIRECT("'[dpc-covid19-ita-regioni.xlsx]"&amp;$A$4&amp;"'!"&amp;E$1&amp;$C103+1):INDIRECT("'[dpc-covid19-ita-regioni.xlsx]"&amp;$A$4&amp;"'!"&amp;E$1&amp;$C103+$A$6))</f>
        <v>96.285714285714292</v>
      </c>
      <c r="F103" s="3">
        <f ca="1">AVERAGE(INDIRECT("'[dpc-covid19-ita-regioni.xlsx]"&amp;$A$4&amp;"'!"&amp;F$1&amp;$C103+1):INDIRECT("'[dpc-covid19-ita-regioni.xlsx]"&amp;$A$4&amp;"'!"&amp;F$1&amp;$C103+$A$6))</f>
        <v>4.8571428571428568</v>
      </c>
      <c r="G103" s="3">
        <f ca="1">AVERAGE(INDIRECT("'[dpc-covid19-ita-regioni.xlsx]"&amp;$A$4&amp;"'!"&amp;G$1&amp;$C103+1):INDIRECT("'[dpc-covid19-ita-regioni.xlsx]"&amp;$A$4&amp;"'!"&amp;G$1&amp;$C103+$A$6))</f>
        <v>695.85714285714289</v>
      </c>
      <c r="H103" s="3">
        <f ca="1">AVERAGE(INDIRECT("'[dpc-covid19-ita-regioni.xlsx]"&amp;$A$4&amp;"'!"&amp;H$1&amp;$C103+1):INDIRECT("'[dpc-covid19-ita-regioni.xlsx]"&amp;$A$4&amp;"'!"&amp;H$1&amp;$C103+$A$6))</f>
        <v>797</v>
      </c>
      <c r="I103" s="3" cm="1">
        <f t="array" aca="1" ref="I103" ca="1">(INDIRECT("'[dpc-covid19-ita-regioni.xlsx]"&amp;$A$4&amp;"'!"&amp;I$1&amp;$C103+1)-INDIRECT("'[dpc-covid19-ita-regioni.xlsx]"&amp;$A$4&amp;"'!"&amp;I$1&amp;$C103+$A$6))/$A$6</f>
        <v>0.8571428571428571</v>
      </c>
    </row>
    <row r="104" spans="3:9" x14ac:dyDescent="0.25">
      <c r="C104">
        <f t="shared" si="29"/>
        <v>101</v>
      </c>
      <c r="D104" s="9" t="str" cm="1">
        <f t="array" aca="1" ref="D104" ca="1">INDIRECT("'[dpc-covid19-ita-regioni.xlsx]"&amp;$A$4&amp;"'!a"&amp;C104+1)</f>
        <v>05/08/2020</v>
      </c>
      <c r="E104" s="3">
        <f ca="1">AVERAGE(INDIRECT("'[dpc-covid19-ita-regioni.xlsx]"&amp;$A$4&amp;"'!"&amp;E$1&amp;$C104+1):INDIRECT("'[dpc-covid19-ita-regioni.xlsx]"&amp;$A$4&amp;"'!"&amp;E$1&amp;$C104+$A$6))</f>
        <v>101.14285714285714</v>
      </c>
      <c r="F104" s="3">
        <f ca="1">AVERAGE(INDIRECT("'[dpc-covid19-ita-regioni.xlsx]"&amp;$A$4&amp;"'!"&amp;F$1&amp;$C104+1):INDIRECT("'[dpc-covid19-ita-regioni.xlsx]"&amp;$A$4&amp;"'!"&amp;F$1&amp;$C104+$A$6))</f>
        <v>5</v>
      </c>
      <c r="G104" s="3">
        <f ca="1">AVERAGE(INDIRECT("'[dpc-covid19-ita-regioni.xlsx]"&amp;$A$4&amp;"'!"&amp;G$1&amp;$C104+1):INDIRECT("'[dpc-covid19-ita-regioni.xlsx]"&amp;$A$4&amp;"'!"&amp;G$1&amp;$C104+$A$6))</f>
        <v>692.57142857142856</v>
      </c>
      <c r="H104" s="3">
        <f ca="1">AVERAGE(INDIRECT("'[dpc-covid19-ita-regioni.xlsx]"&amp;$A$4&amp;"'!"&amp;H$1&amp;$C104+1):INDIRECT("'[dpc-covid19-ita-regioni.xlsx]"&amp;$A$4&amp;"'!"&amp;H$1&amp;$C104+$A$6))</f>
        <v>798.71428571428567</v>
      </c>
      <c r="I104" s="3" cm="1">
        <f t="array" aca="1" ref="I104" ca="1">(INDIRECT("'[dpc-covid19-ita-regioni.xlsx]"&amp;$A$4&amp;"'!"&amp;I$1&amp;$C104+1)-INDIRECT("'[dpc-covid19-ita-regioni.xlsx]"&amp;$A$4&amp;"'!"&amp;I$1&amp;$C104+$A$6))/$A$6</f>
        <v>0.8571428571428571</v>
      </c>
    </row>
    <row r="105" spans="3:9" x14ac:dyDescent="0.25">
      <c r="C105">
        <f t="shared" si="29"/>
        <v>102</v>
      </c>
      <c r="D105" s="9" t="str" cm="1">
        <f t="array" aca="1" ref="D105" ca="1">INDIRECT("'[dpc-covid19-ita-regioni.xlsx]"&amp;$A$4&amp;"'!a"&amp;C105+1)</f>
        <v>04/08/2020</v>
      </c>
      <c r="E105" s="3">
        <f ca="1">AVERAGE(INDIRECT("'[dpc-covid19-ita-regioni.xlsx]"&amp;$A$4&amp;"'!"&amp;E$1&amp;$C105+1):INDIRECT("'[dpc-covid19-ita-regioni.xlsx]"&amp;$A$4&amp;"'!"&amp;E$1&amp;$C105+$A$6))</f>
        <v>105.42857142857143</v>
      </c>
      <c r="F105" s="3">
        <f ca="1">AVERAGE(INDIRECT("'[dpc-covid19-ita-regioni.xlsx]"&amp;$A$4&amp;"'!"&amp;F$1&amp;$C105+1):INDIRECT("'[dpc-covid19-ita-regioni.xlsx]"&amp;$A$4&amp;"'!"&amp;F$1&amp;$C105+$A$6))</f>
        <v>5.1428571428571432</v>
      </c>
      <c r="G105" s="3">
        <f ca="1">AVERAGE(INDIRECT("'[dpc-covid19-ita-regioni.xlsx]"&amp;$A$4&amp;"'!"&amp;G$1&amp;$C105+1):INDIRECT("'[dpc-covid19-ita-regioni.xlsx]"&amp;$A$4&amp;"'!"&amp;G$1&amp;$C105+$A$6))</f>
        <v>691.14285714285711</v>
      </c>
      <c r="H105" s="3">
        <f ca="1">AVERAGE(INDIRECT("'[dpc-covid19-ita-regioni.xlsx]"&amp;$A$4&amp;"'!"&amp;H$1&amp;$C105+1):INDIRECT("'[dpc-covid19-ita-regioni.xlsx]"&amp;$A$4&amp;"'!"&amp;H$1&amp;$C105+$A$6))</f>
        <v>801.71428571428567</v>
      </c>
      <c r="I105" s="3" cm="1">
        <f t="array" aca="1" ref="I105" ca="1">(INDIRECT("'[dpc-covid19-ita-regioni.xlsx]"&amp;$A$4&amp;"'!"&amp;I$1&amp;$C105+1)-INDIRECT("'[dpc-covid19-ita-regioni.xlsx]"&amp;$A$4&amp;"'!"&amp;I$1&amp;$C105+$A$6))/$A$6</f>
        <v>0.5714285714285714</v>
      </c>
    </row>
    <row r="106" spans="3:9" x14ac:dyDescent="0.25">
      <c r="C106">
        <f t="shared" si="29"/>
        <v>103</v>
      </c>
      <c r="D106" s="9" t="str" cm="1">
        <f t="array" aca="1" ref="D106" ca="1">INDIRECT("'[dpc-covid19-ita-regioni.xlsx]"&amp;$A$4&amp;"'!a"&amp;C106+1)</f>
        <v>03/08/2020</v>
      </c>
      <c r="E106" s="3">
        <f ca="1">AVERAGE(INDIRECT("'[dpc-covid19-ita-regioni.xlsx]"&amp;$A$4&amp;"'!"&amp;E$1&amp;$C106+1):INDIRECT("'[dpc-covid19-ita-regioni.xlsx]"&amp;$A$4&amp;"'!"&amp;E$1&amp;$C106+$A$6))</f>
        <v>110.42857142857143</v>
      </c>
      <c r="F106" s="3">
        <f ca="1">AVERAGE(INDIRECT("'[dpc-covid19-ita-regioni.xlsx]"&amp;$A$4&amp;"'!"&amp;F$1&amp;$C106+1):INDIRECT("'[dpc-covid19-ita-regioni.xlsx]"&amp;$A$4&amp;"'!"&amp;F$1&amp;$C106+$A$6))</f>
        <v>5</v>
      </c>
      <c r="G106" s="3">
        <f ca="1">AVERAGE(INDIRECT("'[dpc-covid19-ita-regioni.xlsx]"&amp;$A$4&amp;"'!"&amp;G$1&amp;$C106+1):INDIRECT("'[dpc-covid19-ita-regioni.xlsx]"&amp;$A$4&amp;"'!"&amp;G$1&amp;$C106+$A$6))</f>
        <v>686.71428571428567</v>
      </c>
      <c r="H106" s="3">
        <f ca="1">AVERAGE(INDIRECT("'[dpc-covid19-ita-regioni.xlsx]"&amp;$A$4&amp;"'!"&amp;H$1&amp;$C106+1):INDIRECT("'[dpc-covid19-ita-regioni.xlsx]"&amp;$A$4&amp;"'!"&amp;H$1&amp;$C106+$A$6))</f>
        <v>802.14285714285711</v>
      </c>
      <c r="I106" s="3" cm="1">
        <f t="array" aca="1" ref="I106" ca="1">(INDIRECT("'[dpc-covid19-ita-regioni.xlsx]"&amp;$A$4&amp;"'!"&amp;I$1&amp;$C106+1)-INDIRECT("'[dpc-covid19-ita-regioni.xlsx]"&amp;$A$4&amp;"'!"&amp;I$1&amp;$C106+$A$6))/$A$6</f>
        <v>0.5714285714285714</v>
      </c>
    </row>
    <row r="107" spans="3:9" x14ac:dyDescent="0.25">
      <c r="C107">
        <f t="shared" si="29"/>
        <v>104</v>
      </c>
      <c r="D107" s="9" t="str" cm="1">
        <f t="array" aca="1" ref="D107" ca="1">INDIRECT("'[dpc-covid19-ita-regioni.xlsx]"&amp;$A$4&amp;"'!a"&amp;C107+1)</f>
        <v>02/08/2020</v>
      </c>
      <c r="E107" s="3">
        <f ca="1">AVERAGE(INDIRECT("'[dpc-covid19-ita-regioni.xlsx]"&amp;$A$4&amp;"'!"&amp;E$1&amp;$C107+1):INDIRECT("'[dpc-covid19-ita-regioni.xlsx]"&amp;$A$4&amp;"'!"&amp;E$1&amp;$C107+$A$6))</f>
        <v>117</v>
      </c>
      <c r="F107" s="3">
        <f ca="1">AVERAGE(INDIRECT("'[dpc-covid19-ita-regioni.xlsx]"&amp;$A$4&amp;"'!"&amp;F$1&amp;$C107+1):INDIRECT("'[dpc-covid19-ita-regioni.xlsx]"&amp;$A$4&amp;"'!"&amp;F$1&amp;$C107+$A$6))</f>
        <v>5</v>
      </c>
      <c r="G107" s="3">
        <f ca="1">AVERAGE(INDIRECT("'[dpc-covid19-ita-regioni.xlsx]"&amp;$A$4&amp;"'!"&amp;G$1&amp;$C107+1):INDIRECT("'[dpc-covid19-ita-regioni.xlsx]"&amp;$A$4&amp;"'!"&amp;G$1&amp;$C107+$A$6))</f>
        <v>678.57142857142856</v>
      </c>
      <c r="H107" s="3">
        <f ca="1">AVERAGE(INDIRECT("'[dpc-covid19-ita-regioni.xlsx]"&amp;$A$4&amp;"'!"&amp;H$1&amp;$C107+1):INDIRECT("'[dpc-covid19-ita-regioni.xlsx]"&amp;$A$4&amp;"'!"&amp;H$1&amp;$C107+$A$6))</f>
        <v>800.57142857142856</v>
      </c>
      <c r="I107" s="3" cm="1">
        <f t="array" aca="1" ref="I107" ca="1">(INDIRECT("'[dpc-covid19-ita-regioni.xlsx]"&amp;$A$4&amp;"'!"&amp;I$1&amp;$C107+1)-INDIRECT("'[dpc-covid19-ita-regioni.xlsx]"&amp;$A$4&amp;"'!"&amp;I$1&amp;$C107+$A$6))/$A$6</f>
        <v>0.2857142857142857</v>
      </c>
    </row>
    <row r="108" spans="3:9" x14ac:dyDescent="0.25">
      <c r="C108">
        <f t="shared" si="29"/>
        <v>105</v>
      </c>
      <c r="D108" s="9" t="str" cm="1">
        <f t="array" aca="1" ref="D108" ca="1">INDIRECT("'[dpc-covid19-ita-regioni.xlsx]"&amp;$A$4&amp;"'!a"&amp;C108+1)</f>
        <v>01/08/2020</v>
      </c>
      <c r="E108" s="3">
        <f ca="1">AVERAGE(INDIRECT("'[dpc-covid19-ita-regioni.xlsx]"&amp;$A$4&amp;"'!"&amp;E$1&amp;$C108+1):INDIRECT("'[dpc-covid19-ita-regioni.xlsx]"&amp;$A$4&amp;"'!"&amp;E$1&amp;$C108+$A$6))</f>
        <v>123.85714285714286</v>
      </c>
      <c r="F108" s="3">
        <f ca="1">AVERAGE(INDIRECT("'[dpc-covid19-ita-regioni.xlsx]"&amp;$A$4&amp;"'!"&amp;F$1&amp;$C108+1):INDIRECT("'[dpc-covid19-ita-regioni.xlsx]"&amp;$A$4&amp;"'!"&amp;F$1&amp;$C108+$A$6))</f>
        <v>5</v>
      </c>
      <c r="G108" s="3">
        <f ca="1">AVERAGE(INDIRECT("'[dpc-covid19-ita-regioni.xlsx]"&amp;$A$4&amp;"'!"&amp;G$1&amp;$C108+1):INDIRECT("'[dpc-covid19-ita-regioni.xlsx]"&amp;$A$4&amp;"'!"&amp;G$1&amp;$C108+$A$6))</f>
        <v>670.57142857142856</v>
      </c>
      <c r="H108" s="3">
        <f ca="1">AVERAGE(INDIRECT("'[dpc-covid19-ita-regioni.xlsx]"&amp;$A$4&amp;"'!"&amp;H$1&amp;$C108+1):INDIRECT("'[dpc-covid19-ita-regioni.xlsx]"&amp;$A$4&amp;"'!"&amp;H$1&amp;$C108+$A$6))</f>
        <v>799.42857142857144</v>
      </c>
      <c r="I108" s="3" cm="1">
        <f t="array" aca="1" ref="I108" ca="1">(INDIRECT("'[dpc-covid19-ita-regioni.xlsx]"&amp;$A$4&amp;"'!"&amp;I$1&amp;$C108+1)-INDIRECT("'[dpc-covid19-ita-regioni.xlsx]"&amp;$A$4&amp;"'!"&amp;I$1&amp;$C108+$A$6))/$A$6</f>
        <v>0.42857142857142855</v>
      </c>
    </row>
    <row r="109" spans="3:9" x14ac:dyDescent="0.25">
      <c r="C109">
        <f t="shared" si="29"/>
        <v>106</v>
      </c>
      <c r="D109" s="9" t="str" cm="1">
        <f t="array" aca="1" ref="D109" ca="1">INDIRECT("'[dpc-covid19-ita-regioni.xlsx]"&amp;$A$4&amp;"'!a"&amp;C109+1)</f>
        <v>31/07/2020</v>
      </c>
      <c r="E109" s="3">
        <f ca="1">AVERAGE(INDIRECT("'[dpc-covid19-ita-regioni.xlsx]"&amp;$A$4&amp;"'!"&amp;E$1&amp;$C109+1):INDIRECT("'[dpc-covid19-ita-regioni.xlsx]"&amp;$A$4&amp;"'!"&amp;E$1&amp;$C109+$A$6))</f>
        <v>130.28571428571428</v>
      </c>
      <c r="F109" s="3">
        <f ca="1">AVERAGE(INDIRECT("'[dpc-covid19-ita-regioni.xlsx]"&amp;$A$4&amp;"'!"&amp;F$1&amp;$C109+1):INDIRECT("'[dpc-covid19-ita-regioni.xlsx]"&amp;$A$4&amp;"'!"&amp;F$1&amp;$C109+$A$6))</f>
        <v>5</v>
      </c>
      <c r="G109" s="3">
        <f ca="1">AVERAGE(INDIRECT("'[dpc-covid19-ita-regioni.xlsx]"&amp;$A$4&amp;"'!"&amp;G$1&amp;$C109+1):INDIRECT("'[dpc-covid19-ita-regioni.xlsx]"&amp;$A$4&amp;"'!"&amp;G$1&amp;$C109+$A$6))</f>
        <v>662.85714285714289</v>
      </c>
      <c r="H109" s="3">
        <f ca="1">AVERAGE(INDIRECT("'[dpc-covid19-ita-regioni.xlsx]"&amp;$A$4&amp;"'!"&amp;H$1&amp;$C109+1):INDIRECT("'[dpc-covid19-ita-regioni.xlsx]"&amp;$A$4&amp;"'!"&amp;H$1&amp;$C109+$A$6))</f>
        <v>798.14285714285711</v>
      </c>
      <c r="I109" s="3" cm="1">
        <f t="array" aca="1" ref="I109" ca="1">(INDIRECT("'[dpc-covid19-ita-regioni.xlsx]"&amp;$A$4&amp;"'!"&amp;I$1&amp;$C109+1)-INDIRECT("'[dpc-covid19-ita-regioni.xlsx]"&amp;$A$4&amp;"'!"&amp;I$1&amp;$C109+$A$6))/$A$6</f>
        <v>0.5714285714285714</v>
      </c>
    </row>
    <row r="110" spans="3:9" x14ac:dyDescent="0.25">
      <c r="C110">
        <f t="shared" si="29"/>
        <v>107</v>
      </c>
      <c r="D110" s="9" t="str" cm="1">
        <f t="array" aca="1" ref="D110" ca="1">INDIRECT("'[dpc-covid19-ita-regioni.xlsx]"&amp;$A$4&amp;"'!a"&amp;C110+1)</f>
        <v>30/07/2020</v>
      </c>
      <c r="E110" s="3">
        <f ca="1">AVERAGE(INDIRECT("'[dpc-covid19-ita-regioni.xlsx]"&amp;$A$4&amp;"'!"&amp;E$1&amp;$C110+1):INDIRECT("'[dpc-covid19-ita-regioni.xlsx]"&amp;$A$4&amp;"'!"&amp;E$1&amp;$C110+$A$6))</f>
        <v>136.57142857142858</v>
      </c>
      <c r="F110" s="3">
        <f ca="1">AVERAGE(INDIRECT("'[dpc-covid19-ita-regioni.xlsx]"&amp;$A$4&amp;"'!"&amp;F$1&amp;$C110+1):INDIRECT("'[dpc-covid19-ita-regioni.xlsx]"&amp;$A$4&amp;"'!"&amp;F$1&amp;$C110+$A$6))</f>
        <v>5</v>
      </c>
      <c r="G110" s="3">
        <f ca="1">AVERAGE(INDIRECT("'[dpc-covid19-ita-regioni.xlsx]"&amp;$A$4&amp;"'!"&amp;G$1&amp;$C110+1):INDIRECT("'[dpc-covid19-ita-regioni.xlsx]"&amp;$A$4&amp;"'!"&amp;G$1&amp;$C110+$A$6))</f>
        <v>653.28571428571433</v>
      </c>
      <c r="H110" s="3">
        <f ca="1">AVERAGE(INDIRECT("'[dpc-covid19-ita-regioni.xlsx]"&amp;$A$4&amp;"'!"&amp;H$1&amp;$C110+1):INDIRECT("'[dpc-covid19-ita-regioni.xlsx]"&amp;$A$4&amp;"'!"&amp;H$1&amp;$C110+$A$6))</f>
        <v>794.85714285714289</v>
      </c>
      <c r="I110" s="3" cm="1">
        <f t="array" aca="1" ref="I110" ca="1">(INDIRECT("'[dpc-covid19-ita-regioni.xlsx]"&amp;$A$4&amp;"'!"&amp;I$1&amp;$C110+1)-INDIRECT("'[dpc-covid19-ita-regioni.xlsx]"&amp;$A$4&amp;"'!"&amp;I$1&amp;$C110+$A$6))/$A$6</f>
        <v>0.7142857142857143</v>
      </c>
    </row>
    <row r="111" spans="3:9" x14ac:dyDescent="0.25">
      <c r="C111">
        <f t="shared" si="29"/>
        <v>108</v>
      </c>
      <c r="D111" s="9" t="str" cm="1">
        <f t="array" aca="1" ref="D111" ca="1">INDIRECT("'[dpc-covid19-ita-regioni.xlsx]"&amp;$A$4&amp;"'!a"&amp;C111+1)</f>
        <v>29/07/2020</v>
      </c>
      <c r="E111" s="3">
        <f ca="1">AVERAGE(INDIRECT("'[dpc-covid19-ita-regioni.xlsx]"&amp;$A$4&amp;"'!"&amp;E$1&amp;$C111+1):INDIRECT("'[dpc-covid19-ita-regioni.xlsx]"&amp;$A$4&amp;"'!"&amp;E$1&amp;$C111+$A$6))</f>
        <v>139.42857142857142</v>
      </c>
      <c r="F111" s="3">
        <f ca="1">AVERAGE(INDIRECT("'[dpc-covid19-ita-regioni.xlsx]"&amp;$A$4&amp;"'!"&amp;F$1&amp;$C111+1):INDIRECT("'[dpc-covid19-ita-regioni.xlsx]"&amp;$A$4&amp;"'!"&amp;F$1&amp;$C111+$A$6))</f>
        <v>5.1428571428571432</v>
      </c>
      <c r="G111" s="3">
        <f ca="1">AVERAGE(INDIRECT("'[dpc-covid19-ita-regioni.xlsx]"&amp;$A$4&amp;"'!"&amp;G$1&amp;$C111+1):INDIRECT("'[dpc-covid19-ita-regioni.xlsx]"&amp;$A$4&amp;"'!"&amp;G$1&amp;$C111+$A$6))</f>
        <v>649.57142857142856</v>
      </c>
      <c r="H111" s="3">
        <f ca="1">AVERAGE(INDIRECT("'[dpc-covid19-ita-regioni.xlsx]"&amp;$A$4&amp;"'!"&amp;H$1&amp;$C111+1):INDIRECT("'[dpc-covid19-ita-regioni.xlsx]"&amp;$A$4&amp;"'!"&amp;H$1&amp;$C111+$A$6))</f>
        <v>794.14285714285711</v>
      </c>
      <c r="I111" s="3" cm="1">
        <f t="array" aca="1" ref="I111" ca="1">(INDIRECT("'[dpc-covid19-ita-regioni.xlsx]"&amp;$A$4&amp;"'!"&amp;I$1&amp;$C111+1)-INDIRECT("'[dpc-covid19-ita-regioni.xlsx]"&amp;$A$4&amp;"'!"&amp;I$1&amp;$C111+$A$6))/$A$6</f>
        <v>0.7142857142857143</v>
      </c>
    </row>
    <row r="112" spans="3:9" x14ac:dyDescent="0.25">
      <c r="C112">
        <f t="shared" si="29"/>
        <v>109</v>
      </c>
      <c r="D112" s="9" t="str" cm="1">
        <f t="array" aca="1" ref="D112" ca="1">INDIRECT("'[dpc-covid19-ita-regioni.xlsx]"&amp;$A$4&amp;"'!a"&amp;C112+1)</f>
        <v>28/07/2020</v>
      </c>
      <c r="E112" s="3">
        <f ca="1">AVERAGE(INDIRECT("'[dpc-covid19-ita-regioni.xlsx]"&amp;$A$4&amp;"'!"&amp;E$1&amp;$C112+1):INDIRECT("'[dpc-covid19-ita-regioni.xlsx]"&amp;$A$4&amp;"'!"&amp;E$1&amp;$C112+$A$6))</f>
        <v>142.57142857142858</v>
      </c>
      <c r="F112" s="3">
        <f ca="1">AVERAGE(INDIRECT("'[dpc-covid19-ita-regioni.xlsx]"&amp;$A$4&amp;"'!"&amp;F$1&amp;$C112+1):INDIRECT("'[dpc-covid19-ita-regioni.xlsx]"&amp;$A$4&amp;"'!"&amp;F$1&amp;$C112+$A$6))</f>
        <v>5.2857142857142856</v>
      </c>
      <c r="G112" s="3">
        <f ca="1">AVERAGE(INDIRECT("'[dpc-covid19-ita-regioni.xlsx]"&amp;$A$4&amp;"'!"&amp;G$1&amp;$C112+1):INDIRECT("'[dpc-covid19-ita-regioni.xlsx]"&amp;$A$4&amp;"'!"&amp;G$1&amp;$C112+$A$6))</f>
        <v>644.57142857142856</v>
      </c>
      <c r="H112" s="3">
        <f ca="1">AVERAGE(INDIRECT("'[dpc-covid19-ita-regioni.xlsx]"&amp;$A$4&amp;"'!"&amp;H$1&amp;$C112+1):INDIRECT("'[dpc-covid19-ita-regioni.xlsx]"&amp;$A$4&amp;"'!"&amp;H$1&amp;$C112+$A$6))</f>
        <v>792.42857142857144</v>
      </c>
      <c r="I112" s="3" cm="1">
        <f t="array" aca="1" ref="I112" ca="1">(INDIRECT("'[dpc-covid19-ita-regioni.xlsx]"&amp;$A$4&amp;"'!"&amp;I$1&amp;$C112+1)-INDIRECT("'[dpc-covid19-ita-regioni.xlsx]"&amp;$A$4&amp;"'!"&amp;I$1&amp;$C112+$A$6))/$A$6</f>
        <v>0.5714285714285714</v>
      </c>
    </row>
    <row r="113" spans="3:9" x14ac:dyDescent="0.25">
      <c r="C113">
        <f t="shared" si="29"/>
        <v>110</v>
      </c>
      <c r="D113" s="9" t="str" cm="1">
        <f t="array" aca="1" ref="D113" ca="1">INDIRECT("'[dpc-covid19-ita-regioni.xlsx]"&amp;$A$4&amp;"'!a"&amp;C113+1)</f>
        <v>27/07/2020</v>
      </c>
      <c r="E113" s="3">
        <f ca="1">AVERAGE(INDIRECT("'[dpc-covid19-ita-regioni.xlsx]"&amp;$A$4&amp;"'!"&amp;E$1&amp;$C113+1):INDIRECT("'[dpc-covid19-ita-regioni.xlsx]"&amp;$A$4&amp;"'!"&amp;E$1&amp;$C113+$A$6))</f>
        <v>143.71428571428572</v>
      </c>
      <c r="F113" s="3">
        <f ca="1">AVERAGE(INDIRECT("'[dpc-covid19-ita-regioni.xlsx]"&amp;$A$4&amp;"'!"&amp;F$1&amp;$C113+1):INDIRECT("'[dpc-covid19-ita-regioni.xlsx]"&amp;$A$4&amp;"'!"&amp;F$1&amp;$C113+$A$6))</f>
        <v>5.4285714285714288</v>
      </c>
      <c r="G113" s="3">
        <f ca="1">AVERAGE(INDIRECT("'[dpc-covid19-ita-regioni.xlsx]"&amp;$A$4&amp;"'!"&amp;G$1&amp;$C113+1):INDIRECT("'[dpc-covid19-ita-regioni.xlsx]"&amp;$A$4&amp;"'!"&amp;G$1&amp;$C113+$A$6))</f>
        <v>645</v>
      </c>
      <c r="H113" s="3">
        <f ca="1">AVERAGE(INDIRECT("'[dpc-covid19-ita-regioni.xlsx]"&amp;$A$4&amp;"'!"&amp;H$1&amp;$C113+1):INDIRECT("'[dpc-covid19-ita-regioni.xlsx]"&amp;$A$4&amp;"'!"&amp;H$1&amp;$C113+$A$6))</f>
        <v>794.14285714285711</v>
      </c>
      <c r="I113" s="3" cm="1">
        <f t="array" aca="1" ref="I113" ca="1">(INDIRECT("'[dpc-covid19-ita-regioni.xlsx]"&amp;$A$4&amp;"'!"&amp;I$1&amp;$C113+1)-INDIRECT("'[dpc-covid19-ita-regioni.xlsx]"&amp;$A$4&amp;"'!"&amp;I$1&amp;$C113+$A$6))/$A$6</f>
        <v>0.5714285714285714</v>
      </c>
    </row>
    <row r="114" spans="3:9" x14ac:dyDescent="0.25">
      <c r="C114">
        <f t="shared" si="29"/>
        <v>111</v>
      </c>
      <c r="D114" s="9" t="str" cm="1">
        <f t="array" aca="1" ref="D114" ca="1">INDIRECT("'[dpc-covid19-ita-regioni.xlsx]"&amp;$A$4&amp;"'!a"&amp;C114+1)</f>
        <v>26/07/2020</v>
      </c>
      <c r="E114" s="3">
        <f ca="1">AVERAGE(INDIRECT("'[dpc-covid19-ita-regioni.xlsx]"&amp;$A$4&amp;"'!"&amp;E$1&amp;$C114+1):INDIRECT("'[dpc-covid19-ita-regioni.xlsx]"&amp;$A$4&amp;"'!"&amp;E$1&amp;$C114+$A$6))</f>
        <v>145</v>
      </c>
      <c r="F114" s="3">
        <f ca="1">AVERAGE(INDIRECT("'[dpc-covid19-ita-regioni.xlsx]"&amp;$A$4&amp;"'!"&amp;F$1&amp;$C114+1):INDIRECT("'[dpc-covid19-ita-regioni.xlsx]"&amp;$A$4&amp;"'!"&amp;F$1&amp;$C114+$A$6))</f>
        <v>5.5714285714285712</v>
      </c>
      <c r="G114" s="3">
        <f ca="1">AVERAGE(INDIRECT("'[dpc-covid19-ita-regioni.xlsx]"&amp;$A$4&amp;"'!"&amp;G$1&amp;$C114+1):INDIRECT("'[dpc-covid19-ita-regioni.xlsx]"&amp;$A$4&amp;"'!"&amp;G$1&amp;$C114+$A$6))</f>
        <v>648</v>
      </c>
      <c r="H114" s="3">
        <f ca="1">AVERAGE(INDIRECT("'[dpc-covid19-ita-regioni.xlsx]"&amp;$A$4&amp;"'!"&amp;H$1&amp;$C114+1):INDIRECT("'[dpc-covid19-ita-regioni.xlsx]"&amp;$A$4&amp;"'!"&amp;H$1&amp;$C114+$A$6))</f>
        <v>798.57142857142856</v>
      </c>
      <c r="I114" s="3" cm="1">
        <f t="array" aca="1" ref="I114" ca="1">(INDIRECT("'[dpc-covid19-ita-regioni.xlsx]"&amp;$A$4&amp;"'!"&amp;I$1&amp;$C114+1)-INDIRECT("'[dpc-covid19-ita-regioni.xlsx]"&amp;$A$4&amp;"'!"&amp;I$1&amp;$C114+$A$6))/$A$6</f>
        <v>0.8571428571428571</v>
      </c>
    </row>
    <row r="115" spans="3:9" x14ac:dyDescent="0.25">
      <c r="C115">
        <f t="shared" si="29"/>
        <v>112</v>
      </c>
      <c r="D115" s="9" t="str" cm="1">
        <f t="array" aca="1" ref="D115" ca="1">INDIRECT("'[dpc-covid19-ita-regioni.xlsx]"&amp;$A$4&amp;"'!a"&amp;C115+1)</f>
        <v>25/07/2020</v>
      </c>
      <c r="E115" s="3">
        <f ca="1">AVERAGE(INDIRECT("'[dpc-covid19-ita-regioni.xlsx]"&amp;$A$4&amp;"'!"&amp;E$1&amp;$C115+1):INDIRECT("'[dpc-covid19-ita-regioni.xlsx]"&amp;$A$4&amp;"'!"&amp;E$1&amp;$C115+$A$6))</f>
        <v>146.28571428571428</v>
      </c>
      <c r="F115" s="3">
        <f ca="1">AVERAGE(INDIRECT("'[dpc-covid19-ita-regioni.xlsx]"&amp;$A$4&amp;"'!"&amp;F$1&amp;$C115+1):INDIRECT("'[dpc-covid19-ita-regioni.xlsx]"&amp;$A$4&amp;"'!"&amp;F$1&amp;$C115+$A$6))</f>
        <v>5.7142857142857144</v>
      </c>
      <c r="G115" s="3">
        <f ca="1">AVERAGE(INDIRECT("'[dpc-covid19-ita-regioni.xlsx]"&amp;$A$4&amp;"'!"&amp;G$1&amp;$C115+1):INDIRECT("'[dpc-covid19-ita-regioni.xlsx]"&amp;$A$4&amp;"'!"&amp;G$1&amp;$C115+$A$6))</f>
        <v>651.57142857142856</v>
      </c>
      <c r="H115" s="3">
        <f ca="1">AVERAGE(INDIRECT("'[dpc-covid19-ita-regioni.xlsx]"&amp;$A$4&amp;"'!"&amp;H$1&amp;$C115+1):INDIRECT("'[dpc-covid19-ita-regioni.xlsx]"&amp;$A$4&amp;"'!"&amp;H$1&amp;$C115+$A$6))</f>
        <v>803.57142857142856</v>
      </c>
      <c r="I115" s="3" cm="1">
        <f t="array" aca="1" ref="I115" ca="1">(INDIRECT("'[dpc-covid19-ita-regioni.xlsx]"&amp;$A$4&amp;"'!"&amp;I$1&amp;$C115+1)-INDIRECT("'[dpc-covid19-ita-regioni.xlsx]"&amp;$A$4&amp;"'!"&amp;I$1&amp;$C115+$A$6))/$A$6</f>
        <v>0.8571428571428571</v>
      </c>
    </row>
    <row r="116" spans="3:9" x14ac:dyDescent="0.25">
      <c r="C116">
        <f t="shared" si="29"/>
        <v>113</v>
      </c>
      <c r="D116" s="9" t="str" cm="1">
        <f t="array" aca="1" ref="D116" ca="1">INDIRECT("'[dpc-covid19-ita-regioni.xlsx]"&amp;$A$4&amp;"'!a"&amp;C116+1)</f>
        <v>24/07/2020</v>
      </c>
      <c r="E116" s="3">
        <f ca="1">AVERAGE(INDIRECT("'[dpc-covid19-ita-regioni.xlsx]"&amp;$A$4&amp;"'!"&amp;E$1&amp;$C116+1):INDIRECT("'[dpc-covid19-ita-regioni.xlsx]"&amp;$A$4&amp;"'!"&amp;E$1&amp;$C116+$A$6))</f>
        <v>147.57142857142858</v>
      </c>
      <c r="F116" s="3">
        <f ca="1">AVERAGE(INDIRECT("'[dpc-covid19-ita-regioni.xlsx]"&amp;$A$4&amp;"'!"&amp;F$1&amp;$C116+1):INDIRECT("'[dpc-covid19-ita-regioni.xlsx]"&amp;$A$4&amp;"'!"&amp;F$1&amp;$C116+$A$6))</f>
        <v>5.8571428571428568</v>
      </c>
      <c r="G116" s="3">
        <f ca="1">AVERAGE(INDIRECT("'[dpc-covid19-ita-regioni.xlsx]"&amp;$A$4&amp;"'!"&amp;G$1&amp;$C116+1):INDIRECT("'[dpc-covid19-ita-regioni.xlsx]"&amp;$A$4&amp;"'!"&amp;G$1&amp;$C116+$A$6))</f>
        <v>658</v>
      </c>
      <c r="H116" s="3">
        <f ca="1">AVERAGE(INDIRECT("'[dpc-covid19-ita-regioni.xlsx]"&amp;$A$4&amp;"'!"&amp;H$1&amp;$C116+1):INDIRECT("'[dpc-covid19-ita-regioni.xlsx]"&amp;$A$4&amp;"'!"&amp;H$1&amp;$C116+$A$6))</f>
        <v>811.42857142857144</v>
      </c>
      <c r="I116" s="3" cm="1">
        <f t="array" aca="1" ref="I116" ca="1">(INDIRECT("'[dpc-covid19-ita-regioni.xlsx]"&amp;$A$4&amp;"'!"&amp;I$1&amp;$C116+1)-INDIRECT("'[dpc-covid19-ita-regioni.xlsx]"&amp;$A$4&amp;"'!"&amp;I$1&amp;$C116+$A$6))/$A$6</f>
        <v>0.5714285714285714</v>
      </c>
    </row>
    <row r="117" spans="3:9" x14ac:dyDescent="0.25">
      <c r="C117">
        <f t="shared" si="29"/>
        <v>114</v>
      </c>
      <c r="D117" s="9" t="str" cm="1">
        <f t="array" aca="1" ref="D117" ca="1">INDIRECT("'[dpc-covid19-ita-regioni.xlsx]"&amp;$A$4&amp;"'!a"&amp;C117+1)</f>
        <v>23/07/2020</v>
      </c>
      <c r="E117" s="3">
        <f ca="1">AVERAGE(INDIRECT("'[dpc-covid19-ita-regioni.xlsx]"&amp;$A$4&amp;"'!"&amp;E$1&amp;$C117+1):INDIRECT("'[dpc-covid19-ita-regioni.xlsx]"&amp;$A$4&amp;"'!"&amp;E$1&amp;$C117+$A$6))</f>
        <v>148</v>
      </c>
      <c r="F117" s="3">
        <f ca="1">AVERAGE(INDIRECT("'[dpc-covid19-ita-regioni.xlsx]"&amp;$A$4&amp;"'!"&amp;F$1&amp;$C117+1):INDIRECT("'[dpc-covid19-ita-regioni.xlsx]"&amp;$A$4&amp;"'!"&amp;F$1&amp;$C117+$A$6))</f>
        <v>6</v>
      </c>
      <c r="G117" s="3">
        <f ca="1">AVERAGE(INDIRECT("'[dpc-covid19-ita-regioni.xlsx]"&amp;$A$4&amp;"'!"&amp;G$1&amp;$C117+1):INDIRECT("'[dpc-covid19-ita-regioni.xlsx]"&amp;$A$4&amp;"'!"&amp;G$1&amp;$C117+$A$6))</f>
        <v>668.85714285714289</v>
      </c>
      <c r="H117" s="3">
        <f ca="1">AVERAGE(INDIRECT("'[dpc-covid19-ita-regioni.xlsx]"&amp;$A$4&amp;"'!"&amp;H$1&amp;$C117+1):INDIRECT("'[dpc-covid19-ita-regioni.xlsx]"&amp;$A$4&amp;"'!"&amp;H$1&amp;$C117+$A$6))</f>
        <v>822.85714285714289</v>
      </c>
      <c r="I117" s="3" cm="1">
        <f t="array" aca="1" ref="I117" ca="1">(INDIRECT("'[dpc-covid19-ita-regioni.xlsx]"&amp;$A$4&amp;"'!"&amp;I$1&amp;$C117+1)-INDIRECT("'[dpc-covid19-ita-regioni.xlsx]"&amp;$A$4&amp;"'!"&amp;I$1&amp;$C117+$A$6))/$A$6</f>
        <v>0.5714285714285714</v>
      </c>
    </row>
    <row r="118" spans="3:9" x14ac:dyDescent="0.25">
      <c r="C118">
        <f t="shared" si="29"/>
        <v>115</v>
      </c>
      <c r="D118" s="9" t="str" cm="1">
        <f t="array" aca="1" ref="D118" ca="1">INDIRECT("'[dpc-covid19-ita-regioni.xlsx]"&amp;$A$4&amp;"'!a"&amp;C118+1)</f>
        <v>22/07/2020</v>
      </c>
      <c r="E118" s="3">
        <f ca="1">AVERAGE(INDIRECT("'[dpc-covid19-ita-regioni.xlsx]"&amp;$A$4&amp;"'!"&amp;E$1&amp;$C118+1):INDIRECT("'[dpc-covid19-ita-regioni.xlsx]"&amp;$A$4&amp;"'!"&amp;E$1&amp;$C118+$A$6))</f>
        <v>150.14285714285714</v>
      </c>
      <c r="F118" s="3">
        <f ca="1">AVERAGE(INDIRECT("'[dpc-covid19-ita-regioni.xlsx]"&amp;$A$4&amp;"'!"&amp;F$1&amp;$C118+1):INDIRECT("'[dpc-covid19-ita-regioni.xlsx]"&amp;$A$4&amp;"'!"&amp;F$1&amp;$C118+$A$6))</f>
        <v>6</v>
      </c>
      <c r="G118" s="3">
        <f ca="1">AVERAGE(INDIRECT("'[dpc-covid19-ita-regioni.xlsx]"&amp;$A$4&amp;"'!"&amp;G$1&amp;$C118+1):INDIRECT("'[dpc-covid19-ita-regioni.xlsx]"&amp;$A$4&amp;"'!"&amp;G$1&amp;$C118+$A$6))</f>
        <v>678.57142857142856</v>
      </c>
      <c r="H118" s="3">
        <f ca="1">AVERAGE(INDIRECT("'[dpc-covid19-ita-regioni.xlsx]"&amp;$A$4&amp;"'!"&amp;H$1&amp;$C118+1):INDIRECT("'[dpc-covid19-ita-regioni.xlsx]"&amp;$A$4&amp;"'!"&amp;H$1&amp;$C118+$A$6))</f>
        <v>834.71428571428567</v>
      </c>
      <c r="I118" s="3" cm="1">
        <f t="array" aca="1" ref="I118" ca="1">(INDIRECT("'[dpc-covid19-ita-regioni.xlsx]"&amp;$A$4&amp;"'!"&amp;I$1&amp;$C118+1)-INDIRECT("'[dpc-covid19-ita-regioni.xlsx]"&amp;$A$4&amp;"'!"&amp;I$1&amp;$C118+$A$6))/$A$6</f>
        <v>0.7142857142857143</v>
      </c>
    </row>
    <row r="119" spans="3:9" x14ac:dyDescent="0.25">
      <c r="C119">
        <f t="shared" si="29"/>
        <v>116</v>
      </c>
      <c r="D119" s="9" t="str" cm="1">
        <f t="array" aca="1" ref="D119" ca="1">INDIRECT("'[dpc-covid19-ita-regioni.xlsx]"&amp;$A$4&amp;"'!a"&amp;C119+1)</f>
        <v>21/07/2020</v>
      </c>
      <c r="E119" s="3">
        <f ca="1">AVERAGE(INDIRECT("'[dpc-covid19-ita-regioni.xlsx]"&amp;$A$4&amp;"'!"&amp;E$1&amp;$C119+1):INDIRECT("'[dpc-covid19-ita-regioni.xlsx]"&amp;$A$4&amp;"'!"&amp;E$1&amp;$C119+$A$6))</f>
        <v>152.57142857142858</v>
      </c>
      <c r="F119" s="3">
        <f ca="1">AVERAGE(INDIRECT("'[dpc-covid19-ita-regioni.xlsx]"&amp;$A$4&amp;"'!"&amp;F$1&amp;$C119+1):INDIRECT("'[dpc-covid19-ita-regioni.xlsx]"&amp;$A$4&amp;"'!"&amp;F$1&amp;$C119+$A$6))</f>
        <v>6.2857142857142856</v>
      </c>
      <c r="G119" s="3">
        <f ca="1">AVERAGE(INDIRECT("'[dpc-covid19-ita-regioni.xlsx]"&amp;$A$4&amp;"'!"&amp;G$1&amp;$C119+1):INDIRECT("'[dpc-covid19-ita-regioni.xlsx]"&amp;$A$4&amp;"'!"&amp;G$1&amp;$C119+$A$6))</f>
        <v>689.85714285714289</v>
      </c>
      <c r="H119" s="3">
        <f ca="1">AVERAGE(INDIRECT("'[dpc-covid19-ita-regioni.xlsx]"&amp;$A$4&amp;"'!"&amp;H$1&amp;$C119+1):INDIRECT("'[dpc-covid19-ita-regioni.xlsx]"&amp;$A$4&amp;"'!"&amp;H$1&amp;$C119+$A$6))</f>
        <v>848.71428571428567</v>
      </c>
      <c r="I119" s="3" cm="1">
        <f t="array" aca="1" ref="I119" ca="1">(INDIRECT("'[dpc-covid19-ita-regioni.xlsx]"&amp;$A$4&amp;"'!"&amp;I$1&amp;$C119+1)-INDIRECT("'[dpc-covid19-ita-regioni.xlsx]"&amp;$A$4&amp;"'!"&amp;I$1&amp;$C119+$A$6))/$A$6</f>
        <v>0.7142857142857143</v>
      </c>
    </row>
    <row r="120" spans="3:9" x14ac:dyDescent="0.25">
      <c r="C120">
        <f t="shared" si="29"/>
        <v>117</v>
      </c>
      <c r="D120" s="9" t="str" cm="1">
        <f t="array" aca="1" ref="D120" ca="1">INDIRECT("'[dpc-covid19-ita-regioni.xlsx]"&amp;$A$4&amp;"'!a"&amp;C120+1)</f>
        <v>20/07/2020</v>
      </c>
      <c r="E120" s="3">
        <f ca="1">AVERAGE(INDIRECT("'[dpc-covid19-ita-regioni.xlsx]"&amp;$A$4&amp;"'!"&amp;E$1&amp;$C120+1):INDIRECT("'[dpc-covid19-ita-regioni.xlsx]"&amp;$A$4&amp;"'!"&amp;E$1&amp;$C120+$A$6))</f>
        <v>157</v>
      </c>
      <c r="F120" s="3">
        <f ca="1">AVERAGE(INDIRECT("'[dpc-covid19-ita-regioni.xlsx]"&amp;$A$4&amp;"'!"&amp;F$1&amp;$C120+1):INDIRECT("'[dpc-covid19-ita-regioni.xlsx]"&amp;$A$4&amp;"'!"&amp;F$1&amp;$C120+$A$6))</f>
        <v>6.7142857142857144</v>
      </c>
      <c r="G120" s="3">
        <f ca="1">AVERAGE(INDIRECT("'[dpc-covid19-ita-regioni.xlsx]"&amp;$A$4&amp;"'!"&amp;G$1&amp;$C120+1):INDIRECT("'[dpc-covid19-ita-regioni.xlsx]"&amp;$A$4&amp;"'!"&amp;G$1&amp;$C120+$A$6))</f>
        <v>699.42857142857144</v>
      </c>
      <c r="H120" s="3">
        <f ca="1">AVERAGE(INDIRECT("'[dpc-covid19-ita-regioni.xlsx]"&amp;$A$4&amp;"'!"&amp;H$1&amp;$C120+1):INDIRECT("'[dpc-covid19-ita-regioni.xlsx]"&amp;$A$4&amp;"'!"&amp;H$1&amp;$C120+$A$6))</f>
        <v>863.14285714285711</v>
      </c>
      <c r="I120" s="3" cm="1">
        <f t="array" aca="1" ref="I120" ca="1">(INDIRECT("'[dpc-covid19-ita-regioni.xlsx]"&amp;$A$4&amp;"'!"&amp;I$1&amp;$C120+1)-INDIRECT("'[dpc-covid19-ita-regioni.xlsx]"&amp;$A$4&amp;"'!"&amp;I$1&amp;$C120+$A$6))/$A$6</f>
        <v>0.7142857142857143</v>
      </c>
    </row>
    <row r="121" spans="3:9" x14ac:dyDescent="0.25">
      <c r="C121">
        <f t="shared" si="29"/>
        <v>118</v>
      </c>
      <c r="D121" s="9" t="str" cm="1">
        <f t="array" aca="1" ref="D121" ca="1">INDIRECT("'[dpc-covid19-ita-regioni.xlsx]"&amp;$A$4&amp;"'!a"&amp;C121+1)</f>
        <v>19/07/2020</v>
      </c>
      <c r="E121" s="3">
        <f ca="1">AVERAGE(INDIRECT("'[dpc-covid19-ita-regioni.xlsx]"&amp;$A$4&amp;"'!"&amp;E$1&amp;$C121+1):INDIRECT("'[dpc-covid19-ita-regioni.xlsx]"&amp;$A$4&amp;"'!"&amp;E$1&amp;$C121+$A$6))</f>
        <v>161.28571428571428</v>
      </c>
      <c r="F121" s="3">
        <f ca="1">AVERAGE(INDIRECT("'[dpc-covid19-ita-regioni.xlsx]"&amp;$A$4&amp;"'!"&amp;F$1&amp;$C121+1):INDIRECT("'[dpc-covid19-ita-regioni.xlsx]"&amp;$A$4&amp;"'!"&amp;F$1&amp;$C121+$A$6))</f>
        <v>7.1428571428571432</v>
      </c>
      <c r="G121" s="3">
        <f ca="1">AVERAGE(INDIRECT("'[dpc-covid19-ita-regioni.xlsx]"&amp;$A$4&amp;"'!"&amp;G$1&amp;$C121+1):INDIRECT("'[dpc-covid19-ita-regioni.xlsx]"&amp;$A$4&amp;"'!"&amp;G$1&amp;$C121+$A$6))</f>
        <v>726.14285714285711</v>
      </c>
      <c r="H121" s="3">
        <f ca="1">AVERAGE(INDIRECT("'[dpc-covid19-ita-regioni.xlsx]"&amp;$A$4&amp;"'!"&amp;H$1&amp;$C121+1):INDIRECT("'[dpc-covid19-ita-regioni.xlsx]"&amp;$A$4&amp;"'!"&amp;H$1&amp;$C121+$A$6))</f>
        <v>894.57142857142856</v>
      </c>
      <c r="I121" s="3" cm="1">
        <f t="array" aca="1" ref="I121" ca="1">(INDIRECT("'[dpc-covid19-ita-regioni.xlsx]"&amp;$A$4&amp;"'!"&amp;I$1&amp;$C121+1)-INDIRECT("'[dpc-covid19-ita-regioni.xlsx]"&amp;$A$4&amp;"'!"&amp;I$1&amp;$C121+$A$6))/$A$6</f>
        <v>1</v>
      </c>
    </row>
    <row r="122" spans="3:9" x14ac:dyDescent="0.25">
      <c r="C122">
        <f t="shared" si="29"/>
        <v>119</v>
      </c>
      <c r="D122" s="9" t="str" cm="1">
        <f t="array" aca="1" ref="D122" ca="1">INDIRECT("'[dpc-covid19-ita-regioni.xlsx]"&amp;$A$4&amp;"'!a"&amp;C122+1)</f>
        <v>18/07/2020</v>
      </c>
      <c r="E122" s="3">
        <f ca="1">AVERAGE(INDIRECT("'[dpc-covid19-ita-regioni.xlsx]"&amp;$A$4&amp;"'!"&amp;E$1&amp;$C122+1):INDIRECT("'[dpc-covid19-ita-regioni.xlsx]"&amp;$A$4&amp;"'!"&amp;E$1&amp;$C122+$A$6))</f>
        <v>166.71428571428572</v>
      </c>
      <c r="F122" s="3">
        <f ca="1">AVERAGE(INDIRECT("'[dpc-covid19-ita-regioni.xlsx]"&amp;$A$4&amp;"'!"&amp;F$1&amp;$C122+1):INDIRECT("'[dpc-covid19-ita-regioni.xlsx]"&amp;$A$4&amp;"'!"&amp;F$1&amp;$C122+$A$6))</f>
        <v>7.5714285714285712</v>
      </c>
      <c r="G122" s="3">
        <f ca="1">AVERAGE(INDIRECT("'[dpc-covid19-ita-regioni.xlsx]"&amp;$A$4&amp;"'!"&amp;G$1&amp;$C122+1):INDIRECT("'[dpc-covid19-ita-regioni.xlsx]"&amp;$A$4&amp;"'!"&amp;G$1&amp;$C122+$A$6))</f>
        <v>751.85714285714289</v>
      </c>
      <c r="H122" s="3">
        <f ca="1">AVERAGE(INDIRECT("'[dpc-covid19-ita-regioni.xlsx]"&amp;$A$4&amp;"'!"&amp;H$1&amp;$C122+1):INDIRECT("'[dpc-covid19-ita-regioni.xlsx]"&amp;$A$4&amp;"'!"&amp;H$1&amp;$C122+$A$6))</f>
        <v>926.14285714285711</v>
      </c>
      <c r="I122" s="3" cm="1">
        <f t="array" aca="1" ref="I122" ca="1">(INDIRECT("'[dpc-covid19-ita-regioni.xlsx]"&amp;$A$4&amp;"'!"&amp;I$1&amp;$C122+1)-INDIRECT("'[dpc-covid19-ita-regioni.xlsx]"&amp;$A$4&amp;"'!"&amp;I$1&amp;$C122+$A$6))/$A$6</f>
        <v>1.1428571428571428</v>
      </c>
    </row>
    <row r="123" spans="3:9" x14ac:dyDescent="0.25">
      <c r="C123">
        <f t="shared" si="29"/>
        <v>120</v>
      </c>
      <c r="D123" s="9" t="str" cm="1">
        <f t="array" aca="1" ref="D123" ca="1">INDIRECT("'[dpc-covid19-ita-regioni.xlsx]"&amp;$A$4&amp;"'!a"&amp;C123+1)</f>
        <v>17/07/2020</v>
      </c>
      <c r="E123" s="3">
        <f ca="1">AVERAGE(INDIRECT("'[dpc-covid19-ita-regioni.xlsx]"&amp;$A$4&amp;"'!"&amp;E$1&amp;$C123+1):INDIRECT("'[dpc-covid19-ita-regioni.xlsx]"&amp;$A$4&amp;"'!"&amp;E$1&amp;$C123+$A$6))</f>
        <v>172.42857142857142</v>
      </c>
      <c r="F123" s="3">
        <f ca="1">AVERAGE(INDIRECT("'[dpc-covid19-ita-regioni.xlsx]"&amp;$A$4&amp;"'!"&amp;F$1&amp;$C123+1):INDIRECT("'[dpc-covid19-ita-regioni.xlsx]"&amp;$A$4&amp;"'!"&amp;F$1&amp;$C123+$A$6))</f>
        <v>8</v>
      </c>
      <c r="G123" s="3">
        <f ca="1">AVERAGE(INDIRECT("'[dpc-covid19-ita-regioni.xlsx]"&amp;$A$4&amp;"'!"&amp;G$1&amp;$C123+1):INDIRECT("'[dpc-covid19-ita-regioni.xlsx]"&amp;$A$4&amp;"'!"&amp;G$1&amp;$C123+$A$6))</f>
        <v>777.42857142857144</v>
      </c>
      <c r="H123" s="3">
        <f ca="1">AVERAGE(INDIRECT("'[dpc-covid19-ita-regioni.xlsx]"&amp;$A$4&amp;"'!"&amp;H$1&amp;$C123+1):INDIRECT("'[dpc-covid19-ita-regioni.xlsx]"&amp;$A$4&amp;"'!"&amp;H$1&amp;$C123+$A$6))</f>
        <v>957.85714285714289</v>
      </c>
      <c r="I123" s="3" cm="1">
        <f t="array" aca="1" ref="I123" ca="1">(INDIRECT("'[dpc-covid19-ita-regioni.xlsx]"&amp;$A$4&amp;"'!"&amp;I$1&amp;$C123+1)-INDIRECT("'[dpc-covid19-ita-regioni.xlsx]"&amp;$A$4&amp;"'!"&amp;I$1&amp;$C123+$A$6))/$A$6</f>
        <v>1.1428571428571428</v>
      </c>
    </row>
    <row r="124" spans="3:9" x14ac:dyDescent="0.25">
      <c r="C124">
        <f t="shared" si="29"/>
        <v>121</v>
      </c>
      <c r="D124" s="9" t="str" cm="1">
        <f t="array" aca="1" ref="D124" ca="1">INDIRECT("'[dpc-covid19-ita-regioni.xlsx]"&amp;$A$4&amp;"'!a"&amp;C124+1)</f>
        <v>16/07/2020</v>
      </c>
      <c r="E124" s="3">
        <f ca="1">AVERAGE(INDIRECT("'[dpc-covid19-ita-regioni.xlsx]"&amp;$A$4&amp;"'!"&amp;E$1&amp;$C124+1):INDIRECT("'[dpc-covid19-ita-regioni.xlsx]"&amp;$A$4&amp;"'!"&amp;E$1&amp;$C124+$A$6))</f>
        <v>178.57142857142858</v>
      </c>
      <c r="F124" s="3">
        <f ca="1">AVERAGE(INDIRECT("'[dpc-covid19-ita-regioni.xlsx]"&amp;$A$4&amp;"'!"&amp;F$1&amp;$C124+1):INDIRECT("'[dpc-covid19-ita-regioni.xlsx]"&amp;$A$4&amp;"'!"&amp;F$1&amp;$C124+$A$6))</f>
        <v>8.4285714285714288</v>
      </c>
      <c r="G124" s="3">
        <f ca="1">AVERAGE(INDIRECT("'[dpc-covid19-ita-regioni.xlsx]"&amp;$A$4&amp;"'!"&amp;G$1&amp;$C124+1):INDIRECT("'[dpc-covid19-ita-regioni.xlsx]"&amp;$A$4&amp;"'!"&amp;G$1&amp;$C124+$A$6))</f>
        <v>802.14285714285711</v>
      </c>
      <c r="H124" s="3">
        <f ca="1">AVERAGE(INDIRECT("'[dpc-covid19-ita-regioni.xlsx]"&amp;$A$4&amp;"'!"&amp;H$1&amp;$C124+1):INDIRECT("'[dpc-covid19-ita-regioni.xlsx]"&amp;$A$4&amp;"'!"&amp;H$1&amp;$C124+$A$6))</f>
        <v>989.14285714285711</v>
      </c>
      <c r="I124" s="3" cm="1">
        <f t="array" aca="1" ref="I124" ca="1">(INDIRECT("'[dpc-covid19-ita-regioni.xlsx]"&amp;$A$4&amp;"'!"&amp;I$1&amp;$C124+1)-INDIRECT("'[dpc-covid19-ita-regioni.xlsx]"&amp;$A$4&amp;"'!"&amp;I$1&amp;$C124+$A$6))/$A$6</f>
        <v>1.1428571428571428</v>
      </c>
    </row>
    <row r="125" spans="3:9" x14ac:dyDescent="0.25">
      <c r="C125">
        <f t="shared" si="29"/>
        <v>122</v>
      </c>
      <c r="D125" s="9" t="str" cm="1">
        <f t="array" aca="1" ref="D125" ca="1">INDIRECT("'[dpc-covid19-ita-regioni.xlsx]"&amp;$A$4&amp;"'!a"&amp;C125+1)</f>
        <v>15/07/2020</v>
      </c>
      <c r="E125" s="3">
        <f ca="1">AVERAGE(INDIRECT("'[dpc-covid19-ita-regioni.xlsx]"&amp;$A$4&amp;"'!"&amp;E$1&amp;$C125+1):INDIRECT("'[dpc-covid19-ita-regioni.xlsx]"&amp;$A$4&amp;"'!"&amp;E$1&amp;$C125+$A$6))</f>
        <v>183.42857142857142</v>
      </c>
      <c r="F125" s="3">
        <f ca="1">AVERAGE(INDIRECT("'[dpc-covid19-ita-regioni.xlsx]"&amp;$A$4&amp;"'!"&amp;F$1&amp;$C125+1):INDIRECT("'[dpc-covid19-ita-regioni.xlsx]"&amp;$A$4&amp;"'!"&amp;F$1&amp;$C125+$A$6))</f>
        <v>9</v>
      </c>
      <c r="G125" s="3">
        <f ca="1">AVERAGE(INDIRECT("'[dpc-covid19-ita-regioni.xlsx]"&amp;$A$4&amp;"'!"&amp;G$1&amp;$C125+1):INDIRECT("'[dpc-covid19-ita-regioni.xlsx]"&amp;$A$4&amp;"'!"&amp;G$1&amp;$C125+$A$6))</f>
        <v>833.28571428571433</v>
      </c>
      <c r="H125" s="3">
        <f ca="1">AVERAGE(INDIRECT("'[dpc-covid19-ita-regioni.xlsx]"&amp;$A$4&amp;"'!"&amp;H$1&amp;$C125+1):INDIRECT("'[dpc-covid19-ita-regioni.xlsx]"&amp;$A$4&amp;"'!"&amp;H$1&amp;$C125+$A$6))</f>
        <v>1025.7142857142858</v>
      </c>
      <c r="I125" s="3" cm="1">
        <f t="array" aca="1" ref="I125" ca="1">(INDIRECT("'[dpc-covid19-ita-regioni.xlsx]"&amp;$A$4&amp;"'!"&amp;I$1&amp;$C125+1)-INDIRECT("'[dpc-covid19-ita-regioni.xlsx]"&amp;$A$4&amp;"'!"&amp;I$1&amp;$C125+$A$6))/$A$6</f>
        <v>1.4285714285714286</v>
      </c>
    </row>
    <row r="126" spans="3:9" x14ac:dyDescent="0.25">
      <c r="C126">
        <f t="shared" si="29"/>
        <v>123</v>
      </c>
      <c r="D126" s="9" t="str" cm="1">
        <f t="array" aca="1" ref="D126" ca="1">INDIRECT("'[dpc-covid19-ita-regioni.xlsx]"&amp;$A$4&amp;"'!a"&amp;C126+1)</f>
        <v>14/07/2020</v>
      </c>
      <c r="E126" s="3">
        <f ca="1">AVERAGE(INDIRECT("'[dpc-covid19-ita-regioni.xlsx]"&amp;$A$4&amp;"'!"&amp;E$1&amp;$C126+1):INDIRECT("'[dpc-covid19-ita-regioni.xlsx]"&amp;$A$4&amp;"'!"&amp;E$1&amp;$C126+$A$6))</f>
        <v>189.42857142857142</v>
      </c>
      <c r="F126" s="3">
        <f ca="1">AVERAGE(INDIRECT("'[dpc-covid19-ita-regioni.xlsx]"&amp;$A$4&amp;"'!"&amp;F$1&amp;$C126+1):INDIRECT("'[dpc-covid19-ita-regioni.xlsx]"&amp;$A$4&amp;"'!"&amp;F$1&amp;$C126+$A$6))</f>
        <v>9</v>
      </c>
      <c r="G126" s="3">
        <f ca="1">AVERAGE(INDIRECT("'[dpc-covid19-ita-regioni.xlsx]"&amp;$A$4&amp;"'!"&amp;G$1&amp;$C126+1):INDIRECT("'[dpc-covid19-ita-regioni.xlsx]"&amp;$A$4&amp;"'!"&amp;G$1&amp;$C126+$A$6))</f>
        <v>863.42857142857144</v>
      </c>
      <c r="H126" s="3">
        <f ca="1">AVERAGE(INDIRECT("'[dpc-covid19-ita-regioni.xlsx]"&amp;$A$4&amp;"'!"&amp;H$1&amp;$C126+1):INDIRECT("'[dpc-covid19-ita-regioni.xlsx]"&amp;$A$4&amp;"'!"&amp;H$1&amp;$C126+$A$6))</f>
        <v>1061.8571428571429</v>
      </c>
      <c r="I126" s="3" cm="1">
        <f t="array" aca="1" ref="I126" ca="1">(INDIRECT("'[dpc-covid19-ita-regioni.xlsx]"&amp;$A$4&amp;"'!"&amp;I$1&amp;$C126+1)-INDIRECT("'[dpc-covid19-ita-regioni.xlsx]"&amp;$A$4&amp;"'!"&amp;I$1&amp;$C126+$A$6))/$A$6</f>
        <v>1.1428571428571428</v>
      </c>
    </row>
    <row r="127" spans="3:9" x14ac:dyDescent="0.25">
      <c r="C127">
        <f t="shared" si="29"/>
        <v>124</v>
      </c>
      <c r="D127" s="9" t="str" cm="1">
        <f t="array" aca="1" ref="D127" ca="1">INDIRECT("'[dpc-covid19-ita-regioni.xlsx]"&amp;$A$4&amp;"'!a"&amp;C127+1)</f>
        <v>13/07/2020</v>
      </c>
      <c r="E127" s="3">
        <f ca="1">AVERAGE(INDIRECT("'[dpc-covid19-ita-regioni.xlsx]"&amp;$A$4&amp;"'!"&amp;E$1&amp;$C127+1):INDIRECT("'[dpc-covid19-ita-regioni.xlsx]"&amp;$A$4&amp;"'!"&amp;E$1&amp;$C127+$A$6))</f>
        <v>194.42857142857142</v>
      </c>
      <c r="F127" s="3">
        <f ca="1">AVERAGE(INDIRECT("'[dpc-covid19-ita-regioni.xlsx]"&amp;$A$4&amp;"'!"&amp;F$1&amp;$C127+1):INDIRECT("'[dpc-covid19-ita-regioni.xlsx]"&amp;$A$4&amp;"'!"&amp;F$1&amp;$C127+$A$6))</f>
        <v>8.8571428571428577</v>
      </c>
      <c r="G127" s="3">
        <f ca="1">AVERAGE(INDIRECT("'[dpc-covid19-ita-regioni.xlsx]"&amp;$A$4&amp;"'!"&amp;G$1&amp;$C127+1):INDIRECT("'[dpc-covid19-ita-regioni.xlsx]"&amp;$A$4&amp;"'!"&amp;G$1&amp;$C127+$A$6))</f>
        <v>895.57142857142856</v>
      </c>
      <c r="H127" s="3">
        <f ca="1">AVERAGE(INDIRECT("'[dpc-covid19-ita-regioni.xlsx]"&amp;$A$4&amp;"'!"&amp;H$1&amp;$C127+1):INDIRECT("'[dpc-covid19-ita-regioni.xlsx]"&amp;$A$4&amp;"'!"&amp;H$1&amp;$C127+$A$6))</f>
        <v>1098.8571428571429</v>
      </c>
      <c r="I127" s="3" cm="1">
        <f t="array" aca="1" ref="I127" ca="1">(INDIRECT("'[dpc-covid19-ita-regioni.xlsx]"&amp;$A$4&amp;"'!"&amp;I$1&amp;$C127+1)-INDIRECT("'[dpc-covid19-ita-regioni.xlsx]"&amp;$A$4&amp;"'!"&amp;I$1&amp;$C127+$A$6))/$A$6</f>
        <v>0.7142857142857143</v>
      </c>
    </row>
    <row r="128" spans="3:9" x14ac:dyDescent="0.25">
      <c r="C128">
        <f t="shared" si="29"/>
        <v>125</v>
      </c>
      <c r="D128" s="9" t="str" cm="1">
        <f t="array" aca="1" ref="D128" ca="1">INDIRECT("'[dpc-covid19-ita-regioni.xlsx]"&amp;$A$4&amp;"'!a"&amp;C128+1)</f>
        <v>12/07/2020</v>
      </c>
      <c r="E128" s="3">
        <f ca="1">AVERAGE(INDIRECT("'[dpc-covid19-ita-regioni.xlsx]"&amp;$A$4&amp;"'!"&amp;E$1&amp;$C128+1):INDIRECT("'[dpc-covid19-ita-regioni.xlsx]"&amp;$A$4&amp;"'!"&amp;E$1&amp;$C128+$A$6))</f>
        <v>198.71428571428572</v>
      </c>
      <c r="F128" s="3">
        <f ca="1">AVERAGE(INDIRECT("'[dpc-covid19-ita-regioni.xlsx]"&amp;$A$4&amp;"'!"&amp;F$1&amp;$C128+1):INDIRECT("'[dpc-covid19-ita-regioni.xlsx]"&amp;$A$4&amp;"'!"&amp;F$1&amp;$C128+$A$6))</f>
        <v>8.8571428571428577</v>
      </c>
      <c r="G128" s="3">
        <f ca="1">AVERAGE(INDIRECT("'[dpc-covid19-ita-regioni.xlsx]"&amp;$A$4&amp;"'!"&amp;G$1&amp;$C128+1):INDIRECT("'[dpc-covid19-ita-regioni.xlsx]"&amp;$A$4&amp;"'!"&amp;G$1&amp;$C128+$A$6))</f>
        <v>913.42857142857144</v>
      </c>
      <c r="H128" s="3">
        <f ca="1">AVERAGE(INDIRECT("'[dpc-covid19-ita-regioni.xlsx]"&amp;$A$4&amp;"'!"&amp;H$1&amp;$C128+1):INDIRECT("'[dpc-covid19-ita-regioni.xlsx]"&amp;$A$4&amp;"'!"&amp;H$1&amp;$C128+$A$6))</f>
        <v>1121</v>
      </c>
      <c r="I128" s="3" cm="1">
        <f t="array" aca="1" ref="I128" ca="1">(INDIRECT("'[dpc-covid19-ita-regioni.xlsx]"&amp;$A$4&amp;"'!"&amp;I$1&amp;$C128+1)-INDIRECT("'[dpc-covid19-ita-regioni.xlsx]"&amp;$A$4&amp;"'!"&amp;I$1&amp;$C128+$A$6))/$A$6</f>
        <v>1</v>
      </c>
    </row>
    <row r="129" spans="3:9" x14ac:dyDescent="0.25">
      <c r="C129">
        <f t="shared" si="29"/>
        <v>126</v>
      </c>
      <c r="D129" s="9" t="str" cm="1">
        <f t="array" aca="1" ref="D129" ca="1">INDIRECT("'[dpc-covid19-ita-regioni.xlsx]"&amp;$A$4&amp;"'!a"&amp;C129+1)</f>
        <v>11/07/2020</v>
      </c>
      <c r="E129" s="3">
        <f ca="1">AVERAGE(INDIRECT("'[dpc-covid19-ita-regioni.xlsx]"&amp;$A$4&amp;"'!"&amp;E$1&amp;$C129+1):INDIRECT("'[dpc-covid19-ita-regioni.xlsx]"&amp;$A$4&amp;"'!"&amp;E$1&amp;$C129+$A$6))</f>
        <v>203.85714285714286</v>
      </c>
      <c r="F129" s="3">
        <f ca="1">AVERAGE(INDIRECT("'[dpc-covid19-ita-regioni.xlsx]"&amp;$A$4&amp;"'!"&amp;F$1&amp;$C129+1):INDIRECT("'[dpc-covid19-ita-regioni.xlsx]"&amp;$A$4&amp;"'!"&amp;F$1&amp;$C129+$A$6))</f>
        <v>8.8571428571428577</v>
      </c>
      <c r="G129" s="3">
        <f ca="1">AVERAGE(INDIRECT("'[dpc-covid19-ita-regioni.xlsx]"&amp;$A$4&amp;"'!"&amp;G$1&amp;$C129+1):INDIRECT("'[dpc-covid19-ita-regioni.xlsx]"&amp;$A$4&amp;"'!"&amp;G$1&amp;$C129+$A$6))</f>
        <v>931</v>
      </c>
      <c r="H129" s="3">
        <f ca="1">AVERAGE(INDIRECT("'[dpc-covid19-ita-regioni.xlsx]"&amp;$A$4&amp;"'!"&amp;H$1&amp;$C129+1):INDIRECT("'[dpc-covid19-ita-regioni.xlsx]"&amp;$A$4&amp;"'!"&amp;H$1&amp;$C129+$A$6))</f>
        <v>1143.7142857142858</v>
      </c>
      <c r="I129" s="3" cm="1">
        <f t="array" aca="1" ref="I129" ca="1">(INDIRECT("'[dpc-covid19-ita-regioni.xlsx]"&amp;$A$4&amp;"'!"&amp;I$1&amp;$C129+1)-INDIRECT("'[dpc-covid19-ita-regioni.xlsx]"&amp;$A$4&amp;"'!"&amp;I$1&amp;$C129+$A$6))/$A$6</f>
        <v>1.2857142857142858</v>
      </c>
    </row>
    <row r="130" spans="3:9" x14ac:dyDescent="0.25">
      <c r="C130">
        <f t="shared" si="29"/>
        <v>127</v>
      </c>
      <c r="D130" s="9" t="str" cm="1">
        <f t="array" aca="1" ref="D130" ca="1">INDIRECT("'[dpc-covid19-ita-regioni.xlsx]"&amp;$A$4&amp;"'!a"&amp;C130+1)</f>
        <v>10/07/2020</v>
      </c>
      <c r="E130" s="3">
        <f ca="1">AVERAGE(INDIRECT("'[dpc-covid19-ita-regioni.xlsx]"&amp;$A$4&amp;"'!"&amp;E$1&amp;$C130+1):INDIRECT("'[dpc-covid19-ita-regioni.xlsx]"&amp;$A$4&amp;"'!"&amp;E$1&amp;$C130+$A$6))</f>
        <v>208.85714285714286</v>
      </c>
      <c r="F130" s="3">
        <f ca="1">AVERAGE(INDIRECT("'[dpc-covid19-ita-regioni.xlsx]"&amp;$A$4&amp;"'!"&amp;F$1&amp;$C130+1):INDIRECT("'[dpc-covid19-ita-regioni.xlsx]"&amp;$A$4&amp;"'!"&amp;F$1&amp;$C130+$A$6))</f>
        <v>8.8571428571428577</v>
      </c>
      <c r="G130" s="3">
        <f ca="1">AVERAGE(INDIRECT("'[dpc-covid19-ita-regioni.xlsx]"&amp;$A$4&amp;"'!"&amp;G$1&amp;$C130+1):INDIRECT("'[dpc-covid19-ita-regioni.xlsx]"&amp;$A$4&amp;"'!"&amp;G$1&amp;$C130+$A$6))</f>
        <v>947.14285714285711</v>
      </c>
      <c r="H130" s="3">
        <f ca="1">AVERAGE(INDIRECT("'[dpc-covid19-ita-regioni.xlsx]"&amp;$A$4&amp;"'!"&amp;H$1&amp;$C130+1):INDIRECT("'[dpc-covid19-ita-regioni.xlsx]"&amp;$A$4&amp;"'!"&amp;H$1&amp;$C130+$A$6))</f>
        <v>1164.8571428571429</v>
      </c>
      <c r="I130" s="3" cm="1">
        <f t="array" aca="1" ref="I130" ca="1">(INDIRECT("'[dpc-covid19-ita-regioni.xlsx]"&amp;$A$4&amp;"'!"&amp;I$1&amp;$C130+1)-INDIRECT("'[dpc-covid19-ita-regioni.xlsx]"&amp;$A$4&amp;"'!"&amp;I$1&amp;$C130+$A$6))/$A$6</f>
        <v>1.1428571428571428</v>
      </c>
    </row>
    <row r="131" spans="3:9" x14ac:dyDescent="0.25">
      <c r="C131">
        <f t="shared" si="29"/>
        <v>128</v>
      </c>
      <c r="D131" s="9" t="str" cm="1">
        <f t="array" aca="1" ref="D131" ca="1">INDIRECT("'[dpc-covid19-ita-regioni.xlsx]"&amp;$A$4&amp;"'!a"&amp;C131+1)</f>
        <v>09/07/2020</v>
      </c>
      <c r="E131" s="3">
        <f ca="1">AVERAGE(INDIRECT("'[dpc-covid19-ita-regioni.xlsx]"&amp;$A$4&amp;"'!"&amp;E$1&amp;$C131+1):INDIRECT("'[dpc-covid19-ita-regioni.xlsx]"&amp;$A$4&amp;"'!"&amp;E$1&amp;$C131+$A$6))</f>
        <v>214.85714285714286</v>
      </c>
      <c r="F131" s="3">
        <f ca="1">AVERAGE(INDIRECT("'[dpc-covid19-ita-regioni.xlsx]"&amp;$A$4&amp;"'!"&amp;F$1&amp;$C131+1):INDIRECT("'[dpc-covid19-ita-regioni.xlsx]"&amp;$A$4&amp;"'!"&amp;F$1&amp;$C131+$A$6))</f>
        <v>9</v>
      </c>
      <c r="G131" s="3">
        <f ca="1">AVERAGE(INDIRECT("'[dpc-covid19-ita-regioni.xlsx]"&amp;$A$4&amp;"'!"&amp;G$1&amp;$C131+1):INDIRECT("'[dpc-covid19-ita-regioni.xlsx]"&amp;$A$4&amp;"'!"&amp;G$1&amp;$C131+$A$6))</f>
        <v>969.57142857142856</v>
      </c>
      <c r="H131" s="3">
        <f ca="1">AVERAGE(INDIRECT("'[dpc-covid19-ita-regioni.xlsx]"&amp;$A$4&amp;"'!"&amp;H$1&amp;$C131+1):INDIRECT("'[dpc-covid19-ita-regioni.xlsx]"&amp;$A$4&amp;"'!"&amp;H$1&amp;$C131+$A$6))</f>
        <v>1193.4285714285713</v>
      </c>
      <c r="I131" s="3" cm="1">
        <f t="array" aca="1" ref="I131" ca="1">(INDIRECT("'[dpc-covid19-ita-regioni.xlsx]"&amp;$A$4&amp;"'!"&amp;I$1&amp;$C131+1)-INDIRECT("'[dpc-covid19-ita-regioni.xlsx]"&amp;$A$4&amp;"'!"&amp;I$1&amp;$C131+$A$6))/$A$6</f>
        <v>1.1428571428571428</v>
      </c>
    </row>
    <row r="132" spans="3:9" x14ac:dyDescent="0.25">
      <c r="C132">
        <f t="shared" si="29"/>
        <v>129</v>
      </c>
      <c r="D132" s="9" t="str" cm="1">
        <f t="array" aca="1" ref="D132" ca="1">INDIRECT("'[dpc-covid19-ita-regioni.xlsx]"&amp;$A$4&amp;"'!a"&amp;C132+1)</f>
        <v>08/07/2020</v>
      </c>
      <c r="E132" s="3">
        <f ca="1">AVERAGE(INDIRECT("'[dpc-covid19-ita-regioni.xlsx]"&amp;$A$4&amp;"'!"&amp;E$1&amp;$C132+1):INDIRECT("'[dpc-covid19-ita-regioni.xlsx]"&amp;$A$4&amp;"'!"&amp;E$1&amp;$C132+$A$6))</f>
        <v>222.71428571428572</v>
      </c>
      <c r="F132" s="3">
        <f ca="1">AVERAGE(INDIRECT("'[dpc-covid19-ita-regioni.xlsx]"&amp;$A$4&amp;"'!"&amp;F$1&amp;$C132+1):INDIRECT("'[dpc-covid19-ita-regioni.xlsx]"&amp;$A$4&amp;"'!"&amp;F$1&amp;$C132+$A$6))</f>
        <v>9.1428571428571423</v>
      </c>
      <c r="G132" s="3">
        <f ca="1">AVERAGE(INDIRECT("'[dpc-covid19-ita-regioni.xlsx]"&amp;$A$4&amp;"'!"&amp;G$1&amp;$C132+1):INDIRECT("'[dpc-covid19-ita-regioni.xlsx]"&amp;$A$4&amp;"'!"&amp;G$1&amp;$C132+$A$6))</f>
        <v>986.57142857142856</v>
      </c>
      <c r="H132" s="3">
        <f ca="1">AVERAGE(INDIRECT("'[dpc-covid19-ita-regioni.xlsx]"&amp;$A$4&amp;"'!"&amp;H$1&amp;$C132+1):INDIRECT("'[dpc-covid19-ita-regioni.xlsx]"&amp;$A$4&amp;"'!"&amp;H$1&amp;$C132+$A$6))</f>
        <v>1218.4285714285713</v>
      </c>
      <c r="I132" s="3" cm="1">
        <f t="array" aca="1" ref="I132" ca="1">(INDIRECT("'[dpc-covid19-ita-regioni.xlsx]"&amp;$A$4&amp;"'!"&amp;I$1&amp;$C132+1)-INDIRECT("'[dpc-covid19-ita-regioni.xlsx]"&amp;$A$4&amp;"'!"&amp;I$1&amp;$C132+$A$6))/$A$6</f>
        <v>1.5714285714285714</v>
      </c>
    </row>
    <row r="133" spans="3:9" x14ac:dyDescent="0.25">
      <c r="C133">
        <f t="shared" ref="C133:C196" si="30">C132+1</f>
        <v>130</v>
      </c>
      <c r="D133" s="9" t="str" cm="1">
        <f t="array" aca="1" ref="D133" ca="1">INDIRECT("'[dpc-covid19-ita-regioni.xlsx]"&amp;$A$4&amp;"'!a"&amp;C133+1)</f>
        <v>07/07/2020</v>
      </c>
      <c r="E133" s="3">
        <f ca="1">AVERAGE(INDIRECT("'[dpc-covid19-ita-regioni.xlsx]"&amp;$A$4&amp;"'!"&amp;E$1&amp;$C133+1):INDIRECT("'[dpc-covid19-ita-regioni.xlsx]"&amp;$A$4&amp;"'!"&amp;E$1&amp;$C133+$A$6))</f>
        <v>230.57142857142858</v>
      </c>
      <c r="F133" s="3">
        <f ca="1">AVERAGE(INDIRECT("'[dpc-covid19-ita-regioni.xlsx]"&amp;$A$4&amp;"'!"&amp;F$1&amp;$C133+1):INDIRECT("'[dpc-covid19-ita-regioni.xlsx]"&amp;$A$4&amp;"'!"&amp;F$1&amp;$C133+$A$6))</f>
        <v>9.5714285714285712</v>
      </c>
      <c r="G133" s="3">
        <f ca="1">AVERAGE(INDIRECT("'[dpc-covid19-ita-regioni.xlsx]"&amp;$A$4&amp;"'!"&amp;G$1&amp;$C133+1):INDIRECT("'[dpc-covid19-ita-regioni.xlsx]"&amp;$A$4&amp;"'!"&amp;G$1&amp;$C133+$A$6))</f>
        <v>1008.7142857142857</v>
      </c>
      <c r="H133" s="3">
        <f ca="1">AVERAGE(INDIRECT("'[dpc-covid19-ita-regioni.xlsx]"&amp;$A$4&amp;"'!"&amp;H$1&amp;$C133+1):INDIRECT("'[dpc-covid19-ita-regioni.xlsx]"&amp;$A$4&amp;"'!"&amp;H$1&amp;$C133+$A$6))</f>
        <v>1248.8571428571429</v>
      </c>
      <c r="I133" s="3" cm="1">
        <f t="array" aca="1" ref="I133" ca="1">(INDIRECT("'[dpc-covid19-ita-regioni.xlsx]"&amp;$A$4&amp;"'!"&amp;I$1&amp;$C133+1)-INDIRECT("'[dpc-covid19-ita-regioni.xlsx]"&amp;$A$4&amp;"'!"&amp;I$1&amp;$C133+$A$6))/$A$6</f>
        <v>2.2857142857142856</v>
      </c>
    </row>
    <row r="134" spans="3:9" x14ac:dyDescent="0.25">
      <c r="C134">
        <f t="shared" si="30"/>
        <v>131</v>
      </c>
      <c r="D134" s="9" t="str" cm="1">
        <f t="array" aca="1" ref="D134" ca="1">INDIRECT("'[dpc-covid19-ita-regioni.xlsx]"&amp;$A$4&amp;"'!a"&amp;C134+1)</f>
        <v>06/07/2020</v>
      </c>
      <c r="E134" s="3">
        <f ca="1">AVERAGE(INDIRECT("'[dpc-covid19-ita-regioni.xlsx]"&amp;$A$4&amp;"'!"&amp;E$1&amp;$C134+1):INDIRECT("'[dpc-covid19-ita-regioni.xlsx]"&amp;$A$4&amp;"'!"&amp;E$1&amp;$C134+$A$6))</f>
        <v>238.71428571428572</v>
      </c>
      <c r="F134" s="3">
        <f ca="1">AVERAGE(INDIRECT("'[dpc-covid19-ita-regioni.xlsx]"&amp;$A$4&amp;"'!"&amp;F$1&amp;$C134+1):INDIRECT("'[dpc-covid19-ita-regioni.xlsx]"&amp;$A$4&amp;"'!"&amp;F$1&amp;$C134+$A$6))</f>
        <v>10.142857142857142</v>
      </c>
      <c r="G134" s="3">
        <f ca="1">AVERAGE(INDIRECT("'[dpc-covid19-ita-regioni.xlsx]"&amp;$A$4&amp;"'!"&amp;G$1&amp;$C134+1):INDIRECT("'[dpc-covid19-ita-regioni.xlsx]"&amp;$A$4&amp;"'!"&amp;G$1&amp;$C134+$A$6))</f>
        <v>1035.7142857142858</v>
      </c>
      <c r="H134" s="3">
        <f ca="1">AVERAGE(INDIRECT("'[dpc-covid19-ita-regioni.xlsx]"&amp;$A$4&amp;"'!"&amp;H$1&amp;$C134+1):INDIRECT("'[dpc-covid19-ita-regioni.xlsx]"&amp;$A$4&amp;"'!"&amp;H$1&amp;$C134+$A$6))</f>
        <v>1284.5714285714287</v>
      </c>
      <c r="I134" s="3" cm="1">
        <f t="array" aca="1" ref="I134" ca="1">(INDIRECT("'[dpc-covid19-ita-regioni.xlsx]"&amp;$A$4&amp;"'!"&amp;I$1&amp;$C134+1)-INDIRECT("'[dpc-covid19-ita-regioni.xlsx]"&amp;$A$4&amp;"'!"&amp;I$1&amp;$C134+$A$6))/$A$6</f>
        <v>2</v>
      </c>
    </row>
    <row r="135" spans="3:9" x14ac:dyDescent="0.25">
      <c r="C135">
        <f t="shared" si="30"/>
        <v>132</v>
      </c>
      <c r="D135" s="9" t="str" cm="1">
        <f t="array" aca="1" ref="D135" ca="1">INDIRECT("'[dpc-covid19-ita-regioni.xlsx]"&amp;$A$4&amp;"'!a"&amp;C135+1)</f>
        <v>05/07/2020</v>
      </c>
      <c r="E135" s="3">
        <f ca="1">AVERAGE(INDIRECT("'[dpc-covid19-ita-regioni.xlsx]"&amp;$A$4&amp;"'!"&amp;E$1&amp;$C135+1):INDIRECT("'[dpc-covid19-ita-regioni.xlsx]"&amp;$A$4&amp;"'!"&amp;E$1&amp;$C135+$A$6))</f>
        <v>249.14285714285714</v>
      </c>
      <c r="F135" s="3">
        <f ca="1">AVERAGE(INDIRECT("'[dpc-covid19-ita-regioni.xlsx]"&amp;$A$4&amp;"'!"&amp;F$1&amp;$C135+1):INDIRECT("'[dpc-covid19-ita-regioni.xlsx]"&amp;$A$4&amp;"'!"&amp;F$1&amp;$C135+$A$6))</f>
        <v>10.428571428571429</v>
      </c>
      <c r="G135" s="3">
        <f ca="1">AVERAGE(INDIRECT("'[dpc-covid19-ita-regioni.xlsx]"&amp;$A$4&amp;"'!"&amp;G$1&amp;$C135+1):INDIRECT("'[dpc-covid19-ita-regioni.xlsx]"&amp;$A$4&amp;"'!"&amp;G$1&amp;$C135+$A$6))</f>
        <v>1065.2857142857142</v>
      </c>
      <c r="H135" s="3">
        <f ca="1">AVERAGE(INDIRECT("'[dpc-covid19-ita-regioni.xlsx]"&amp;$A$4&amp;"'!"&amp;H$1&amp;$C135+1):INDIRECT("'[dpc-covid19-ita-regioni.xlsx]"&amp;$A$4&amp;"'!"&amp;H$1&amp;$C135+$A$6))</f>
        <v>1324.8571428571429</v>
      </c>
      <c r="I135" s="3" cm="1">
        <f t="array" aca="1" ref="I135" ca="1">(INDIRECT("'[dpc-covid19-ita-regioni.xlsx]"&amp;$A$4&amp;"'!"&amp;I$1&amp;$C135+1)-INDIRECT("'[dpc-covid19-ita-regioni.xlsx]"&amp;$A$4&amp;"'!"&amp;I$1&amp;$C135+$A$6))/$A$6</f>
        <v>2.1428571428571428</v>
      </c>
    </row>
    <row r="136" spans="3:9" x14ac:dyDescent="0.25">
      <c r="C136">
        <f t="shared" si="30"/>
        <v>133</v>
      </c>
      <c r="D136" s="9" t="str" cm="1">
        <f t="array" aca="1" ref="D136" ca="1">INDIRECT("'[dpc-covid19-ita-regioni.xlsx]"&amp;$A$4&amp;"'!a"&amp;C136+1)</f>
        <v>04/07/2020</v>
      </c>
      <c r="E136" s="3">
        <f ca="1">AVERAGE(INDIRECT("'[dpc-covid19-ita-regioni.xlsx]"&amp;$A$4&amp;"'!"&amp;E$1&amp;$C136+1):INDIRECT("'[dpc-covid19-ita-regioni.xlsx]"&amp;$A$4&amp;"'!"&amp;E$1&amp;$C136+$A$6))</f>
        <v>260.42857142857144</v>
      </c>
      <c r="F136" s="3">
        <f ca="1">AVERAGE(INDIRECT("'[dpc-covid19-ita-regioni.xlsx]"&amp;$A$4&amp;"'!"&amp;F$1&amp;$C136+1):INDIRECT("'[dpc-covid19-ita-regioni.xlsx]"&amp;$A$4&amp;"'!"&amp;F$1&amp;$C136+$A$6))</f>
        <v>10.857142857142858</v>
      </c>
      <c r="G136" s="3">
        <f ca="1">AVERAGE(INDIRECT("'[dpc-covid19-ita-regioni.xlsx]"&amp;$A$4&amp;"'!"&amp;G$1&amp;$C136+1):INDIRECT("'[dpc-covid19-ita-regioni.xlsx]"&amp;$A$4&amp;"'!"&amp;G$1&amp;$C136+$A$6))</f>
        <v>1093.2857142857142</v>
      </c>
      <c r="H136" s="3">
        <f ca="1">AVERAGE(INDIRECT("'[dpc-covid19-ita-regioni.xlsx]"&amp;$A$4&amp;"'!"&amp;H$1&amp;$C136+1):INDIRECT("'[dpc-covid19-ita-regioni.xlsx]"&amp;$A$4&amp;"'!"&amp;H$1&amp;$C136+$A$6))</f>
        <v>1364.5714285714287</v>
      </c>
      <c r="I136" s="3" cm="1">
        <f t="array" aca="1" ref="I136" ca="1">(INDIRECT("'[dpc-covid19-ita-regioni.xlsx]"&amp;$A$4&amp;"'!"&amp;I$1&amp;$C136+1)-INDIRECT("'[dpc-covid19-ita-regioni.xlsx]"&amp;$A$4&amp;"'!"&amp;I$1&amp;$C136+$A$6))/$A$6</f>
        <v>2.4285714285714284</v>
      </c>
    </row>
    <row r="137" spans="3:9" x14ac:dyDescent="0.25">
      <c r="C137">
        <f t="shared" si="30"/>
        <v>134</v>
      </c>
      <c r="D137" s="9" t="str" cm="1">
        <f t="array" aca="1" ref="D137" ca="1">INDIRECT("'[dpc-covid19-ita-regioni.xlsx]"&amp;$A$4&amp;"'!a"&amp;C137+1)</f>
        <v>03/07/2020</v>
      </c>
      <c r="E137" s="3">
        <f ca="1">AVERAGE(INDIRECT("'[dpc-covid19-ita-regioni.xlsx]"&amp;$A$4&amp;"'!"&amp;E$1&amp;$C137+1):INDIRECT("'[dpc-covid19-ita-regioni.xlsx]"&amp;$A$4&amp;"'!"&amp;E$1&amp;$C137+$A$6))</f>
        <v>271.57142857142856</v>
      </c>
      <c r="F137" s="3">
        <f ca="1">AVERAGE(INDIRECT("'[dpc-covid19-ita-regioni.xlsx]"&amp;$A$4&amp;"'!"&amp;F$1&amp;$C137+1):INDIRECT("'[dpc-covid19-ita-regioni.xlsx]"&amp;$A$4&amp;"'!"&amp;F$1&amp;$C137+$A$6))</f>
        <v>11.285714285714286</v>
      </c>
      <c r="G137" s="3">
        <f ca="1">AVERAGE(INDIRECT("'[dpc-covid19-ita-regioni.xlsx]"&amp;$A$4&amp;"'!"&amp;G$1&amp;$C137+1):INDIRECT("'[dpc-covid19-ita-regioni.xlsx]"&amp;$A$4&amp;"'!"&amp;G$1&amp;$C137+$A$6))</f>
        <v>1122.5714285714287</v>
      </c>
      <c r="H137" s="3">
        <f ca="1">AVERAGE(INDIRECT("'[dpc-covid19-ita-regioni.xlsx]"&amp;$A$4&amp;"'!"&amp;H$1&amp;$C137+1):INDIRECT("'[dpc-covid19-ita-regioni.xlsx]"&amp;$A$4&amp;"'!"&amp;H$1&amp;$C137+$A$6))</f>
        <v>1405.4285714285713</v>
      </c>
      <c r="I137" s="3" cm="1">
        <f t="array" aca="1" ref="I137" ca="1">(INDIRECT("'[dpc-covid19-ita-regioni.xlsx]"&amp;$A$4&amp;"'!"&amp;I$1&amp;$C137+1)-INDIRECT("'[dpc-covid19-ita-regioni.xlsx]"&amp;$A$4&amp;"'!"&amp;I$1&amp;$C137+$A$6))/$A$6</f>
        <v>2.8571428571428572</v>
      </c>
    </row>
    <row r="138" spans="3:9" x14ac:dyDescent="0.25">
      <c r="C138">
        <f t="shared" si="30"/>
        <v>135</v>
      </c>
      <c r="D138" s="9" t="str" cm="1">
        <f t="array" aca="1" ref="D138" ca="1">INDIRECT("'[dpc-covid19-ita-regioni.xlsx]"&amp;$A$4&amp;"'!a"&amp;C138+1)</f>
        <v>02/07/2020</v>
      </c>
      <c r="E138" s="3">
        <f ca="1">AVERAGE(INDIRECT("'[dpc-covid19-ita-regioni.xlsx]"&amp;$A$4&amp;"'!"&amp;E$1&amp;$C138+1):INDIRECT("'[dpc-covid19-ita-regioni.xlsx]"&amp;$A$4&amp;"'!"&amp;E$1&amp;$C138+$A$6))</f>
        <v>281.85714285714283</v>
      </c>
      <c r="F138" s="3">
        <f ca="1">AVERAGE(INDIRECT("'[dpc-covid19-ita-regioni.xlsx]"&amp;$A$4&amp;"'!"&amp;F$1&amp;$C138+1):INDIRECT("'[dpc-covid19-ita-regioni.xlsx]"&amp;$A$4&amp;"'!"&amp;F$1&amp;$C138+$A$6))</f>
        <v>11.857142857142858</v>
      </c>
      <c r="G138" s="3">
        <f ca="1">AVERAGE(INDIRECT("'[dpc-covid19-ita-regioni.xlsx]"&amp;$A$4&amp;"'!"&amp;G$1&amp;$C138+1):INDIRECT("'[dpc-covid19-ita-regioni.xlsx]"&amp;$A$4&amp;"'!"&amp;G$1&amp;$C138+$A$6))</f>
        <v>1156</v>
      </c>
      <c r="H138" s="3">
        <f ca="1">AVERAGE(INDIRECT("'[dpc-covid19-ita-regioni.xlsx]"&amp;$A$4&amp;"'!"&amp;H$1&amp;$C138+1):INDIRECT("'[dpc-covid19-ita-regioni.xlsx]"&amp;$A$4&amp;"'!"&amp;H$1&amp;$C138+$A$6))</f>
        <v>1449.7142857142858</v>
      </c>
      <c r="I138" s="3" cm="1">
        <f t="array" aca="1" ref="I138" ca="1">(INDIRECT("'[dpc-covid19-ita-regioni.xlsx]"&amp;$A$4&amp;"'!"&amp;I$1&amp;$C138+1)-INDIRECT("'[dpc-covid19-ita-regioni.xlsx]"&amp;$A$4&amp;"'!"&amp;I$1&amp;$C138+$A$6))/$A$6</f>
        <v>2.7142857142857144</v>
      </c>
    </row>
    <row r="139" spans="3:9" x14ac:dyDescent="0.25">
      <c r="C139">
        <f t="shared" si="30"/>
        <v>136</v>
      </c>
      <c r="D139" s="9" t="str" cm="1">
        <f t="array" aca="1" ref="D139" ca="1">INDIRECT("'[dpc-covid19-ita-regioni.xlsx]"&amp;$A$4&amp;"'!a"&amp;C139+1)</f>
        <v>01/07/2020</v>
      </c>
      <c r="E139" s="3">
        <f ca="1">AVERAGE(INDIRECT("'[dpc-covid19-ita-regioni.xlsx]"&amp;$A$4&amp;"'!"&amp;E$1&amp;$C139+1):INDIRECT("'[dpc-covid19-ita-regioni.xlsx]"&amp;$A$4&amp;"'!"&amp;E$1&amp;$C139+$A$6))</f>
        <v>291.57142857142856</v>
      </c>
      <c r="F139" s="3">
        <f ca="1">AVERAGE(INDIRECT("'[dpc-covid19-ita-regioni.xlsx]"&amp;$A$4&amp;"'!"&amp;F$1&amp;$C139+1):INDIRECT("'[dpc-covid19-ita-regioni.xlsx]"&amp;$A$4&amp;"'!"&amp;F$1&amp;$C139+$A$6))</f>
        <v>12.428571428571429</v>
      </c>
      <c r="G139" s="3">
        <f ca="1">AVERAGE(INDIRECT("'[dpc-covid19-ita-regioni.xlsx]"&amp;$A$4&amp;"'!"&amp;G$1&amp;$C139+1):INDIRECT("'[dpc-covid19-ita-regioni.xlsx]"&amp;$A$4&amp;"'!"&amp;G$1&amp;$C139+$A$6))</f>
        <v>1200.2857142857142</v>
      </c>
      <c r="H139" s="3">
        <f ca="1">AVERAGE(INDIRECT("'[dpc-covid19-ita-regioni.xlsx]"&amp;$A$4&amp;"'!"&amp;H$1&amp;$C139+1):INDIRECT("'[dpc-covid19-ita-regioni.xlsx]"&amp;$A$4&amp;"'!"&amp;H$1&amp;$C139+$A$6))</f>
        <v>1504.2857142857142</v>
      </c>
      <c r="I139" s="3" cm="1">
        <f t="array" aca="1" ref="I139" ca="1">(INDIRECT("'[dpc-covid19-ita-regioni.xlsx]"&amp;$A$4&amp;"'!"&amp;I$1&amp;$C139+1)-INDIRECT("'[dpc-covid19-ita-regioni.xlsx]"&amp;$A$4&amp;"'!"&amp;I$1&amp;$C139+$A$6))/$A$6</f>
        <v>2.8571428571428572</v>
      </c>
    </row>
    <row r="140" spans="3:9" x14ac:dyDescent="0.25">
      <c r="C140">
        <f t="shared" si="30"/>
        <v>137</v>
      </c>
      <c r="D140" s="9" t="str" cm="1">
        <f t="array" aca="1" ref="D140" ca="1">INDIRECT("'[dpc-covid19-ita-regioni.xlsx]"&amp;$A$4&amp;"'!a"&amp;C140+1)</f>
        <v>30/06/2020</v>
      </c>
      <c r="E140" s="3">
        <f ca="1">AVERAGE(INDIRECT("'[dpc-covid19-ita-regioni.xlsx]"&amp;$A$4&amp;"'!"&amp;E$1&amp;$C140+1):INDIRECT("'[dpc-covid19-ita-regioni.xlsx]"&amp;$A$4&amp;"'!"&amp;E$1&amp;$C140+$A$6))</f>
        <v>302.14285714285717</v>
      </c>
      <c r="F140" s="3">
        <f ca="1">AVERAGE(INDIRECT("'[dpc-covid19-ita-regioni.xlsx]"&amp;$A$4&amp;"'!"&amp;F$1&amp;$C140+1):INDIRECT("'[dpc-covid19-ita-regioni.xlsx]"&amp;$A$4&amp;"'!"&amp;F$1&amp;$C140+$A$6))</f>
        <v>13.428571428571429</v>
      </c>
      <c r="G140" s="3">
        <f ca="1">AVERAGE(INDIRECT("'[dpc-covid19-ita-regioni.xlsx]"&amp;$A$4&amp;"'!"&amp;G$1&amp;$C140+1):INDIRECT("'[dpc-covid19-ita-regioni.xlsx]"&amp;$A$4&amp;"'!"&amp;G$1&amp;$C140+$A$6))</f>
        <v>1242.5714285714287</v>
      </c>
      <c r="H140" s="3">
        <f ca="1">AVERAGE(INDIRECT("'[dpc-covid19-ita-regioni.xlsx]"&amp;$A$4&amp;"'!"&amp;H$1&amp;$C140+1):INDIRECT("'[dpc-covid19-ita-regioni.xlsx]"&amp;$A$4&amp;"'!"&amp;H$1&amp;$C140+$A$6))</f>
        <v>1558.1428571428571</v>
      </c>
      <c r="I140" s="3" cm="1">
        <f t="array" aca="1" ref="I140" ca="1">(INDIRECT("'[dpc-covid19-ita-regioni.xlsx]"&amp;$A$4&amp;"'!"&amp;I$1&amp;$C140+1)-INDIRECT("'[dpc-covid19-ita-regioni.xlsx]"&amp;$A$4&amp;"'!"&amp;I$1&amp;$C140+$A$6))/$A$6</f>
        <v>3.4285714285714284</v>
      </c>
    </row>
    <row r="141" spans="3:9" x14ac:dyDescent="0.25">
      <c r="C141">
        <f t="shared" si="30"/>
        <v>138</v>
      </c>
      <c r="D141" s="9" t="str" cm="1">
        <f t="array" aca="1" ref="D141" ca="1">INDIRECT("'[dpc-covid19-ita-regioni.xlsx]"&amp;$A$4&amp;"'!a"&amp;C141+1)</f>
        <v>29/06/2020</v>
      </c>
      <c r="E141" s="3">
        <f ca="1">AVERAGE(INDIRECT("'[dpc-covid19-ita-regioni.xlsx]"&amp;$A$4&amp;"'!"&amp;E$1&amp;$C141+1):INDIRECT("'[dpc-covid19-ita-regioni.xlsx]"&amp;$A$4&amp;"'!"&amp;E$1&amp;$C141+$A$6))</f>
        <v>311.14285714285717</v>
      </c>
      <c r="F141" s="3">
        <f ca="1">AVERAGE(INDIRECT("'[dpc-covid19-ita-regioni.xlsx]"&amp;$A$4&amp;"'!"&amp;F$1&amp;$C141+1):INDIRECT("'[dpc-covid19-ita-regioni.xlsx]"&amp;$A$4&amp;"'!"&amp;F$1&amp;$C141+$A$6))</f>
        <v>14.285714285714286</v>
      </c>
      <c r="G141" s="3">
        <f ca="1">AVERAGE(INDIRECT("'[dpc-covid19-ita-regioni.xlsx]"&amp;$A$4&amp;"'!"&amp;G$1&amp;$C141+1):INDIRECT("'[dpc-covid19-ita-regioni.xlsx]"&amp;$A$4&amp;"'!"&amp;G$1&amp;$C141+$A$6))</f>
        <v>1296.5714285714287</v>
      </c>
      <c r="H141" s="3">
        <f ca="1">AVERAGE(INDIRECT("'[dpc-covid19-ita-regioni.xlsx]"&amp;$A$4&amp;"'!"&amp;H$1&amp;$C141+1):INDIRECT("'[dpc-covid19-ita-regioni.xlsx]"&amp;$A$4&amp;"'!"&amp;H$1&amp;$C141+$A$6))</f>
        <v>1622</v>
      </c>
      <c r="I141" s="3" cm="1">
        <f t="array" aca="1" ref="I141" ca="1">(INDIRECT("'[dpc-covid19-ita-regioni.xlsx]"&amp;$A$4&amp;"'!"&amp;I$1&amp;$C141+1)-INDIRECT("'[dpc-covid19-ita-regioni.xlsx]"&amp;$A$4&amp;"'!"&amp;I$1&amp;$C141+$A$6))/$A$6</f>
        <v>4</v>
      </c>
    </row>
    <row r="142" spans="3:9" x14ac:dyDescent="0.25">
      <c r="C142">
        <f t="shared" si="30"/>
        <v>139</v>
      </c>
      <c r="D142" s="9" t="str" cm="1">
        <f t="array" aca="1" ref="D142" ca="1">INDIRECT("'[dpc-covid19-ita-regioni.xlsx]"&amp;$A$4&amp;"'!a"&amp;C142+1)</f>
        <v>28/06/2020</v>
      </c>
      <c r="E142" s="3">
        <f ca="1">AVERAGE(INDIRECT("'[dpc-covid19-ita-regioni.xlsx]"&amp;$A$4&amp;"'!"&amp;E$1&amp;$C142+1):INDIRECT("'[dpc-covid19-ita-regioni.xlsx]"&amp;$A$4&amp;"'!"&amp;E$1&amp;$C142+$A$6))</f>
        <v>320.14285714285717</v>
      </c>
      <c r="F142" s="3">
        <f ca="1">AVERAGE(INDIRECT("'[dpc-covid19-ita-regioni.xlsx]"&amp;$A$4&amp;"'!"&amp;F$1&amp;$C142+1):INDIRECT("'[dpc-covid19-ita-regioni.xlsx]"&amp;$A$4&amp;"'!"&amp;F$1&amp;$C142+$A$6))</f>
        <v>15.428571428571429</v>
      </c>
      <c r="G142" s="3">
        <f ca="1">AVERAGE(INDIRECT("'[dpc-covid19-ita-regioni.xlsx]"&amp;$A$4&amp;"'!"&amp;G$1&amp;$C142+1):INDIRECT("'[dpc-covid19-ita-regioni.xlsx]"&amp;$A$4&amp;"'!"&amp;G$1&amp;$C142+$A$6))</f>
        <v>1355</v>
      </c>
      <c r="H142" s="3">
        <f ca="1">AVERAGE(INDIRECT("'[dpc-covid19-ita-regioni.xlsx]"&amp;$A$4&amp;"'!"&amp;H$1&amp;$C142+1):INDIRECT("'[dpc-covid19-ita-regioni.xlsx]"&amp;$A$4&amp;"'!"&amp;H$1&amp;$C142+$A$6))</f>
        <v>1690.5714285714287</v>
      </c>
      <c r="I142" s="3" cm="1">
        <f t="array" aca="1" ref="I142" ca="1">(INDIRECT("'[dpc-covid19-ita-regioni.xlsx]"&amp;$A$4&amp;"'!"&amp;I$1&amp;$C142+1)-INDIRECT("'[dpc-covid19-ita-regioni.xlsx]"&amp;$A$4&amp;"'!"&amp;I$1&amp;$C142+$A$6))/$A$6</f>
        <v>4.2857142857142856</v>
      </c>
    </row>
    <row r="143" spans="3:9" x14ac:dyDescent="0.25">
      <c r="C143">
        <f t="shared" si="30"/>
        <v>140</v>
      </c>
      <c r="D143" s="9" t="str" cm="1">
        <f t="array" aca="1" ref="D143" ca="1">INDIRECT("'[dpc-covid19-ita-regioni.xlsx]"&amp;$A$4&amp;"'!a"&amp;C143+1)</f>
        <v>27/06/2020</v>
      </c>
      <c r="E143" s="3">
        <f ca="1">AVERAGE(INDIRECT("'[dpc-covid19-ita-regioni.xlsx]"&amp;$A$4&amp;"'!"&amp;E$1&amp;$C143+1):INDIRECT("'[dpc-covid19-ita-regioni.xlsx]"&amp;$A$4&amp;"'!"&amp;E$1&amp;$C143+$A$6))</f>
        <v>327.42857142857144</v>
      </c>
      <c r="F143" s="3">
        <f ca="1">AVERAGE(INDIRECT("'[dpc-covid19-ita-regioni.xlsx]"&amp;$A$4&amp;"'!"&amp;F$1&amp;$C143+1):INDIRECT("'[dpc-covid19-ita-regioni.xlsx]"&amp;$A$4&amp;"'!"&amp;F$1&amp;$C143+$A$6))</f>
        <v>16.428571428571427</v>
      </c>
      <c r="G143" s="3">
        <f ca="1">AVERAGE(INDIRECT("'[dpc-covid19-ita-regioni.xlsx]"&amp;$A$4&amp;"'!"&amp;G$1&amp;$C143+1):INDIRECT("'[dpc-covid19-ita-regioni.xlsx]"&amp;$A$4&amp;"'!"&amp;G$1&amp;$C143+$A$6))</f>
        <v>1420.7142857142858</v>
      </c>
      <c r="H143" s="3">
        <f ca="1">AVERAGE(INDIRECT("'[dpc-covid19-ita-regioni.xlsx]"&amp;$A$4&amp;"'!"&amp;H$1&amp;$C143+1):INDIRECT("'[dpc-covid19-ita-regioni.xlsx]"&amp;$A$4&amp;"'!"&amp;H$1&amp;$C143+$A$6))</f>
        <v>1764.5714285714287</v>
      </c>
      <c r="I143" s="3" cm="1">
        <f t="array" aca="1" ref="I143" ca="1">(INDIRECT("'[dpc-covid19-ita-regioni.xlsx]"&amp;$A$4&amp;"'!"&amp;I$1&amp;$C143+1)-INDIRECT("'[dpc-covid19-ita-regioni.xlsx]"&amp;$A$4&amp;"'!"&amp;I$1&amp;$C143+$A$6))/$A$6</f>
        <v>4.1428571428571432</v>
      </c>
    </row>
    <row r="144" spans="3:9" x14ac:dyDescent="0.25">
      <c r="C144">
        <f t="shared" si="30"/>
        <v>141</v>
      </c>
      <c r="D144" s="9" t="str" cm="1">
        <f t="array" aca="1" ref="D144" ca="1">INDIRECT("'[dpc-covid19-ita-regioni.xlsx]"&amp;$A$4&amp;"'!a"&amp;C144+1)</f>
        <v>26/06/2020</v>
      </c>
      <c r="E144" s="3">
        <f ca="1">AVERAGE(INDIRECT("'[dpc-covid19-ita-regioni.xlsx]"&amp;$A$4&amp;"'!"&amp;E$1&amp;$C144+1):INDIRECT("'[dpc-covid19-ita-regioni.xlsx]"&amp;$A$4&amp;"'!"&amp;E$1&amp;$C144+$A$6))</f>
        <v>335.28571428571428</v>
      </c>
      <c r="F144" s="3">
        <f ca="1">AVERAGE(INDIRECT("'[dpc-covid19-ita-regioni.xlsx]"&amp;$A$4&amp;"'!"&amp;F$1&amp;$C144+1):INDIRECT("'[dpc-covid19-ita-regioni.xlsx]"&amp;$A$4&amp;"'!"&amp;F$1&amp;$C144+$A$6))</f>
        <v>17.142857142857142</v>
      </c>
      <c r="G144" s="3">
        <f ca="1">AVERAGE(INDIRECT("'[dpc-covid19-ita-regioni.xlsx]"&amp;$A$4&amp;"'!"&amp;G$1&amp;$C144+1):INDIRECT("'[dpc-covid19-ita-regioni.xlsx]"&amp;$A$4&amp;"'!"&amp;G$1&amp;$C144+$A$6))</f>
        <v>1495.7142857142858</v>
      </c>
      <c r="H144" s="3">
        <f ca="1">AVERAGE(INDIRECT("'[dpc-covid19-ita-regioni.xlsx]"&amp;$A$4&amp;"'!"&amp;H$1&amp;$C144+1):INDIRECT("'[dpc-covid19-ita-regioni.xlsx]"&amp;$A$4&amp;"'!"&amp;H$1&amp;$C144+$A$6))</f>
        <v>1848.1428571428571</v>
      </c>
      <c r="I144" s="3" cm="1">
        <f t="array" aca="1" ref="I144" ca="1">(INDIRECT("'[dpc-covid19-ita-regioni.xlsx]"&amp;$A$4&amp;"'!"&amp;I$1&amp;$C144+1)-INDIRECT("'[dpc-covid19-ita-regioni.xlsx]"&amp;$A$4&amp;"'!"&amp;I$1&amp;$C144+$A$6))/$A$6</f>
        <v>4.5714285714285712</v>
      </c>
    </row>
    <row r="145" spans="3:9" x14ac:dyDescent="0.25">
      <c r="C145">
        <f t="shared" si="30"/>
        <v>142</v>
      </c>
      <c r="D145" s="9" t="str" cm="1">
        <f t="array" aca="1" ref="D145" ca="1">INDIRECT("'[dpc-covid19-ita-regioni.xlsx]"&amp;$A$4&amp;"'!a"&amp;C145+1)</f>
        <v>25/06/2020</v>
      </c>
      <c r="E145" s="3">
        <f ca="1">AVERAGE(INDIRECT("'[dpc-covid19-ita-regioni.xlsx]"&amp;$A$4&amp;"'!"&amp;E$1&amp;$C145+1):INDIRECT("'[dpc-covid19-ita-regioni.xlsx]"&amp;$A$4&amp;"'!"&amp;E$1&amp;$C145+$A$6))</f>
        <v>343.28571428571428</v>
      </c>
      <c r="F145" s="3">
        <f ca="1">AVERAGE(INDIRECT("'[dpc-covid19-ita-regioni.xlsx]"&amp;$A$4&amp;"'!"&amp;F$1&amp;$C145+1):INDIRECT("'[dpc-covid19-ita-regioni.xlsx]"&amp;$A$4&amp;"'!"&amp;F$1&amp;$C145+$A$6))</f>
        <v>18.285714285714285</v>
      </c>
      <c r="G145" s="3">
        <f ca="1">AVERAGE(INDIRECT("'[dpc-covid19-ita-regioni.xlsx]"&amp;$A$4&amp;"'!"&amp;G$1&amp;$C145+1):INDIRECT("'[dpc-covid19-ita-regioni.xlsx]"&amp;$A$4&amp;"'!"&amp;G$1&amp;$C145+$A$6))</f>
        <v>1571.2857142857142</v>
      </c>
      <c r="H145" s="3">
        <f ca="1">AVERAGE(INDIRECT("'[dpc-covid19-ita-regioni.xlsx]"&amp;$A$4&amp;"'!"&amp;H$1&amp;$C145+1):INDIRECT("'[dpc-covid19-ita-regioni.xlsx]"&amp;$A$4&amp;"'!"&amp;H$1&amp;$C145+$A$6))</f>
        <v>1932.8571428571429</v>
      </c>
      <c r="I145" s="3" cm="1">
        <f t="array" aca="1" ref="I145" ca="1">(INDIRECT("'[dpc-covid19-ita-regioni.xlsx]"&amp;$A$4&amp;"'!"&amp;I$1&amp;$C145+1)-INDIRECT("'[dpc-covid19-ita-regioni.xlsx]"&amp;$A$4&amp;"'!"&amp;I$1&amp;$C145+$A$6))/$A$6</f>
        <v>4.5714285714285712</v>
      </c>
    </row>
    <row r="146" spans="3:9" x14ac:dyDescent="0.25">
      <c r="C146">
        <f t="shared" si="30"/>
        <v>143</v>
      </c>
      <c r="D146" s="9" t="str" cm="1">
        <f t="array" aca="1" ref="D146" ca="1">INDIRECT("'[dpc-covid19-ita-regioni.xlsx]"&amp;$A$4&amp;"'!a"&amp;C146+1)</f>
        <v>24/06/2020</v>
      </c>
      <c r="E146" s="3">
        <f ca="1">AVERAGE(INDIRECT("'[dpc-covid19-ita-regioni.xlsx]"&amp;$A$4&amp;"'!"&amp;E$1&amp;$C146+1):INDIRECT("'[dpc-covid19-ita-regioni.xlsx]"&amp;$A$4&amp;"'!"&amp;E$1&amp;$C146+$A$6))</f>
        <v>354.85714285714283</v>
      </c>
      <c r="F146" s="3">
        <f ca="1">AVERAGE(INDIRECT("'[dpc-covid19-ita-regioni.xlsx]"&amp;$A$4&amp;"'!"&amp;F$1&amp;$C146+1):INDIRECT("'[dpc-covid19-ita-regioni.xlsx]"&amp;$A$4&amp;"'!"&amp;F$1&amp;$C146+$A$6))</f>
        <v>19.714285714285715</v>
      </c>
      <c r="G146" s="3">
        <f ca="1">AVERAGE(INDIRECT("'[dpc-covid19-ita-regioni.xlsx]"&amp;$A$4&amp;"'!"&amp;G$1&amp;$C146+1):INDIRECT("'[dpc-covid19-ita-regioni.xlsx]"&amp;$A$4&amp;"'!"&amp;G$1&amp;$C146+$A$6))</f>
        <v>1645.2857142857142</v>
      </c>
      <c r="H146" s="3">
        <f ca="1">AVERAGE(INDIRECT("'[dpc-covid19-ita-regioni.xlsx]"&amp;$A$4&amp;"'!"&amp;H$1&amp;$C146+1):INDIRECT("'[dpc-covid19-ita-regioni.xlsx]"&amp;$A$4&amp;"'!"&amp;H$1&amp;$C146+$A$6))</f>
        <v>2019.8571428571429</v>
      </c>
      <c r="I146" s="3" cm="1">
        <f t="array" aca="1" ref="I146" ca="1">(INDIRECT("'[dpc-covid19-ita-regioni.xlsx]"&amp;$A$4&amp;"'!"&amp;I$1&amp;$C146+1)-INDIRECT("'[dpc-covid19-ita-regioni.xlsx]"&amp;$A$4&amp;"'!"&amp;I$1&amp;$C146+$A$6))/$A$6</f>
        <v>4.8571428571428568</v>
      </c>
    </row>
    <row r="147" spans="3:9" x14ac:dyDescent="0.25">
      <c r="C147">
        <f t="shared" si="30"/>
        <v>144</v>
      </c>
      <c r="D147" s="9" t="str" cm="1">
        <f t="array" aca="1" ref="D147" ca="1">INDIRECT("'[dpc-covid19-ita-regioni.xlsx]"&amp;$A$4&amp;"'!a"&amp;C147+1)</f>
        <v>23/06/2020</v>
      </c>
      <c r="E147" s="3">
        <f ca="1">AVERAGE(INDIRECT("'[dpc-covid19-ita-regioni.xlsx]"&amp;$A$4&amp;"'!"&amp;E$1&amp;$C147+1):INDIRECT("'[dpc-covid19-ita-regioni.xlsx]"&amp;$A$4&amp;"'!"&amp;E$1&amp;$C147+$A$6))</f>
        <v>371.14285714285717</v>
      </c>
      <c r="F147" s="3">
        <f ca="1">AVERAGE(INDIRECT("'[dpc-covid19-ita-regioni.xlsx]"&amp;$A$4&amp;"'!"&amp;F$1&amp;$C147+1):INDIRECT("'[dpc-covid19-ita-regioni.xlsx]"&amp;$A$4&amp;"'!"&amp;F$1&amp;$C147+$A$6))</f>
        <v>20.714285714285715</v>
      </c>
      <c r="G147" s="3">
        <f ca="1">AVERAGE(INDIRECT("'[dpc-covid19-ita-regioni.xlsx]"&amp;$A$4&amp;"'!"&amp;G$1&amp;$C147+1):INDIRECT("'[dpc-covid19-ita-regioni.xlsx]"&amp;$A$4&amp;"'!"&amp;G$1&amp;$C147+$A$6))</f>
        <v>1721.5714285714287</v>
      </c>
      <c r="H147" s="3">
        <f ca="1">AVERAGE(INDIRECT("'[dpc-covid19-ita-regioni.xlsx]"&amp;$A$4&amp;"'!"&amp;H$1&amp;$C147+1):INDIRECT("'[dpc-covid19-ita-regioni.xlsx]"&amp;$A$4&amp;"'!"&amp;H$1&amp;$C147+$A$6))</f>
        <v>2113.4285714285716</v>
      </c>
      <c r="I147" s="3" cm="1">
        <f t="array" aca="1" ref="I147" ca="1">(INDIRECT("'[dpc-covid19-ita-regioni.xlsx]"&amp;$A$4&amp;"'!"&amp;I$1&amp;$C147+1)-INDIRECT("'[dpc-covid19-ita-regioni.xlsx]"&amp;$A$4&amp;"'!"&amp;I$1&amp;$C147+$A$6))/$A$6</f>
        <v>4.7142857142857144</v>
      </c>
    </row>
    <row r="148" spans="3:9" x14ac:dyDescent="0.25">
      <c r="C148">
        <f t="shared" si="30"/>
        <v>145</v>
      </c>
      <c r="D148" s="9" t="str" cm="1">
        <f t="array" aca="1" ref="D148" ca="1">INDIRECT("'[dpc-covid19-ita-regioni.xlsx]"&amp;$A$4&amp;"'!a"&amp;C148+1)</f>
        <v>22/06/2020</v>
      </c>
      <c r="E148" s="3">
        <f ca="1">AVERAGE(INDIRECT("'[dpc-covid19-ita-regioni.xlsx]"&amp;$A$4&amp;"'!"&amp;E$1&amp;$C148+1):INDIRECT("'[dpc-covid19-ita-regioni.xlsx]"&amp;$A$4&amp;"'!"&amp;E$1&amp;$C148+$A$6))</f>
        <v>391.42857142857144</v>
      </c>
      <c r="F148" s="3">
        <f ca="1">AVERAGE(INDIRECT("'[dpc-covid19-ita-regioni.xlsx]"&amp;$A$4&amp;"'!"&amp;F$1&amp;$C148+1):INDIRECT("'[dpc-covid19-ita-regioni.xlsx]"&amp;$A$4&amp;"'!"&amp;F$1&amp;$C148+$A$6))</f>
        <v>22.142857142857142</v>
      </c>
      <c r="G148" s="3">
        <f ca="1">AVERAGE(INDIRECT("'[dpc-covid19-ita-regioni.xlsx]"&amp;$A$4&amp;"'!"&amp;G$1&amp;$C148+1):INDIRECT("'[dpc-covid19-ita-regioni.xlsx]"&amp;$A$4&amp;"'!"&amp;G$1&amp;$C148+$A$6))</f>
        <v>1782.7142857142858</v>
      </c>
      <c r="H148" s="3">
        <f ca="1">AVERAGE(INDIRECT("'[dpc-covid19-ita-regioni.xlsx]"&amp;$A$4&amp;"'!"&amp;H$1&amp;$C148+1):INDIRECT("'[dpc-covid19-ita-regioni.xlsx]"&amp;$A$4&amp;"'!"&amp;H$1&amp;$C148+$A$6))</f>
        <v>2196.2857142857142</v>
      </c>
      <c r="I148" s="3" cm="1">
        <f t="array" aca="1" ref="I148" ca="1">(INDIRECT("'[dpc-covid19-ita-regioni.xlsx]"&amp;$A$4&amp;"'!"&amp;I$1&amp;$C148+1)-INDIRECT("'[dpc-covid19-ita-regioni.xlsx]"&amp;$A$4&amp;"'!"&amp;I$1&amp;$C148+$A$6))/$A$6</f>
        <v>5.2857142857142856</v>
      </c>
    </row>
    <row r="149" spans="3:9" x14ac:dyDescent="0.25">
      <c r="C149">
        <f t="shared" si="30"/>
        <v>146</v>
      </c>
      <c r="D149" s="9" t="str" cm="1">
        <f t="array" aca="1" ref="D149" ca="1">INDIRECT("'[dpc-covid19-ita-regioni.xlsx]"&amp;$A$4&amp;"'!a"&amp;C149+1)</f>
        <v>21/06/2020</v>
      </c>
      <c r="E149" s="3">
        <f ca="1">AVERAGE(INDIRECT("'[dpc-covid19-ita-regioni.xlsx]"&amp;$A$4&amp;"'!"&amp;E$1&amp;$C149+1):INDIRECT("'[dpc-covid19-ita-regioni.xlsx]"&amp;$A$4&amp;"'!"&amp;E$1&amp;$C149+$A$6))</f>
        <v>415.85714285714283</v>
      </c>
      <c r="F149" s="3">
        <f ca="1">AVERAGE(INDIRECT("'[dpc-covid19-ita-regioni.xlsx]"&amp;$A$4&amp;"'!"&amp;F$1&amp;$C149+1):INDIRECT("'[dpc-covid19-ita-regioni.xlsx]"&amp;$A$4&amp;"'!"&amp;F$1&amp;$C149+$A$6))</f>
        <v>23.428571428571427</v>
      </c>
      <c r="G149" s="3">
        <f ca="1">AVERAGE(INDIRECT("'[dpc-covid19-ita-regioni.xlsx]"&amp;$A$4&amp;"'!"&amp;G$1&amp;$C149+1):INDIRECT("'[dpc-covid19-ita-regioni.xlsx]"&amp;$A$4&amp;"'!"&amp;G$1&amp;$C149+$A$6))</f>
        <v>1847.5714285714287</v>
      </c>
      <c r="H149" s="3">
        <f ca="1">AVERAGE(INDIRECT("'[dpc-covid19-ita-regioni.xlsx]"&amp;$A$4&amp;"'!"&amp;H$1&amp;$C149+1):INDIRECT("'[dpc-covid19-ita-regioni.xlsx]"&amp;$A$4&amp;"'!"&amp;H$1&amp;$C149+$A$6))</f>
        <v>2286.8571428571427</v>
      </c>
      <c r="I149" s="3" cm="1">
        <f t="array" aca="1" ref="I149" ca="1">(INDIRECT("'[dpc-covid19-ita-regioni.xlsx]"&amp;$A$4&amp;"'!"&amp;I$1&amp;$C149+1)-INDIRECT("'[dpc-covid19-ita-regioni.xlsx]"&amp;$A$4&amp;"'!"&amp;I$1&amp;$C149+$A$6))/$A$6</f>
        <v>5.5714285714285712</v>
      </c>
    </row>
    <row r="150" spans="3:9" x14ac:dyDescent="0.25">
      <c r="C150">
        <f t="shared" si="30"/>
        <v>147</v>
      </c>
      <c r="D150" s="9" t="str" cm="1">
        <f t="array" aca="1" ref="D150" ca="1">INDIRECT("'[dpc-covid19-ita-regioni.xlsx]"&amp;$A$4&amp;"'!a"&amp;C150+1)</f>
        <v>20/06/2020</v>
      </c>
      <c r="E150" s="3">
        <f ca="1">AVERAGE(INDIRECT("'[dpc-covid19-ita-regioni.xlsx]"&amp;$A$4&amp;"'!"&amp;E$1&amp;$C150+1):INDIRECT("'[dpc-covid19-ita-regioni.xlsx]"&amp;$A$4&amp;"'!"&amp;E$1&amp;$C150+$A$6))</f>
        <v>438.85714285714283</v>
      </c>
      <c r="F150" s="3">
        <f ca="1">AVERAGE(INDIRECT("'[dpc-covid19-ita-regioni.xlsx]"&amp;$A$4&amp;"'!"&amp;F$1&amp;$C150+1):INDIRECT("'[dpc-covid19-ita-regioni.xlsx]"&amp;$A$4&amp;"'!"&amp;F$1&amp;$C150+$A$6))</f>
        <v>24.428571428571427</v>
      </c>
      <c r="G150" s="3">
        <f ca="1">AVERAGE(INDIRECT("'[dpc-covid19-ita-regioni.xlsx]"&amp;$A$4&amp;"'!"&amp;G$1&amp;$C150+1):INDIRECT("'[dpc-covid19-ita-regioni.xlsx]"&amp;$A$4&amp;"'!"&amp;G$1&amp;$C150+$A$6))</f>
        <v>1914.2857142857142</v>
      </c>
      <c r="H150" s="3">
        <f ca="1">AVERAGE(INDIRECT("'[dpc-covid19-ita-regioni.xlsx]"&amp;$A$4&amp;"'!"&amp;H$1&amp;$C150+1):INDIRECT("'[dpc-covid19-ita-regioni.xlsx]"&amp;$A$4&amp;"'!"&amp;H$1&amp;$C150+$A$6))</f>
        <v>2377.5714285714284</v>
      </c>
      <c r="I150" s="3" cm="1">
        <f t="array" aca="1" ref="I150" ca="1">(INDIRECT("'[dpc-covid19-ita-regioni.xlsx]"&amp;$A$4&amp;"'!"&amp;I$1&amp;$C150+1)-INDIRECT("'[dpc-covid19-ita-regioni.xlsx]"&amp;$A$4&amp;"'!"&amp;I$1&amp;$C150+$A$6))/$A$6</f>
        <v>4.7142857142857144</v>
      </c>
    </row>
    <row r="151" spans="3:9" x14ac:dyDescent="0.25">
      <c r="C151">
        <f t="shared" si="30"/>
        <v>148</v>
      </c>
      <c r="D151" s="9" t="str" cm="1">
        <f t="array" aca="1" ref="D151" ca="1">INDIRECT("'[dpc-covid19-ita-regioni.xlsx]"&amp;$A$4&amp;"'!a"&amp;C151+1)</f>
        <v>19/06/2020</v>
      </c>
      <c r="E151" s="3">
        <f ca="1">AVERAGE(INDIRECT("'[dpc-covid19-ita-regioni.xlsx]"&amp;$A$4&amp;"'!"&amp;E$1&amp;$C151+1):INDIRECT("'[dpc-covid19-ita-regioni.xlsx]"&amp;$A$4&amp;"'!"&amp;E$1&amp;$C151+$A$6))</f>
        <v>460.57142857142856</v>
      </c>
      <c r="F151" s="3">
        <f ca="1">AVERAGE(INDIRECT("'[dpc-covid19-ita-regioni.xlsx]"&amp;$A$4&amp;"'!"&amp;F$1&amp;$C151+1):INDIRECT("'[dpc-covid19-ita-regioni.xlsx]"&amp;$A$4&amp;"'!"&amp;F$1&amp;$C151+$A$6))</f>
        <v>25.857142857142858</v>
      </c>
      <c r="G151" s="3">
        <f ca="1">AVERAGE(INDIRECT("'[dpc-covid19-ita-regioni.xlsx]"&amp;$A$4&amp;"'!"&amp;G$1&amp;$C151+1):INDIRECT("'[dpc-covid19-ita-regioni.xlsx]"&amp;$A$4&amp;"'!"&amp;G$1&amp;$C151+$A$6))</f>
        <v>1995.7142857142858</v>
      </c>
      <c r="H151" s="3">
        <f ca="1">AVERAGE(INDIRECT("'[dpc-covid19-ita-regioni.xlsx]"&amp;$A$4&amp;"'!"&amp;H$1&amp;$C151+1):INDIRECT("'[dpc-covid19-ita-regioni.xlsx]"&amp;$A$4&amp;"'!"&amp;H$1&amp;$C151+$A$6))</f>
        <v>2482.1428571428573</v>
      </c>
      <c r="I151" s="3" cm="1">
        <f t="array" aca="1" ref="I151" ca="1">(INDIRECT("'[dpc-covid19-ita-regioni.xlsx]"&amp;$A$4&amp;"'!"&amp;I$1&amp;$C151+1)-INDIRECT("'[dpc-covid19-ita-regioni.xlsx]"&amp;$A$4&amp;"'!"&amp;I$1&amp;$C151+$A$6))/$A$6</f>
        <v>4.7142857142857144</v>
      </c>
    </row>
    <row r="152" spans="3:9" x14ac:dyDescent="0.25">
      <c r="C152">
        <f t="shared" si="30"/>
        <v>149</v>
      </c>
      <c r="D152" s="9" t="str" cm="1">
        <f t="array" aca="1" ref="D152" ca="1">INDIRECT("'[dpc-covid19-ita-regioni.xlsx]"&amp;$A$4&amp;"'!a"&amp;C152+1)</f>
        <v>18/06/2020</v>
      </c>
      <c r="E152" s="3">
        <f ca="1">AVERAGE(INDIRECT("'[dpc-covid19-ita-regioni.xlsx]"&amp;$A$4&amp;"'!"&amp;E$1&amp;$C152+1):INDIRECT("'[dpc-covid19-ita-regioni.xlsx]"&amp;$A$4&amp;"'!"&amp;E$1&amp;$C152+$A$6))</f>
        <v>484</v>
      </c>
      <c r="F152" s="3">
        <f ca="1">AVERAGE(INDIRECT("'[dpc-covid19-ita-regioni.xlsx]"&amp;$A$4&amp;"'!"&amp;F$1&amp;$C152+1):INDIRECT("'[dpc-covid19-ita-regioni.xlsx]"&amp;$A$4&amp;"'!"&amp;F$1&amp;$C152+$A$6))</f>
        <v>27</v>
      </c>
      <c r="G152" s="3">
        <f ca="1">AVERAGE(INDIRECT("'[dpc-covid19-ita-regioni.xlsx]"&amp;$A$4&amp;"'!"&amp;G$1&amp;$C152+1):INDIRECT("'[dpc-covid19-ita-regioni.xlsx]"&amp;$A$4&amp;"'!"&amp;G$1&amp;$C152+$A$6))</f>
        <v>2073.8571428571427</v>
      </c>
      <c r="H152" s="3">
        <f ca="1">AVERAGE(INDIRECT("'[dpc-covid19-ita-regioni.xlsx]"&amp;$A$4&amp;"'!"&amp;H$1&amp;$C152+1):INDIRECT("'[dpc-covid19-ita-regioni.xlsx]"&amp;$A$4&amp;"'!"&amp;H$1&amp;$C152+$A$6))</f>
        <v>2584.8571428571427</v>
      </c>
      <c r="I152" s="3" cm="1">
        <f t="array" aca="1" ref="I152" ca="1">(INDIRECT("'[dpc-covid19-ita-regioni.xlsx]"&amp;$A$4&amp;"'!"&amp;I$1&amp;$C152+1)-INDIRECT("'[dpc-covid19-ita-regioni.xlsx]"&amp;$A$4&amp;"'!"&amp;I$1&amp;$C152+$A$6))/$A$6</f>
        <v>5.1428571428571432</v>
      </c>
    </row>
    <row r="153" spans="3:9" x14ac:dyDescent="0.25">
      <c r="C153">
        <f t="shared" si="30"/>
        <v>150</v>
      </c>
      <c r="D153" s="9" t="str" cm="1">
        <f t="array" aca="1" ref="D153" ca="1">INDIRECT("'[dpc-covid19-ita-regioni.xlsx]"&amp;$A$4&amp;"'!a"&amp;C153+1)</f>
        <v>17/06/2020</v>
      </c>
      <c r="E153" s="3">
        <f ca="1">AVERAGE(INDIRECT("'[dpc-covid19-ita-regioni.xlsx]"&amp;$A$4&amp;"'!"&amp;E$1&amp;$C153+1):INDIRECT("'[dpc-covid19-ita-regioni.xlsx]"&amp;$A$4&amp;"'!"&amp;E$1&amp;$C153+$A$6))</f>
        <v>505</v>
      </c>
      <c r="F153" s="3">
        <f ca="1">AVERAGE(INDIRECT("'[dpc-covid19-ita-regioni.xlsx]"&amp;$A$4&amp;"'!"&amp;F$1&amp;$C153+1):INDIRECT("'[dpc-covid19-ita-regioni.xlsx]"&amp;$A$4&amp;"'!"&amp;F$1&amp;$C153+$A$6))</f>
        <v>28.142857142857142</v>
      </c>
      <c r="G153" s="3">
        <f ca="1">AVERAGE(INDIRECT("'[dpc-covid19-ita-regioni.xlsx]"&amp;$A$4&amp;"'!"&amp;G$1&amp;$C153+1):INDIRECT("'[dpc-covid19-ita-regioni.xlsx]"&amp;$A$4&amp;"'!"&amp;G$1&amp;$C153+$A$6))</f>
        <v>2179.2857142857142</v>
      </c>
      <c r="H153" s="3">
        <f ca="1">AVERAGE(INDIRECT("'[dpc-covid19-ita-regioni.xlsx]"&amp;$A$4&amp;"'!"&amp;H$1&amp;$C153+1):INDIRECT("'[dpc-covid19-ita-regioni.xlsx]"&amp;$A$4&amp;"'!"&amp;H$1&amp;$C153+$A$6))</f>
        <v>2712.4285714285716</v>
      </c>
      <c r="I153" s="3" cm="1">
        <f t="array" aca="1" ref="I153" ca="1">(INDIRECT("'[dpc-covid19-ita-regioni.xlsx]"&amp;$A$4&amp;"'!"&amp;I$1&amp;$C153+1)-INDIRECT("'[dpc-covid19-ita-regioni.xlsx]"&amp;$A$4&amp;"'!"&amp;I$1&amp;$C153+$A$6))/$A$6</f>
        <v>5.4285714285714288</v>
      </c>
    </row>
    <row r="154" spans="3:9" x14ac:dyDescent="0.25">
      <c r="C154">
        <f t="shared" si="30"/>
        <v>151</v>
      </c>
      <c r="D154" s="9" t="str" cm="1">
        <f t="array" aca="1" ref="D154" ca="1">INDIRECT("'[dpc-covid19-ita-regioni.xlsx]"&amp;$A$4&amp;"'!a"&amp;C154+1)</f>
        <v>16/06/2020</v>
      </c>
      <c r="E154" s="3">
        <f ca="1">AVERAGE(INDIRECT("'[dpc-covid19-ita-regioni.xlsx]"&amp;$A$4&amp;"'!"&amp;E$1&amp;$C154+1):INDIRECT("'[dpc-covid19-ita-regioni.xlsx]"&amp;$A$4&amp;"'!"&amp;E$1&amp;$C154+$A$6))</f>
        <v>521.57142857142856</v>
      </c>
      <c r="F154" s="3">
        <f ca="1">AVERAGE(INDIRECT("'[dpc-covid19-ita-regioni.xlsx]"&amp;$A$4&amp;"'!"&amp;F$1&amp;$C154+1):INDIRECT("'[dpc-covid19-ita-regioni.xlsx]"&amp;$A$4&amp;"'!"&amp;F$1&amp;$C154+$A$6))</f>
        <v>29.571428571428573</v>
      </c>
      <c r="G154" s="3">
        <f ca="1">AVERAGE(INDIRECT("'[dpc-covid19-ita-regioni.xlsx]"&amp;$A$4&amp;"'!"&amp;G$1&amp;$C154+1):INDIRECT("'[dpc-covid19-ita-regioni.xlsx]"&amp;$A$4&amp;"'!"&amp;G$1&amp;$C154+$A$6))</f>
        <v>2302.2857142857142</v>
      </c>
      <c r="H154" s="3">
        <f ca="1">AVERAGE(INDIRECT("'[dpc-covid19-ita-regioni.xlsx]"&amp;$A$4&amp;"'!"&amp;H$1&amp;$C154+1):INDIRECT("'[dpc-covid19-ita-regioni.xlsx]"&amp;$A$4&amp;"'!"&amp;H$1&amp;$C154+$A$6))</f>
        <v>2853.4285714285716</v>
      </c>
      <c r="I154" s="3" cm="1">
        <f t="array" aca="1" ref="I154" ca="1">(INDIRECT("'[dpc-covid19-ita-regioni.xlsx]"&amp;$A$4&amp;"'!"&amp;I$1&amp;$C154+1)-INDIRECT("'[dpc-covid19-ita-regioni.xlsx]"&amp;$A$4&amp;"'!"&amp;I$1&amp;$C154+$A$6))/$A$6</f>
        <v>6</v>
      </c>
    </row>
    <row r="155" spans="3:9" x14ac:dyDescent="0.25">
      <c r="C155">
        <f t="shared" si="30"/>
        <v>152</v>
      </c>
      <c r="D155" s="9" t="str" cm="1">
        <f t="array" aca="1" ref="D155" ca="1">INDIRECT("'[dpc-covid19-ita-regioni.xlsx]"&amp;$A$4&amp;"'!a"&amp;C155+1)</f>
        <v>15/06/2020</v>
      </c>
      <c r="E155" s="3">
        <f ca="1">AVERAGE(INDIRECT("'[dpc-covid19-ita-regioni.xlsx]"&amp;$A$4&amp;"'!"&amp;E$1&amp;$C155+1):INDIRECT("'[dpc-covid19-ita-regioni.xlsx]"&amp;$A$4&amp;"'!"&amp;E$1&amp;$C155+$A$6))</f>
        <v>539.71428571428567</v>
      </c>
      <c r="F155" s="3">
        <f ca="1">AVERAGE(INDIRECT("'[dpc-covid19-ita-regioni.xlsx]"&amp;$A$4&amp;"'!"&amp;F$1&amp;$C155+1):INDIRECT("'[dpc-covid19-ita-regioni.xlsx]"&amp;$A$4&amp;"'!"&amp;F$1&amp;$C155+$A$6))</f>
        <v>31.142857142857142</v>
      </c>
      <c r="G155" s="3">
        <f ca="1">AVERAGE(INDIRECT("'[dpc-covid19-ita-regioni.xlsx]"&amp;$A$4&amp;"'!"&amp;G$1&amp;$C155+1):INDIRECT("'[dpc-covid19-ita-regioni.xlsx]"&amp;$A$4&amp;"'!"&amp;G$1&amp;$C155+$A$6))</f>
        <v>2457</v>
      </c>
      <c r="H155" s="3">
        <f ca="1">AVERAGE(INDIRECT("'[dpc-covid19-ita-regioni.xlsx]"&amp;$A$4&amp;"'!"&amp;H$1&amp;$C155+1):INDIRECT("'[dpc-covid19-ita-regioni.xlsx]"&amp;$A$4&amp;"'!"&amp;H$1&amp;$C155+$A$6))</f>
        <v>3027.8571428571427</v>
      </c>
      <c r="I155" s="3" cm="1">
        <f t="array" aca="1" ref="I155" ca="1">(INDIRECT("'[dpc-covid19-ita-regioni.xlsx]"&amp;$A$4&amp;"'!"&amp;I$1&amp;$C155+1)-INDIRECT("'[dpc-covid19-ita-regioni.xlsx]"&amp;$A$4&amp;"'!"&amp;I$1&amp;$C155+$A$6))/$A$6</f>
        <v>7.2857142857142856</v>
      </c>
    </row>
    <row r="156" spans="3:9" x14ac:dyDescent="0.25">
      <c r="C156">
        <f t="shared" si="30"/>
        <v>153</v>
      </c>
      <c r="D156" s="9" t="str" cm="1">
        <f t="array" aca="1" ref="D156" ca="1">INDIRECT("'[dpc-covid19-ita-regioni.xlsx]"&amp;$A$4&amp;"'!a"&amp;C156+1)</f>
        <v>14/06/2020</v>
      </c>
      <c r="E156" s="3">
        <f ca="1">AVERAGE(INDIRECT("'[dpc-covid19-ita-regioni.xlsx]"&amp;$A$4&amp;"'!"&amp;E$1&amp;$C156+1):INDIRECT("'[dpc-covid19-ita-regioni.xlsx]"&amp;$A$4&amp;"'!"&amp;E$1&amp;$C156+$A$6))</f>
        <v>556.28571428571433</v>
      </c>
      <c r="F156" s="3">
        <f ca="1">AVERAGE(INDIRECT("'[dpc-covid19-ita-regioni.xlsx]"&amp;$A$4&amp;"'!"&amp;F$1&amp;$C156+1):INDIRECT("'[dpc-covid19-ita-regioni.xlsx]"&amp;$A$4&amp;"'!"&amp;F$1&amp;$C156+$A$6))</f>
        <v>32.285714285714285</v>
      </c>
      <c r="G156" s="3">
        <f ca="1">AVERAGE(INDIRECT("'[dpc-covid19-ita-regioni.xlsx]"&amp;$A$4&amp;"'!"&amp;G$1&amp;$C156+1):INDIRECT("'[dpc-covid19-ita-regioni.xlsx]"&amp;$A$4&amp;"'!"&amp;G$1&amp;$C156+$A$6))</f>
        <v>2619.5714285714284</v>
      </c>
      <c r="H156" s="3">
        <f ca="1">AVERAGE(INDIRECT("'[dpc-covid19-ita-regioni.xlsx]"&amp;$A$4&amp;"'!"&amp;H$1&amp;$C156+1):INDIRECT("'[dpc-covid19-ita-regioni.xlsx]"&amp;$A$4&amp;"'!"&amp;H$1&amp;$C156+$A$6))</f>
        <v>3208.1428571428573</v>
      </c>
      <c r="I156" s="3" cm="1">
        <f t="array" aca="1" ref="I156" ca="1">(INDIRECT("'[dpc-covid19-ita-regioni.xlsx]"&amp;$A$4&amp;"'!"&amp;I$1&amp;$C156+1)-INDIRECT("'[dpc-covid19-ita-regioni.xlsx]"&amp;$A$4&amp;"'!"&amp;I$1&amp;$C156+$A$6))/$A$6</f>
        <v>8.2857142857142865</v>
      </c>
    </row>
    <row r="157" spans="3:9" x14ac:dyDescent="0.25">
      <c r="C157">
        <f t="shared" si="30"/>
        <v>154</v>
      </c>
      <c r="D157" s="9" t="str" cm="1">
        <f t="array" aca="1" ref="D157" ca="1">INDIRECT("'[dpc-covid19-ita-regioni.xlsx]"&amp;$A$4&amp;"'!a"&amp;C157+1)</f>
        <v>13/06/2020</v>
      </c>
      <c r="E157" s="3">
        <f ca="1">AVERAGE(INDIRECT("'[dpc-covid19-ita-regioni.xlsx]"&amp;$A$4&amp;"'!"&amp;E$1&amp;$C157+1):INDIRECT("'[dpc-covid19-ita-regioni.xlsx]"&amp;$A$4&amp;"'!"&amp;E$1&amp;$C157+$A$6))</f>
        <v>576.57142857142856</v>
      </c>
      <c r="F157" s="3">
        <f ca="1">AVERAGE(INDIRECT("'[dpc-covid19-ita-regioni.xlsx]"&amp;$A$4&amp;"'!"&amp;F$1&amp;$C157+1):INDIRECT("'[dpc-covid19-ita-regioni.xlsx]"&amp;$A$4&amp;"'!"&amp;F$1&amp;$C157+$A$6))</f>
        <v>34</v>
      </c>
      <c r="G157" s="3">
        <f ca="1">AVERAGE(INDIRECT("'[dpc-covid19-ita-regioni.xlsx]"&amp;$A$4&amp;"'!"&amp;G$1&amp;$C157+1):INDIRECT("'[dpc-covid19-ita-regioni.xlsx]"&amp;$A$4&amp;"'!"&amp;G$1&amp;$C157+$A$6))</f>
        <v>2785.2857142857142</v>
      </c>
      <c r="H157" s="3">
        <f ca="1">AVERAGE(INDIRECT("'[dpc-covid19-ita-regioni.xlsx]"&amp;$A$4&amp;"'!"&amp;H$1&amp;$C157+1):INDIRECT("'[dpc-covid19-ita-regioni.xlsx]"&amp;$A$4&amp;"'!"&amp;H$1&amp;$C157+$A$6))</f>
        <v>3395.8571428571427</v>
      </c>
      <c r="I157" s="3" cm="1">
        <f t="array" aca="1" ref="I157" ca="1">(INDIRECT("'[dpc-covid19-ita-regioni.xlsx]"&amp;$A$4&amp;"'!"&amp;I$1&amp;$C157+1)-INDIRECT("'[dpc-covid19-ita-regioni.xlsx]"&amp;$A$4&amp;"'!"&amp;I$1&amp;$C157+$A$6))/$A$6</f>
        <v>9.2857142857142865</v>
      </c>
    </row>
    <row r="158" spans="3:9" x14ac:dyDescent="0.25">
      <c r="C158">
        <f t="shared" si="30"/>
        <v>155</v>
      </c>
      <c r="D158" s="9" t="str" cm="1">
        <f t="array" aca="1" ref="D158" ca="1">INDIRECT("'[dpc-covid19-ita-regioni.xlsx]"&amp;$A$4&amp;"'!a"&amp;C158+1)</f>
        <v>12/06/2020</v>
      </c>
      <c r="E158" s="3">
        <f ca="1">AVERAGE(INDIRECT("'[dpc-covid19-ita-regioni.xlsx]"&amp;$A$4&amp;"'!"&amp;E$1&amp;$C158+1):INDIRECT("'[dpc-covid19-ita-regioni.xlsx]"&amp;$A$4&amp;"'!"&amp;E$1&amp;$C158+$A$6))</f>
        <v>601.42857142857144</v>
      </c>
      <c r="F158" s="3">
        <f ca="1">AVERAGE(INDIRECT("'[dpc-covid19-ita-regioni.xlsx]"&amp;$A$4&amp;"'!"&amp;F$1&amp;$C158+1):INDIRECT("'[dpc-covid19-ita-regioni.xlsx]"&amp;$A$4&amp;"'!"&amp;F$1&amp;$C158+$A$6))</f>
        <v>35.428571428571431</v>
      </c>
      <c r="G158" s="3">
        <f ca="1">AVERAGE(INDIRECT("'[dpc-covid19-ita-regioni.xlsx]"&amp;$A$4&amp;"'!"&amp;G$1&amp;$C158+1):INDIRECT("'[dpc-covid19-ita-regioni.xlsx]"&amp;$A$4&amp;"'!"&amp;G$1&amp;$C158+$A$6))</f>
        <v>2951.4285714285716</v>
      </c>
      <c r="H158" s="3">
        <f ca="1">AVERAGE(INDIRECT("'[dpc-covid19-ita-regioni.xlsx]"&amp;$A$4&amp;"'!"&amp;H$1&amp;$C158+1):INDIRECT("'[dpc-covid19-ita-regioni.xlsx]"&amp;$A$4&amp;"'!"&amp;H$1&amp;$C158+$A$6))</f>
        <v>3588.2857142857142</v>
      </c>
      <c r="I158" s="3" cm="1">
        <f t="array" aca="1" ref="I158" ca="1">(INDIRECT("'[dpc-covid19-ita-regioni.xlsx]"&amp;$A$4&amp;"'!"&amp;I$1&amp;$C158+1)-INDIRECT("'[dpc-covid19-ita-regioni.xlsx]"&amp;$A$4&amp;"'!"&amp;I$1&amp;$C158+$A$6))/$A$6</f>
        <v>8.8571428571428577</v>
      </c>
    </row>
    <row r="159" spans="3:9" x14ac:dyDescent="0.25">
      <c r="C159">
        <f t="shared" si="30"/>
        <v>156</v>
      </c>
      <c r="D159" s="9" t="str" cm="1">
        <f t="array" aca="1" ref="D159" ca="1">INDIRECT("'[dpc-covid19-ita-regioni.xlsx]"&amp;$A$4&amp;"'!a"&amp;C159+1)</f>
        <v>11/06/2020</v>
      </c>
      <c r="E159" s="3">
        <f ca="1">AVERAGE(INDIRECT("'[dpc-covid19-ita-regioni.xlsx]"&amp;$A$4&amp;"'!"&amp;E$1&amp;$C159+1):INDIRECT("'[dpc-covid19-ita-regioni.xlsx]"&amp;$A$4&amp;"'!"&amp;E$1&amp;$C159+$A$6))</f>
        <v>632.28571428571433</v>
      </c>
      <c r="F159" s="3">
        <f ca="1">AVERAGE(INDIRECT("'[dpc-covid19-ita-regioni.xlsx]"&amp;$A$4&amp;"'!"&amp;F$1&amp;$C159+1):INDIRECT("'[dpc-covid19-ita-regioni.xlsx]"&amp;$A$4&amp;"'!"&amp;F$1&amp;$C159+$A$6))</f>
        <v>36.857142857142854</v>
      </c>
      <c r="G159" s="3">
        <f ca="1">AVERAGE(INDIRECT("'[dpc-covid19-ita-regioni.xlsx]"&amp;$A$4&amp;"'!"&amp;G$1&amp;$C159+1):INDIRECT("'[dpc-covid19-ita-regioni.xlsx]"&amp;$A$4&amp;"'!"&amp;G$1&amp;$C159+$A$6))</f>
        <v>3129.4285714285716</v>
      </c>
      <c r="H159" s="3">
        <f ca="1">AVERAGE(INDIRECT("'[dpc-covid19-ita-regioni.xlsx]"&amp;$A$4&amp;"'!"&amp;H$1&amp;$C159+1):INDIRECT("'[dpc-covid19-ita-regioni.xlsx]"&amp;$A$4&amp;"'!"&amp;H$1&amp;$C159+$A$6))</f>
        <v>3798.5714285714284</v>
      </c>
      <c r="I159" s="3" cm="1">
        <f t="array" aca="1" ref="I159" ca="1">(INDIRECT("'[dpc-covid19-ita-regioni.xlsx]"&amp;$A$4&amp;"'!"&amp;I$1&amp;$C159+1)-INDIRECT("'[dpc-covid19-ita-regioni.xlsx]"&amp;$A$4&amp;"'!"&amp;I$1&amp;$C159+$A$6))/$A$6</f>
        <v>8.7142857142857135</v>
      </c>
    </row>
    <row r="160" spans="3:9" x14ac:dyDescent="0.25">
      <c r="C160">
        <f t="shared" si="30"/>
        <v>157</v>
      </c>
      <c r="D160" s="9" t="str" cm="1">
        <f t="array" aca="1" ref="D160" ca="1">INDIRECT("'[dpc-covid19-ita-regioni.xlsx]"&amp;$A$4&amp;"'!a"&amp;C160+1)</f>
        <v>10/06/2020</v>
      </c>
      <c r="E160" s="3">
        <f ca="1">AVERAGE(INDIRECT("'[dpc-covid19-ita-regioni.xlsx]"&amp;$A$4&amp;"'!"&amp;E$1&amp;$C160+1):INDIRECT("'[dpc-covid19-ita-regioni.xlsx]"&amp;$A$4&amp;"'!"&amp;E$1&amp;$C160+$A$6))</f>
        <v>670</v>
      </c>
      <c r="F160" s="3">
        <f ca="1">AVERAGE(INDIRECT("'[dpc-covid19-ita-regioni.xlsx]"&amp;$A$4&amp;"'!"&amp;F$1&amp;$C160+1):INDIRECT("'[dpc-covid19-ita-regioni.xlsx]"&amp;$A$4&amp;"'!"&amp;F$1&amp;$C160+$A$6))</f>
        <v>38.285714285714285</v>
      </c>
      <c r="G160" s="3">
        <f ca="1">AVERAGE(INDIRECT("'[dpc-covid19-ita-regioni.xlsx]"&amp;$A$4&amp;"'!"&amp;G$1&amp;$C160+1):INDIRECT("'[dpc-covid19-ita-regioni.xlsx]"&amp;$A$4&amp;"'!"&amp;G$1&amp;$C160+$A$6))</f>
        <v>3286.4285714285716</v>
      </c>
      <c r="H160" s="3">
        <f ca="1">AVERAGE(INDIRECT("'[dpc-covid19-ita-regioni.xlsx]"&amp;$A$4&amp;"'!"&amp;H$1&amp;$C160+1):INDIRECT("'[dpc-covid19-ita-regioni.xlsx]"&amp;$A$4&amp;"'!"&amp;H$1&amp;$C160+$A$6))</f>
        <v>3994.7142857142858</v>
      </c>
      <c r="I160" s="3" cm="1">
        <f t="array" aca="1" ref="I160" ca="1">(INDIRECT("'[dpc-covid19-ita-regioni.xlsx]"&amp;$A$4&amp;"'!"&amp;I$1&amp;$C160+1)-INDIRECT("'[dpc-covid19-ita-regioni.xlsx]"&amp;$A$4&amp;"'!"&amp;I$1&amp;$C160+$A$6))/$A$6</f>
        <v>9.4285714285714288</v>
      </c>
    </row>
    <row r="161" spans="3:9" x14ac:dyDescent="0.25">
      <c r="C161">
        <f t="shared" si="30"/>
        <v>158</v>
      </c>
      <c r="D161" s="9" t="str" cm="1">
        <f t="array" aca="1" ref="D161" ca="1">INDIRECT("'[dpc-covid19-ita-regioni.xlsx]"&amp;$A$4&amp;"'!a"&amp;C161+1)</f>
        <v>09/06/2020</v>
      </c>
      <c r="E161" s="3">
        <f ca="1">AVERAGE(INDIRECT("'[dpc-covid19-ita-regioni.xlsx]"&amp;$A$4&amp;"'!"&amp;E$1&amp;$C161+1):INDIRECT("'[dpc-covid19-ita-regioni.xlsx]"&amp;$A$4&amp;"'!"&amp;E$1&amp;$C161+$A$6))</f>
        <v>709.57142857142856</v>
      </c>
      <c r="F161" s="3">
        <f ca="1">AVERAGE(INDIRECT("'[dpc-covid19-ita-regioni.xlsx]"&amp;$A$4&amp;"'!"&amp;F$1&amp;$C161+1):INDIRECT("'[dpc-covid19-ita-regioni.xlsx]"&amp;$A$4&amp;"'!"&amp;F$1&amp;$C161+$A$6))</f>
        <v>39.571428571428569</v>
      </c>
      <c r="G161" s="3">
        <f ca="1">AVERAGE(INDIRECT("'[dpc-covid19-ita-regioni.xlsx]"&amp;$A$4&amp;"'!"&amp;G$1&amp;$C161+1):INDIRECT("'[dpc-covid19-ita-regioni.xlsx]"&amp;$A$4&amp;"'!"&amp;G$1&amp;$C161+$A$6))</f>
        <v>3433.2857142857142</v>
      </c>
      <c r="H161" s="3">
        <f ca="1">AVERAGE(INDIRECT("'[dpc-covid19-ita-regioni.xlsx]"&amp;$A$4&amp;"'!"&amp;H$1&amp;$C161+1):INDIRECT("'[dpc-covid19-ita-regioni.xlsx]"&amp;$A$4&amp;"'!"&amp;H$1&amp;$C161+$A$6))</f>
        <v>4182.4285714285716</v>
      </c>
      <c r="I161" s="3" cm="1">
        <f t="array" aca="1" ref="I161" ca="1">(INDIRECT("'[dpc-covid19-ita-regioni.xlsx]"&amp;$A$4&amp;"'!"&amp;I$1&amp;$C161+1)-INDIRECT("'[dpc-covid19-ita-regioni.xlsx]"&amp;$A$4&amp;"'!"&amp;I$1&amp;$C161+$A$6))/$A$6</f>
        <v>9</v>
      </c>
    </row>
    <row r="162" spans="3:9" x14ac:dyDescent="0.25">
      <c r="C162">
        <f t="shared" si="30"/>
        <v>159</v>
      </c>
      <c r="D162" s="9" t="str" cm="1">
        <f t="array" aca="1" ref="D162" ca="1">INDIRECT("'[dpc-covid19-ita-regioni.xlsx]"&amp;$A$4&amp;"'!a"&amp;C162+1)</f>
        <v>08/06/2020</v>
      </c>
      <c r="E162" s="3">
        <f ca="1">AVERAGE(INDIRECT("'[dpc-covid19-ita-regioni.xlsx]"&amp;$A$4&amp;"'!"&amp;E$1&amp;$C162+1):INDIRECT("'[dpc-covid19-ita-regioni.xlsx]"&amp;$A$4&amp;"'!"&amp;E$1&amp;$C162+$A$6))</f>
        <v>745.28571428571433</v>
      </c>
      <c r="F162" s="3">
        <f ca="1">AVERAGE(INDIRECT("'[dpc-covid19-ita-regioni.xlsx]"&amp;$A$4&amp;"'!"&amp;F$1&amp;$C162+1):INDIRECT("'[dpc-covid19-ita-regioni.xlsx]"&amp;$A$4&amp;"'!"&amp;F$1&amp;$C162+$A$6))</f>
        <v>40.571428571428569</v>
      </c>
      <c r="G162" s="3">
        <f ca="1">AVERAGE(INDIRECT("'[dpc-covid19-ita-regioni.xlsx]"&amp;$A$4&amp;"'!"&amp;G$1&amp;$C162+1):INDIRECT("'[dpc-covid19-ita-regioni.xlsx]"&amp;$A$4&amp;"'!"&amp;G$1&amp;$C162+$A$6))</f>
        <v>3561.8571428571427</v>
      </c>
      <c r="H162" s="3">
        <f ca="1">AVERAGE(INDIRECT("'[dpc-covid19-ita-regioni.xlsx]"&amp;$A$4&amp;"'!"&amp;H$1&amp;$C162+1):INDIRECT("'[dpc-covid19-ita-regioni.xlsx]"&amp;$A$4&amp;"'!"&amp;H$1&amp;$C162+$A$6))</f>
        <v>4347.7142857142853</v>
      </c>
      <c r="I162" s="3" cm="1">
        <f t="array" aca="1" ref="I162" ca="1">(INDIRECT("'[dpc-covid19-ita-regioni.xlsx]"&amp;$A$4&amp;"'!"&amp;I$1&amp;$C162+1)-INDIRECT("'[dpc-covid19-ita-regioni.xlsx]"&amp;$A$4&amp;"'!"&amp;I$1&amp;$C162+$A$6))/$A$6</f>
        <v>10</v>
      </c>
    </row>
    <row r="163" spans="3:9" x14ac:dyDescent="0.25">
      <c r="C163">
        <f t="shared" si="30"/>
        <v>160</v>
      </c>
      <c r="D163" s="9" t="str" cm="1">
        <f t="array" aca="1" ref="D163" ca="1">INDIRECT("'[dpc-covid19-ita-regioni.xlsx]"&amp;$A$4&amp;"'!a"&amp;C163+1)</f>
        <v>07/06/2020</v>
      </c>
      <c r="E163" s="3">
        <f ca="1">AVERAGE(INDIRECT("'[dpc-covid19-ita-regioni.xlsx]"&amp;$A$4&amp;"'!"&amp;E$1&amp;$C163+1):INDIRECT("'[dpc-covid19-ita-regioni.xlsx]"&amp;$A$4&amp;"'!"&amp;E$1&amp;$C163+$A$6))</f>
        <v>784</v>
      </c>
      <c r="F163" s="3">
        <f ca="1">AVERAGE(INDIRECT("'[dpc-covid19-ita-regioni.xlsx]"&amp;$A$4&amp;"'!"&amp;F$1&amp;$C163+1):INDIRECT("'[dpc-covid19-ita-regioni.xlsx]"&amp;$A$4&amp;"'!"&amp;F$1&amp;$C163+$A$6))</f>
        <v>43.142857142857146</v>
      </c>
      <c r="G163" s="3">
        <f ca="1">AVERAGE(INDIRECT("'[dpc-covid19-ita-regioni.xlsx]"&amp;$A$4&amp;"'!"&amp;G$1&amp;$C163+1):INDIRECT("'[dpc-covid19-ita-regioni.xlsx]"&amp;$A$4&amp;"'!"&amp;G$1&amp;$C163+$A$6))</f>
        <v>3691.4285714285716</v>
      </c>
      <c r="H163" s="3">
        <f ca="1">AVERAGE(INDIRECT("'[dpc-covid19-ita-regioni.xlsx]"&amp;$A$4&amp;"'!"&amp;H$1&amp;$C163+1):INDIRECT("'[dpc-covid19-ita-regioni.xlsx]"&amp;$A$4&amp;"'!"&amp;H$1&amp;$C163+$A$6))</f>
        <v>4518.5714285714284</v>
      </c>
      <c r="I163" s="3" cm="1">
        <f t="array" aca="1" ref="I163" ca="1">(INDIRECT("'[dpc-covid19-ita-regioni.xlsx]"&amp;$A$4&amp;"'!"&amp;I$1&amp;$C163+1)-INDIRECT("'[dpc-covid19-ita-regioni.xlsx]"&amp;$A$4&amp;"'!"&amp;I$1&amp;$C163+$A$6))/$A$6</f>
        <v>9.2857142857142865</v>
      </c>
    </row>
    <row r="164" spans="3:9" x14ac:dyDescent="0.25">
      <c r="C164">
        <f t="shared" si="30"/>
        <v>161</v>
      </c>
      <c r="D164" s="9" t="str" cm="1">
        <f t="array" aca="1" ref="D164" ca="1">INDIRECT("'[dpc-covid19-ita-regioni.xlsx]"&amp;$A$4&amp;"'!a"&amp;C164+1)</f>
        <v>06/06/2020</v>
      </c>
      <c r="E164" s="3">
        <f ca="1">AVERAGE(INDIRECT("'[dpc-covid19-ita-regioni.xlsx]"&amp;$A$4&amp;"'!"&amp;E$1&amp;$C164+1):INDIRECT("'[dpc-covid19-ita-regioni.xlsx]"&amp;$A$4&amp;"'!"&amp;E$1&amp;$C164+$A$6))</f>
        <v>828.85714285714289</v>
      </c>
      <c r="F164" s="3">
        <f ca="1">AVERAGE(INDIRECT("'[dpc-covid19-ita-regioni.xlsx]"&amp;$A$4&amp;"'!"&amp;F$1&amp;$C164+1):INDIRECT("'[dpc-covid19-ita-regioni.xlsx]"&amp;$A$4&amp;"'!"&amp;F$1&amp;$C164+$A$6))</f>
        <v>46</v>
      </c>
      <c r="G164" s="3">
        <f ca="1">AVERAGE(INDIRECT("'[dpc-covid19-ita-regioni.xlsx]"&amp;$A$4&amp;"'!"&amp;G$1&amp;$C164+1):INDIRECT("'[dpc-covid19-ita-regioni.xlsx]"&amp;$A$4&amp;"'!"&amp;G$1&amp;$C164+$A$6))</f>
        <v>3815</v>
      </c>
      <c r="H164" s="3">
        <f ca="1">AVERAGE(INDIRECT("'[dpc-covid19-ita-regioni.xlsx]"&amp;$A$4&amp;"'!"&amp;H$1&amp;$C164+1):INDIRECT("'[dpc-covid19-ita-regioni.xlsx]"&amp;$A$4&amp;"'!"&amp;H$1&amp;$C164+$A$6))</f>
        <v>4689.8571428571431</v>
      </c>
      <c r="I164" s="3" cm="1">
        <f t="array" aca="1" ref="I164" ca="1">(INDIRECT("'[dpc-covid19-ita-regioni.xlsx]"&amp;$A$4&amp;"'!"&amp;I$1&amp;$C164+1)-INDIRECT("'[dpc-covid19-ita-regioni.xlsx]"&amp;$A$4&amp;"'!"&amp;I$1&amp;$C164+$A$6))/$A$6</f>
        <v>9.5714285714285712</v>
      </c>
    </row>
    <row r="165" spans="3:9" x14ac:dyDescent="0.25">
      <c r="C165">
        <f t="shared" si="30"/>
        <v>162</v>
      </c>
      <c r="D165" s="9" t="str" cm="1">
        <f t="array" aca="1" ref="D165" ca="1">INDIRECT("'[dpc-covid19-ita-regioni.xlsx]"&amp;$A$4&amp;"'!a"&amp;C165+1)</f>
        <v>05/06/2020</v>
      </c>
      <c r="E165" s="3">
        <f ca="1">AVERAGE(INDIRECT("'[dpc-covid19-ita-regioni.xlsx]"&amp;$A$4&amp;"'!"&amp;E$1&amp;$C165+1):INDIRECT("'[dpc-covid19-ita-regioni.xlsx]"&amp;$A$4&amp;"'!"&amp;E$1&amp;$C165+$A$6))</f>
        <v>872.28571428571433</v>
      </c>
      <c r="F165" s="3">
        <f ca="1">AVERAGE(INDIRECT("'[dpc-covid19-ita-regioni.xlsx]"&amp;$A$4&amp;"'!"&amp;F$1&amp;$C165+1):INDIRECT("'[dpc-covid19-ita-regioni.xlsx]"&amp;$A$4&amp;"'!"&amp;F$1&amp;$C165+$A$6))</f>
        <v>49.285714285714285</v>
      </c>
      <c r="G165" s="3">
        <f ca="1">AVERAGE(INDIRECT("'[dpc-covid19-ita-regioni.xlsx]"&amp;$A$4&amp;"'!"&amp;G$1&amp;$C165+1):INDIRECT("'[dpc-covid19-ita-regioni.xlsx]"&amp;$A$4&amp;"'!"&amp;G$1&amp;$C165+$A$6))</f>
        <v>3928.7142857142858</v>
      </c>
      <c r="H165" s="3">
        <f ca="1">AVERAGE(INDIRECT("'[dpc-covid19-ita-regioni.xlsx]"&amp;$A$4&amp;"'!"&amp;H$1&amp;$C165+1):INDIRECT("'[dpc-covid19-ita-regioni.xlsx]"&amp;$A$4&amp;"'!"&amp;H$1&amp;$C165+$A$6))</f>
        <v>4850.2857142857147</v>
      </c>
      <c r="I165" s="3" cm="1">
        <f t="array" aca="1" ref="I165" ca="1">(INDIRECT("'[dpc-covid19-ita-regioni.xlsx]"&amp;$A$4&amp;"'!"&amp;I$1&amp;$C165+1)-INDIRECT("'[dpc-covid19-ita-regioni.xlsx]"&amp;$A$4&amp;"'!"&amp;I$1&amp;$C165+$A$6))/$A$6</f>
        <v>9.8571428571428577</v>
      </c>
    </row>
    <row r="166" spans="3:9" x14ac:dyDescent="0.25">
      <c r="C166">
        <f t="shared" si="30"/>
        <v>163</v>
      </c>
      <c r="D166" s="9" t="str" cm="1">
        <f t="array" aca="1" ref="D166" ca="1">INDIRECT("'[dpc-covid19-ita-regioni.xlsx]"&amp;$A$4&amp;"'!a"&amp;C166+1)</f>
        <v>04/06/2020</v>
      </c>
      <c r="E166" s="3">
        <f ca="1">AVERAGE(INDIRECT("'[dpc-covid19-ita-regioni.xlsx]"&amp;$A$4&amp;"'!"&amp;E$1&amp;$C166+1):INDIRECT("'[dpc-covid19-ita-regioni.xlsx]"&amp;$A$4&amp;"'!"&amp;E$1&amp;$C166+$A$6))</f>
        <v>913.14285714285711</v>
      </c>
      <c r="F166" s="3">
        <f ca="1">AVERAGE(INDIRECT("'[dpc-covid19-ita-regioni.xlsx]"&amp;$A$4&amp;"'!"&amp;F$1&amp;$C166+1):INDIRECT("'[dpc-covid19-ita-regioni.xlsx]"&amp;$A$4&amp;"'!"&amp;F$1&amp;$C166+$A$6))</f>
        <v>52.285714285714285</v>
      </c>
      <c r="G166" s="3">
        <f ca="1">AVERAGE(INDIRECT("'[dpc-covid19-ita-regioni.xlsx]"&amp;$A$4&amp;"'!"&amp;G$1&amp;$C166+1):INDIRECT("'[dpc-covid19-ita-regioni.xlsx]"&amp;$A$4&amp;"'!"&amp;G$1&amp;$C166+$A$6))</f>
        <v>4069</v>
      </c>
      <c r="H166" s="3">
        <f ca="1">AVERAGE(INDIRECT("'[dpc-covid19-ita-regioni.xlsx]"&amp;$A$4&amp;"'!"&amp;H$1&amp;$C166+1):INDIRECT("'[dpc-covid19-ita-regioni.xlsx]"&amp;$A$4&amp;"'!"&amp;H$1&amp;$C166+$A$6))</f>
        <v>5034.4285714285716</v>
      </c>
      <c r="I166" s="3" cm="1">
        <f t="array" aca="1" ref="I166" ca="1">(INDIRECT("'[dpc-covid19-ita-regioni.xlsx]"&amp;$A$4&amp;"'!"&amp;I$1&amp;$C166+1)-INDIRECT("'[dpc-covid19-ita-regioni.xlsx]"&amp;$A$4&amp;"'!"&amp;I$1&amp;$C166+$A$6))/$A$6</f>
        <v>8.4285714285714288</v>
      </c>
    </row>
    <row r="167" spans="3:9" x14ac:dyDescent="0.25">
      <c r="C167">
        <f t="shared" si="30"/>
        <v>164</v>
      </c>
      <c r="D167" s="9" t="str" cm="1">
        <f t="array" aca="1" ref="D167" ca="1">INDIRECT("'[dpc-covid19-ita-regioni.xlsx]"&amp;$A$4&amp;"'!a"&amp;C167+1)</f>
        <v>03/06/2020</v>
      </c>
      <c r="E167" s="3">
        <f ca="1">AVERAGE(INDIRECT("'[dpc-covid19-ita-regioni.xlsx]"&amp;$A$4&amp;"'!"&amp;E$1&amp;$C167+1):INDIRECT("'[dpc-covid19-ita-regioni.xlsx]"&amp;$A$4&amp;"'!"&amp;E$1&amp;$C167+$A$6))</f>
        <v>948.85714285714289</v>
      </c>
      <c r="F167" s="3">
        <f ca="1">AVERAGE(INDIRECT("'[dpc-covid19-ita-regioni.xlsx]"&amp;$A$4&amp;"'!"&amp;F$1&amp;$C167+1):INDIRECT("'[dpc-covid19-ita-regioni.xlsx]"&amp;$A$4&amp;"'!"&amp;F$1&amp;$C167+$A$6))</f>
        <v>55.285714285714285</v>
      </c>
      <c r="G167" s="3">
        <f ca="1">AVERAGE(INDIRECT("'[dpc-covid19-ita-regioni.xlsx]"&amp;$A$4&amp;"'!"&amp;G$1&amp;$C167+1):INDIRECT("'[dpc-covid19-ita-regioni.xlsx]"&amp;$A$4&amp;"'!"&amp;G$1&amp;$C167+$A$6))</f>
        <v>4246.8571428571431</v>
      </c>
      <c r="H167" s="3">
        <f ca="1">AVERAGE(INDIRECT("'[dpc-covid19-ita-regioni.xlsx]"&amp;$A$4&amp;"'!"&amp;H$1&amp;$C167+1):INDIRECT("'[dpc-covid19-ita-regioni.xlsx]"&amp;$A$4&amp;"'!"&amp;H$1&amp;$C167+$A$6))</f>
        <v>5251</v>
      </c>
      <c r="I167" s="3" cm="1">
        <f t="array" aca="1" ref="I167" ca="1">(INDIRECT("'[dpc-covid19-ita-regioni.xlsx]"&amp;$A$4&amp;"'!"&amp;I$1&amp;$C167+1)-INDIRECT("'[dpc-covid19-ita-regioni.xlsx]"&amp;$A$4&amp;"'!"&amp;I$1&amp;$C167+$A$6))/$A$6</f>
        <v>8.5714285714285712</v>
      </c>
    </row>
    <row r="168" spans="3:9" x14ac:dyDescent="0.25">
      <c r="C168">
        <f t="shared" si="30"/>
        <v>165</v>
      </c>
      <c r="D168" s="9" t="str" cm="1">
        <f t="array" aca="1" ref="D168" ca="1">INDIRECT("'[dpc-covid19-ita-regioni.xlsx]"&amp;$A$4&amp;"'!a"&amp;C168+1)</f>
        <v>02/06/2020</v>
      </c>
      <c r="E168" s="3">
        <f ca="1">AVERAGE(INDIRECT("'[dpc-covid19-ita-regioni.xlsx]"&amp;$A$4&amp;"'!"&amp;E$1&amp;$C168+1):INDIRECT("'[dpc-covid19-ita-regioni.xlsx]"&amp;$A$4&amp;"'!"&amp;E$1&amp;$C168+$A$6))</f>
        <v>988.42857142857144</v>
      </c>
      <c r="F168" s="3">
        <f ca="1">AVERAGE(INDIRECT("'[dpc-covid19-ita-regioni.xlsx]"&amp;$A$4&amp;"'!"&amp;F$1&amp;$C168+1):INDIRECT("'[dpc-covid19-ita-regioni.xlsx]"&amp;$A$4&amp;"'!"&amp;F$1&amp;$C168+$A$6))</f>
        <v>58.714285714285715</v>
      </c>
      <c r="G168" s="3">
        <f ca="1">AVERAGE(INDIRECT("'[dpc-covid19-ita-regioni.xlsx]"&amp;$A$4&amp;"'!"&amp;G$1&amp;$C168+1):INDIRECT("'[dpc-covid19-ita-regioni.xlsx]"&amp;$A$4&amp;"'!"&amp;G$1&amp;$C168+$A$6))</f>
        <v>4457.8571428571431</v>
      </c>
      <c r="H168" s="3">
        <f ca="1">AVERAGE(INDIRECT("'[dpc-covid19-ita-regioni.xlsx]"&amp;$A$4&amp;"'!"&amp;H$1&amp;$C168+1):INDIRECT("'[dpc-covid19-ita-regioni.xlsx]"&amp;$A$4&amp;"'!"&amp;H$1&amp;$C168+$A$6))</f>
        <v>5505</v>
      </c>
      <c r="I168" s="3" cm="1">
        <f t="array" aca="1" ref="I168" ca="1">(INDIRECT("'[dpc-covid19-ita-regioni.xlsx]"&amp;$A$4&amp;"'!"&amp;I$1&amp;$C168+1)-INDIRECT("'[dpc-covid19-ita-regioni.xlsx]"&amp;$A$4&amp;"'!"&amp;I$1&amp;$C168+$A$6))/$A$6</f>
        <v>8</v>
      </c>
    </row>
    <row r="169" spans="3:9" x14ac:dyDescent="0.25">
      <c r="C169">
        <f t="shared" si="30"/>
        <v>166</v>
      </c>
      <c r="D169" s="9" t="str" cm="1">
        <f t="array" aca="1" ref="D169" ca="1">INDIRECT("'[dpc-covid19-ita-regioni.xlsx]"&amp;$A$4&amp;"'!a"&amp;C169+1)</f>
        <v>01/06/2020</v>
      </c>
      <c r="E169" s="3">
        <f ca="1">AVERAGE(INDIRECT("'[dpc-covid19-ita-regioni.xlsx]"&amp;$A$4&amp;"'!"&amp;E$1&amp;$C169+1):INDIRECT("'[dpc-covid19-ita-regioni.xlsx]"&amp;$A$4&amp;"'!"&amp;E$1&amp;$C169+$A$6))</f>
        <v>1033.1428571428571</v>
      </c>
      <c r="F169" s="3">
        <f ca="1">AVERAGE(INDIRECT("'[dpc-covid19-ita-regioni.xlsx]"&amp;$A$4&amp;"'!"&amp;F$1&amp;$C169+1):INDIRECT("'[dpc-covid19-ita-regioni.xlsx]"&amp;$A$4&amp;"'!"&amp;F$1&amp;$C169+$A$6))</f>
        <v>62.142857142857146</v>
      </c>
      <c r="G169" s="3">
        <f ca="1">AVERAGE(INDIRECT("'[dpc-covid19-ita-regioni.xlsx]"&amp;$A$4&amp;"'!"&amp;G$1&amp;$C169+1):INDIRECT("'[dpc-covid19-ita-regioni.xlsx]"&amp;$A$4&amp;"'!"&amp;G$1&amp;$C169+$A$6))</f>
        <v>4711.5714285714284</v>
      </c>
      <c r="H169" s="3">
        <f ca="1">AVERAGE(INDIRECT("'[dpc-covid19-ita-regioni.xlsx]"&amp;$A$4&amp;"'!"&amp;H$1&amp;$C169+1):INDIRECT("'[dpc-covid19-ita-regioni.xlsx]"&amp;$A$4&amp;"'!"&amp;H$1&amp;$C169+$A$6))</f>
        <v>5806.8571428571431</v>
      </c>
      <c r="I169" s="3" cm="1">
        <f t="array" aca="1" ref="I169" ca="1">(INDIRECT("'[dpc-covid19-ita-regioni.xlsx]"&amp;$A$4&amp;"'!"&amp;I$1&amp;$C169+1)-INDIRECT("'[dpc-covid19-ita-regioni.xlsx]"&amp;$A$4&amp;"'!"&amp;I$1&amp;$C169+$A$6))/$A$6</f>
        <v>9.1428571428571423</v>
      </c>
    </row>
    <row r="170" spans="3:9" x14ac:dyDescent="0.25">
      <c r="C170">
        <f t="shared" si="30"/>
        <v>167</v>
      </c>
      <c r="D170" s="9" t="str" cm="1">
        <f t="array" aca="1" ref="D170" ca="1">INDIRECT("'[dpc-covid19-ita-regioni.xlsx]"&amp;$A$4&amp;"'!a"&amp;C170+1)</f>
        <v>31/05/2020</v>
      </c>
      <c r="E170" s="3">
        <f ca="1">AVERAGE(INDIRECT("'[dpc-covid19-ita-regioni.xlsx]"&amp;$A$4&amp;"'!"&amp;E$1&amp;$C170+1):INDIRECT("'[dpc-covid19-ita-regioni.xlsx]"&amp;$A$4&amp;"'!"&amp;E$1&amp;$C170+$A$6))</f>
        <v>1079.2857142857142</v>
      </c>
      <c r="F170" s="3">
        <f ca="1">AVERAGE(INDIRECT("'[dpc-covid19-ita-regioni.xlsx]"&amp;$A$4&amp;"'!"&amp;F$1&amp;$C170+1):INDIRECT("'[dpc-covid19-ita-regioni.xlsx]"&amp;$A$4&amp;"'!"&amp;F$1&amp;$C170+$A$6))</f>
        <v>64.714285714285708</v>
      </c>
      <c r="G170" s="3">
        <f ca="1">AVERAGE(INDIRECT("'[dpc-covid19-ita-regioni.xlsx]"&amp;$A$4&amp;"'!"&amp;G$1&amp;$C170+1):INDIRECT("'[dpc-covid19-ita-regioni.xlsx]"&amp;$A$4&amp;"'!"&amp;G$1&amp;$C170+$A$6))</f>
        <v>5010.5714285714284</v>
      </c>
      <c r="H170" s="3">
        <f ca="1">AVERAGE(INDIRECT("'[dpc-covid19-ita-regioni.xlsx]"&amp;$A$4&amp;"'!"&amp;H$1&amp;$C170+1):INDIRECT("'[dpc-covid19-ita-regioni.xlsx]"&amp;$A$4&amp;"'!"&amp;H$1&amp;$C170+$A$6))</f>
        <v>6154.5714285714284</v>
      </c>
      <c r="I170" s="3" cm="1">
        <f t="array" aca="1" ref="I170" ca="1">(INDIRECT("'[dpc-covid19-ita-regioni.xlsx]"&amp;$A$4&amp;"'!"&amp;I$1&amp;$C170+1)-INDIRECT("'[dpc-covid19-ita-regioni.xlsx]"&amp;$A$4&amp;"'!"&amp;I$1&amp;$C170+$A$6))/$A$6</f>
        <v>9.8571428571428577</v>
      </c>
    </row>
    <row r="171" spans="3:9" x14ac:dyDescent="0.25">
      <c r="C171">
        <f t="shared" si="30"/>
        <v>168</v>
      </c>
      <c r="D171" s="9" t="str" cm="1">
        <f t="array" aca="1" ref="D171" ca="1">INDIRECT("'[dpc-covid19-ita-regioni.xlsx]"&amp;$A$4&amp;"'!a"&amp;C171+1)</f>
        <v>30/05/2020</v>
      </c>
      <c r="E171" s="3">
        <f ca="1">AVERAGE(INDIRECT("'[dpc-covid19-ita-regioni.xlsx]"&amp;$A$4&amp;"'!"&amp;E$1&amp;$C171+1):INDIRECT("'[dpc-covid19-ita-regioni.xlsx]"&amp;$A$4&amp;"'!"&amp;E$1&amp;$C171+$A$6))</f>
        <v>1123.5714285714287</v>
      </c>
      <c r="F171" s="3">
        <f ca="1">AVERAGE(INDIRECT("'[dpc-covid19-ita-regioni.xlsx]"&amp;$A$4&amp;"'!"&amp;F$1&amp;$C171+1):INDIRECT("'[dpc-covid19-ita-regioni.xlsx]"&amp;$A$4&amp;"'!"&amp;F$1&amp;$C171+$A$6))</f>
        <v>67.142857142857139</v>
      </c>
      <c r="G171" s="3">
        <f ca="1">AVERAGE(INDIRECT("'[dpc-covid19-ita-regioni.xlsx]"&amp;$A$4&amp;"'!"&amp;G$1&amp;$C171+1):INDIRECT("'[dpc-covid19-ita-regioni.xlsx]"&amp;$A$4&amp;"'!"&amp;G$1&amp;$C171+$A$6))</f>
        <v>5327</v>
      </c>
      <c r="H171" s="3">
        <f ca="1">AVERAGE(INDIRECT("'[dpc-covid19-ita-regioni.xlsx]"&amp;$A$4&amp;"'!"&amp;H$1&amp;$C171+1):INDIRECT("'[dpc-covid19-ita-regioni.xlsx]"&amp;$A$4&amp;"'!"&amp;H$1&amp;$C171+$A$6))</f>
        <v>6517.7142857142853</v>
      </c>
      <c r="I171" s="3" cm="1">
        <f t="array" aca="1" ref="I171" ca="1">(INDIRECT("'[dpc-covid19-ita-regioni.xlsx]"&amp;$A$4&amp;"'!"&amp;I$1&amp;$C171+1)-INDIRECT("'[dpc-covid19-ita-regioni.xlsx]"&amp;$A$4&amp;"'!"&amp;I$1&amp;$C171+$A$6))/$A$6</f>
        <v>10.714285714285714</v>
      </c>
    </row>
    <row r="172" spans="3:9" x14ac:dyDescent="0.25">
      <c r="C172">
        <f t="shared" si="30"/>
        <v>169</v>
      </c>
      <c r="D172" s="9" t="str" cm="1">
        <f t="array" aca="1" ref="D172" ca="1">INDIRECT("'[dpc-covid19-ita-regioni.xlsx]"&amp;$A$4&amp;"'!a"&amp;C172+1)</f>
        <v>29/05/2020</v>
      </c>
      <c r="E172" s="3">
        <f ca="1">AVERAGE(INDIRECT("'[dpc-covid19-ita-regioni.xlsx]"&amp;$A$4&amp;"'!"&amp;E$1&amp;$C172+1):INDIRECT("'[dpc-covid19-ita-regioni.xlsx]"&amp;$A$4&amp;"'!"&amp;E$1&amp;$C172+$A$6))</f>
        <v>1166.8571428571429</v>
      </c>
      <c r="F172" s="3">
        <f ca="1">AVERAGE(INDIRECT("'[dpc-covid19-ita-regioni.xlsx]"&amp;$A$4&amp;"'!"&amp;F$1&amp;$C172+1):INDIRECT("'[dpc-covid19-ita-regioni.xlsx]"&amp;$A$4&amp;"'!"&amp;F$1&amp;$C172+$A$6))</f>
        <v>69.428571428571431</v>
      </c>
      <c r="G172" s="3">
        <f ca="1">AVERAGE(INDIRECT("'[dpc-covid19-ita-regioni.xlsx]"&amp;$A$4&amp;"'!"&amp;G$1&amp;$C172+1):INDIRECT("'[dpc-covid19-ita-regioni.xlsx]"&amp;$A$4&amp;"'!"&amp;G$1&amp;$C172+$A$6))</f>
        <v>5672.1428571428569</v>
      </c>
      <c r="H172" s="3">
        <f ca="1">AVERAGE(INDIRECT("'[dpc-covid19-ita-regioni.xlsx]"&amp;$A$4&amp;"'!"&amp;H$1&amp;$C172+1):INDIRECT("'[dpc-covid19-ita-regioni.xlsx]"&amp;$A$4&amp;"'!"&amp;H$1&amp;$C172+$A$6))</f>
        <v>6908.4285714285716</v>
      </c>
      <c r="I172" s="3" cm="1">
        <f t="array" aca="1" ref="I172" ca="1">(INDIRECT("'[dpc-covid19-ita-regioni.xlsx]"&amp;$A$4&amp;"'!"&amp;I$1&amp;$C172+1)-INDIRECT("'[dpc-covid19-ita-regioni.xlsx]"&amp;$A$4&amp;"'!"&amp;I$1&amp;$C172+$A$6))/$A$6</f>
        <v>11.428571428571429</v>
      </c>
    </row>
    <row r="173" spans="3:9" x14ac:dyDescent="0.25">
      <c r="C173">
        <f t="shared" si="30"/>
        <v>170</v>
      </c>
      <c r="D173" s="9" t="str" cm="1">
        <f t="array" aca="1" ref="D173" ca="1">INDIRECT("'[dpc-covid19-ita-regioni.xlsx]"&amp;$A$4&amp;"'!a"&amp;C173+1)</f>
        <v>28/05/2020</v>
      </c>
      <c r="E173" s="3">
        <f ca="1">AVERAGE(INDIRECT("'[dpc-covid19-ita-regioni.xlsx]"&amp;$A$4&amp;"'!"&amp;E$1&amp;$C173+1):INDIRECT("'[dpc-covid19-ita-regioni.xlsx]"&amp;$A$4&amp;"'!"&amp;E$1&amp;$C173+$A$6))</f>
        <v>1221.8571428571429</v>
      </c>
      <c r="F173" s="3">
        <f ca="1">AVERAGE(INDIRECT("'[dpc-covid19-ita-regioni.xlsx]"&amp;$A$4&amp;"'!"&amp;F$1&amp;$C173+1):INDIRECT("'[dpc-covid19-ita-regioni.xlsx]"&amp;$A$4&amp;"'!"&amp;F$1&amp;$C173+$A$6))</f>
        <v>72</v>
      </c>
      <c r="G173" s="3">
        <f ca="1">AVERAGE(INDIRECT("'[dpc-covid19-ita-regioni.xlsx]"&amp;$A$4&amp;"'!"&amp;G$1&amp;$C173+1):INDIRECT("'[dpc-covid19-ita-regioni.xlsx]"&amp;$A$4&amp;"'!"&amp;G$1&amp;$C173+$A$6))</f>
        <v>6013.7142857142853</v>
      </c>
      <c r="H173" s="3">
        <f ca="1">AVERAGE(INDIRECT("'[dpc-covid19-ita-regioni.xlsx]"&amp;$A$4&amp;"'!"&amp;H$1&amp;$C173+1):INDIRECT("'[dpc-covid19-ita-regioni.xlsx]"&amp;$A$4&amp;"'!"&amp;H$1&amp;$C173+$A$6))</f>
        <v>7307.5714285714284</v>
      </c>
      <c r="I173" s="3" cm="1">
        <f t="array" aca="1" ref="I173" ca="1">(INDIRECT("'[dpc-covid19-ita-regioni.xlsx]"&amp;$A$4&amp;"'!"&amp;I$1&amp;$C173+1)-INDIRECT("'[dpc-covid19-ita-regioni.xlsx]"&amp;$A$4&amp;"'!"&amp;I$1&amp;$C173+$A$6))/$A$6</f>
        <v>11.571428571428571</v>
      </c>
    </row>
    <row r="174" spans="3:9" x14ac:dyDescent="0.25">
      <c r="C174">
        <f t="shared" si="30"/>
        <v>171</v>
      </c>
      <c r="D174" s="9" t="str" cm="1">
        <f t="array" aca="1" ref="D174" ca="1">INDIRECT("'[dpc-covid19-ita-regioni.xlsx]"&amp;$A$4&amp;"'!a"&amp;C174+1)</f>
        <v>27/05/2020</v>
      </c>
      <c r="E174" s="3">
        <f ca="1">AVERAGE(INDIRECT("'[dpc-covid19-ita-regioni.xlsx]"&amp;$A$4&amp;"'!"&amp;E$1&amp;$C174+1):INDIRECT("'[dpc-covid19-ita-regioni.xlsx]"&amp;$A$4&amp;"'!"&amp;E$1&amp;$C174+$A$6))</f>
        <v>1282</v>
      </c>
      <c r="F174" s="3">
        <f ca="1">AVERAGE(INDIRECT("'[dpc-covid19-ita-regioni.xlsx]"&amp;$A$4&amp;"'!"&amp;F$1&amp;$C174+1):INDIRECT("'[dpc-covid19-ita-regioni.xlsx]"&amp;$A$4&amp;"'!"&amp;F$1&amp;$C174+$A$6))</f>
        <v>74.714285714285708</v>
      </c>
      <c r="G174" s="3">
        <f ca="1">AVERAGE(INDIRECT("'[dpc-covid19-ita-regioni.xlsx]"&amp;$A$4&amp;"'!"&amp;G$1&amp;$C174+1):INDIRECT("'[dpc-covid19-ita-regioni.xlsx]"&amp;$A$4&amp;"'!"&amp;G$1&amp;$C174+$A$6))</f>
        <v>6327.7142857142853</v>
      </c>
      <c r="H174" s="3">
        <f ca="1">AVERAGE(INDIRECT("'[dpc-covid19-ita-regioni.xlsx]"&amp;$A$4&amp;"'!"&amp;H$1&amp;$C174+1):INDIRECT("'[dpc-covid19-ita-regioni.xlsx]"&amp;$A$4&amp;"'!"&amp;H$1&amp;$C174+$A$6))</f>
        <v>7684.4285714285716</v>
      </c>
      <c r="I174" s="3" cm="1">
        <f t="array" aca="1" ref="I174" ca="1">(INDIRECT("'[dpc-covid19-ita-regioni.xlsx]"&amp;$A$4&amp;"'!"&amp;I$1&amp;$C174+1)-INDIRECT("'[dpc-covid19-ita-regioni.xlsx]"&amp;$A$4&amp;"'!"&amp;I$1&amp;$C174+$A$6))/$A$6</f>
        <v>12.285714285714286</v>
      </c>
    </row>
    <row r="175" spans="3:9" x14ac:dyDescent="0.25">
      <c r="C175">
        <f t="shared" si="30"/>
        <v>172</v>
      </c>
      <c r="D175" s="9" t="str" cm="1">
        <f t="array" aca="1" ref="D175" ca="1">INDIRECT("'[dpc-covid19-ita-regioni.xlsx]"&amp;$A$4&amp;"'!a"&amp;C175+1)</f>
        <v>26/05/2020</v>
      </c>
      <c r="E175" s="3">
        <f ca="1">AVERAGE(INDIRECT("'[dpc-covid19-ita-regioni.xlsx]"&amp;$A$4&amp;"'!"&amp;E$1&amp;$C175+1):INDIRECT("'[dpc-covid19-ita-regioni.xlsx]"&amp;$A$4&amp;"'!"&amp;E$1&amp;$C175+$A$6))</f>
        <v>1338.4285714285713</v>
      </c>
      <c r="F175" s="3">
        <f ca="1">AVERAGE(INDIRECT("'[dpc-covid19-ita-regioni.xlsx]"&amp;$A$4&amp;"'!"&amp;F$1&amp;$C175+1):INDIRECT("'[dpc-covid19-ita-regioni.xlsx]"&amp;$A$4&amp;"'!"&amp;F$1&amp;$C175+$A$6))</f>
        <v>78.714285714285708</v>
      </c>
      <c r="G175" s="3">
        <f ca="1">AVERAGE(INDIRECT("'[dpc-covid19-ita-regioni.xlsx]"&amp;$A$4&amp;"'!"&amp;G$1&amp;$C175+1):INDIRECT("'[dpc-covid19-ita-regioni.xlsx]"&amp;$A$4&amp;"'!"&amp;G$1&amp;$C175+$A$6))</f>
        <v>6651.1428571428569</v>
      </c>
      <c r="H175" s="3">
        <f ca="1">AVERAGE(INDIRECT("'[dpc-covid19-ita-regioni.xlsx]"&amp;$A$4&amp;"'!"&amp;H$1&amp;$C175+1):INDIRECT("'[dpc-covid19-ita-regioni.xlsx]"&amp;$A$4&amp;"'!"&amp;H$1&amp;$C175+$A$6))</f>
        <v>8068.2857142857147</v>
      </c>
      <c r="I175" s="3" cm="1">
        <f t="array" aca="1" ref="I175" ca="1">(INDIRECT("'[dpc-covid19-ita-regioni.xlsx]"&amp;$A$4&amp;"'!"&amp;I$1&amp;$C175+1)-INDIRECT("'[dpc-covid19-ita-regioni.xlsx]"&amp;$A$4&amp;"'!"&amp;I$1&amp;$C175+$A$6))/$A$6</f>
        <v>13.428571428571429</v>
      </c>
    </row>
    <row r="176" spans="3:9" x14ac:dyDescent="0.25">
      <c r="C176">
        <f t="shared" si="30"/>
        <v>173</v>
      </c>
      <c r="D176" s="9" t="str" cm="1">
        <f t="array" aca="1" ref="D176" ca="1">INDIRECT("'[dpc-covid19-ita-regioni.xlsx]"&amp;$A$4&amp;"'!a"&amp;C176+1)</f>
        <v>25/05/2020</v>
      </c>
      <c r="E176" s="3">
        <f ca="1">AVERAGE(INDIRECT("'[dpc-covid19-ita-regioni.xlsx]"&amp;$A$4&amp;"'!"&amp;E$1&amp;$C176+1):INDIRECT("'[dpc-covid19-ita-regioni.xlsx]"&amp;$A$4&amp;"'!"&amp;E$1&amp;$C176+$A$6))</f>
        <v>1398</v>
      </c>
      <c r="F176" s="3">
        <f ca="1">AVERAGE(INDIRECT("'[dpc-covid19-ita-regioni.xlsx]"&amp;$A$4&amp;"'!"&amp;F$1&amp;$C176+1):INDIRECT("'[dpc-covid19-ita-regioni.xlsx]"&amp;$A$4&amp;"'!"&amp;F$1&amp;$C176+$A$6))</f>
        <v>82.428571428571431</v>
      </c>
      <c r="G176" s="3">
        <f ca="1">AVERAGE(INDIRECT("'[dpc-covid19-ita-regioni.xlsx]"&amp;$A$4&amp;"'!"&amp;G$1&amp;$C176+1):INDIRECT("'[dpc-covid19-ita-regioni.xlsx]"&amp;$A$4&amp;"'!"&amp;G$1&amp;$C176+$A$6))</f>
        <v>6972.7142857142853</v>
      </c>
      <c r="H176" s="3">
        <f ca="1">AVERAGE(INDIRECT("'[dpc-covid19-ita-regioni.xlsx]"&amp;$A$4&amp;"'!"&amp;H$1&amp;$C176+1):INDIRECT("'[dpc-covid19-ita-regioni.xlsx]"&amp;$A$4&amp;"'!"&amp;H$1&amp;$C176+$A$6))</f>
        <v>8453.1428571428569</v>
      </c>
      <c r="I176" s="3" cm="1">
        <f t="array" aca="1" ref="I176" ca="1">(INDIRECT("'[dpc-covid19-ita-regioni.xlsx]"&amp;$A$4&amp;"'!"&amp;I$1&amp;$C176+1)-INDIRECT("'[dpc-covid19-ita-regioni.xlsx]"&amp;$A$4&amp;"'!"&amp;I$1&amp;$C176+$A$6))/$A$6</f>
        <v>17</v>
      </c>
    </row>
    <row r="177" spans="3:9" x14ac:dyDescent="0.25">
      <c r="C177">
        <f t="shared" si="30"/>
        <v>174</v>
      </c>
      <c r="D177" s="9" t="str" cm="1">
        <f t="array" aca="1" ref="D177" ca="1">INDIRECT("'[dpc-covid19-ita-regioni.xlsx]"&amp;$A$4&amp;"'!a"&amp;C177+1)</f>
        <v>24/05/2020</v>
      </c>
      <c r="E177" s="3">
        <f ca="1">AVERAGE(INDIRECT("'[dpc-covid19-ita-regioni.xlsx]"&amp;$A$4&amp;"'!"&amp;E$1&amp;$C177+1):INDIRECT("'[dpc-covid19-ita-regioni.xlsx]"&amp;$A$4&amp;"'!"&amp;E$1&amp;$C177+$A$6))</f>
        <v>1449.7142857142858</v>
      </c>
      <c r="F177" s="3">
        <f ca="1">AVERAGE(INDIRECT("'[dpc-covid19-ita-regioni.xlsx]"&amp;$A$4&amp;"'!"&amp;F$1&amp;$C177+1):INDIRECT("'[dpc-covid19-ita-regioni.xlsx]"&amp;$A$4&amp;"'!"&amp;F$1&amp;$C177+$A$6))</f>
        <v>86.285714285714292</v>
      </c>
      <c r="G177" s="3">
        <f ca="1">AVERAGE(INDIRECT("'[dpc-covid19-ita-regioni.xlsx]"&amp;$A$4&amp;"'!"&amp;G$1&amp;$C177+1):INDIRECT("'[dpc-covid19-ita-regioni.xlsx]"&amp;$A$4&amp;"'!"&amp;G$1&amp;$C177+$A$6))</f>
        <v>7256.8571428571431</v>
      </c>
      <c r="H177" s="3">
        <f ca="1">AVERAGE(INDIRECT("'[dpc-covid19-ita-regioni.xlsx]"&amp;$A$4&amp;"'!"&amp;H$1&amp;$C177+1):INDIRECT("'[dpc-covid19-ita-regioni.xlsx]"&amp;$A$4&amp;"'!"&amp;H$1&amp;$C177+$A$6))</f>
        <v>8792.8571428571431</v>
      </c>
      <c r="I177" s="3" cm="1">
        <f t="array" aca="1" ref="I177" ca="1">(INDIRECT("'[dpc-covid19-ita-regioni.xlsx]"&amp;$A$4&amp;"'!"&amp;I$1&amp;$C177+1)-INDIRECT("'[dpc-covid19-ita-regioni.xlsx]"&amp;$A$4&amp;"'!"&amp;I$1&amp;$C177+$A$6))/$A$6</f>
        <v>21.571428571428573</v>
      </c>
    </row>
    <row r="178" spans="3:9" x14ac:dyDescent="0.25">
      <c r="C178">
        <f t="shared" si="30"/>
        <v>175</v>
      </c>
      <c r="D178" s="9" t="str" cm="1">
        <f t="array" aca="1" ref="D178" ca="1">INDIRECT("'[dpc-covid19-ita-regioni.xlsx]"&amp;$A$4&amp;"'!a"&amp;C178+1)</f>
        <v>23/05/2020</v>
      </c>
      <c r="E178" s="3">
        <f ca="1">AVERAGE(INDIRECT("'[dpc-covid19-ita-regioni.xlsx]"&amp;$A$4&amp;"'!"&amp;E$1&amp;$C178+1):INDIRECT("'[dpc-covid19-ita-regioni.xlsx]"&amp;$A$4&amp;"'!"&amp;E$1&amp;$C178+$A$6))</f>
        <v>1497.8571428571429</v>
      </c>
      <c r="F178" s="3">
        <f ca="1">AVERAGE(INDIRECT("'[dpc-covid19-ita-regioni.xlsx]"&amp;$A$4&amp;"'!"&amp;F$1&amp;$C178+1):INDIRECT("'[dpc-covid19-ita-regioni.xlsx]"&amp;$A$4&amp;"'!"&amp;F$1&amp;$C178+$A$6))</f>
        <v>90</v>
      </c>
      <c r="G178" s="3">
        <f ca="1">AVERAGE(INDIRECT("'[dpc-covid19-ita-regioni.xlsx]"&amp;$A$4&amp;"'!"&amp;G$1&amp;$C178+1):INDIRECT("'[dpc-covid19-ita-regioni.xlsx]"&amp;$A$4&amp;"'!"&amp;G$1&amp;$C178+$A$6))</f>
        <v>7567.2857142857147</v>
      </c>
      <c r="H178" s="3">
        <f ca="1">AVERAGE(INDIRECT("'[dpc-covid19-ita-regioni.xlsx]"&amp;$A$4&amp;"'!"&amp;H$1&amp;$C178+1):INDIRECT("'[dpc-covid19-ita-regioni.xlsx]"&amp;$A$4&amp;"'!"&amp;H$1&amp;$C178+$A$6))</f>
        <v>9155.1428571428569</v>
      </c>
      <c r="I178" s="3" cm="1">
        <f t="array" aca="1" ref="I178" ca="1">(INDIRECT("'[dpc-covid19-ita-regioni.xlsx]"&amp;$A$4&amp;"'!"&amp;I$1&amp;$C178+1)-INDIRECT("'[dpc-covid19-ita-regioni.xlsx]"&amp;$A$4&amp;"'!"&amp;I$1&amp;$C178+$A$6))/$A$6</f>
        <v>22.714285714285715</v>
      </c>
    </row>
    <row r="179" spans="3:9" x14ac:dyDescent="0.25">
      <c r="C179">
        <f t="shared" si="30"/>
        <v>176</v>
      </c>
      <c r="D179" s="9" t="str" cm="1">
        <f t="array" aca="1" ref="D179" ca="1">INDIRECT("'[dpc-covid19-ita-regioni.xlsx]"&amp;$A$4&amp;"'!a"&amp;C179+1)</f>
        <v>22/05/2020</v>
      </c>
      <c r="E179" s="3">
        <f ca="1">AVERAGE(INDIRECT("'[dpc-covid19-ita-regioni.xlsx]"&amp;$A$4&amp;"'!"&amp;E$1&amp;$C179+1):INDIRECT("'[dpc-covid19-ita-regioni.xlsx]"&amp;$A$4&amp;"'!"&amp;E$1&amp;$C179+$A$6))</f>
        <v>1536.5714285714287</v>
      </c>
      <c r="F179" s="3">
        <f ca="1">AVERAGE(INDIRECT("'[dpc-covid19-ita-regioni.xlsx]"&amp;$A$4&amp;"'!"&amp;F$1&amp;$C179+1):INDIRECT("'[dpc-covid19-ita-regioni.xlsx]"&amp;$A$4&amp;"'!"&amp;F$1&amp;$C179+$A$6))</f>
        <v>93.428571428571431</v>
      </c>
      <c r="G179" s="3">
        <f ca="1">AVERAGE(INDIRECT("'[dpc-covid19-ita-regioni.xlsx]"&amp;$A$4&amp;"'!"&amp;G$1&amp;$C179+1):INDIRECT("'[dpc-covid19-ita-regioni.xlsx]"&amp;$A$4&amp;"'!"&amp;G$1&amp;$C179+$A$6))</f>
        <v>7907.5714285714284</v>
      </c>
      <c r="H179" s="3">
        <f ca="1">AVERAGE(INDIRECT("'[dpc-covid19-ita-regioni.xlsx]"&amp;$A$4&amp;"'!"&amp;H$1&amp;$C179+1):INDIRECT("'[dpc-covid19-ita-regioni.xlsx]"&amp;$A$4&amp;"'!"&amp;H$1&amp;$C179+$A$6))</f>
        <v>9537.5714285714294</v>
      </c>
      <c r="I179" s="3" cm="1">
        <f t="array" aca="1" ref="I179" ca="1">(INDIRECT("'[dpc-covid19-ita-regioni.xlsx]"&amp;$A$4&amp;"'!"&amp;I$1&amp;$C179+1)-INDIRECT("'[dpc-covid19-ita-regioni.xlsx]"&amp;$A$4&amp;"'!"&amp;I$1&amp;$C179+$A$6))/$A$6</f>
        <v>23.285714285714285</v>
      </c>
    </row>
    <row r="180" spans="3:9" x14ac:dyDescent="0.25">
      <c r="C180">
        <f t="shared" si="30"/>
        <v>177</v>
      </c>
      <c r="D180" s="9" t="str" cm="1">
        <f t="array" aca="1" ref="D180" ca="1">INDIRECT("'[dpc-covid19-ita-regioni.xlsx]"&amp;$A$4&amp;"'!a"&amp;C180+1)</f>
        <v>21/05/2020</v>
      </c>
      <c r="E180" s="3">
        <f ca="1">AVERAGE(INDIRECT("'[dpc-covid19-ita-regioni.xlsx]"&amp;$A$4&amp;"'!"&amp;E$1&amp;$C180+1):INDIRECT("'[dpc-covid19-ita-regioni.xlsx]"&amp;$A$4&amp;"'!"&amp;E$1&amp;$C180+$A$6))</f>
        <v>1562.1428571428571</v>
      </c>
      <c r="F180" s="3">
        <f ca="1">AVERAGE(INDIRECT("'[dpc-covid19-ita-regioni.xlsx]"&amp;$A$4&amp;"'!"&amp;F$1&amp;$C180+1):INDIRECT("'[dpc-covid19-ita-regioni.xlsx]"&amp;$A$4&amp;"'!"&amp;F$1&amp;$C180+$A$6))</f>
        <v>97.571428571428569</v>
      </c>
      <c r="G180" s="3">
        <f ca="1">AVERAGE(INDIRECT("'[dpc-covid19-ita-regioni.xlsx]"&amp;$A$4&amp;"'!"&amp;G$1&amp;$C180+1):INDIRECT("'[dpc-covid19-ita-regioni.xlsx]"&amp;$A$4&amp;"'!"&amp;G$1&amp;$C180+$A$6))</f>
        <v>8258</v>
      </c>
      <c r="H180" s="3">
        <f ca="1">AVERAGE(INDIRECT("'[dpc-covid19-ita-regioni.xlsx]"&amp;$A$4&amp;"'!"&amp;H$1&amp;$C180+1):INDIRECT("'[dpc-covid19-ita-regioni.xlsx]"&amp;$A$4&amp;"'!"&amp;H$1&amp;$C180+$A$6))</f>
        <v>9917.7142857142862</v>
      </c>
      <c r="I180" s="3" cm="1">
        <f t="array" aca="1" ref="I180" ca="1">(INDIRECT("'[dpc-covid19-ita-regioni.xlsx]"&amp;$A$4&amp;"'!"&amp;I$1&amp;$C180+1)-INDIRECT("'[dpc-covid19-ita-regioni.xlsx]"&amp;$A$4&amp;"'!"&amp;I$1&amp;$C180+$A$6))/$A$6</f>
        <v>26.428571428571427</v>
      </c>
    </row>
    <row r="181" spans="3:9" x14ac:dyDescent="0.25">
      <c r="C181">
        <f t="shared" si="30"/>
        <v>178</v>
      </c>
      <c r="D181" s="9" t="str" cm="1">
        <f t="array" aca="1" ref="D181" ca="1">INDIRECT("'[dpc-covid19-ita-regioni.xlsx]"&amp;$A$4&amp;"'!a"&amp;C181+1)</f>
        <v>20/05/2020</v>
      </c>
      <c r="E181" s="3">
        <f ca="1">AVERAGE(INDIRECT("'[dpc-covid19-ita-regioni.xlsx]"&amp;$A$4&amp;"'!"&amp;E$1&amp;$C181+1):INDIRECT("'[dpc-covid19-ita-regioni.xlsx]"&amp;$A$4&amp;"'!"&amp;E$1&amp;$C181+$A$6))</f>
        <v>1604.4285714285713</v>
      </c>
      <c r="F181" s="3">
        <f ca="1">AVERAGE(INDIRECT("'[dpc-covid19-ita-regioni.xlsx]"&amp;$A$4&amp;"'!"&amp;F$1&amp;$C181+1):INDIRECT("'[dpc-covid19-ita-regioni.xlsx]"&amp;$A$4&amp;"'!"&amp;F$1&amp;$C181+$A$6))</f>
        <v>102.28571428571429</v>
      </c>
      <c r="G181" s="3">
        <f ca="1">AVERAGE(INDIRECT("'[dpc-covid19-ita-regioni.xlsx]"&amp;$A$4&amp;"'!"&amp;G$1&amp;$C181+1):INDIRECT("'[dpc-covid19-ita-regioni.xlsx]"&amp;$A$4&amp;"'!"&amp;G$1&amp;$C181+$A$6))</f>
        <v>8665.4285714285706</v>
      </c>
      <c r="H181" s="3">
        <f ca="1">AVERAGE(INDIRECT("'[dpc-covid19-ita-regioni.xlsx]"&amp;$A$4&amp;"'!"&amp;H$1&amp;$C181+1):INDIRECT("'[dpc-covid19-ita-regioni.xlsx]"&amp;$A$4&amp;"'!"&amp;H$1&amp;$C181+$A$6))</f>
        <v>10372.142857142857</v>
      </c>
      <c r="I181" s="3" cm="1">
        <f t="array" aca="1" ref="I181" ca="1">(INDIRECT("'[dpc-covid19-ita-regioni.xlsx]"&amp;$A$4&amp;"'!"&amp;I$1&amp;$C181+1)-INDIRECT("'[dpc-covid19-ita-regioni.xlsx]"&amp;$A$4&amp;"'!"&amp;I$1&amp;$C181+$A$6))/$A$6</f>
        <v>32.142857142857146</v>
      </c>
    </row>
    <row r="182" spans="3:9" x14ac:dyDescent="0.25">
      <c r="C182">
        <f t="shared" si="30"/>
        <v>179</v>
      </c>
      <c r="D182" s="9" t="str" cm="1">
        <f t="array" aca="1" ref="D182" ca="1">INDIRECT("'[dpc-covid19-ita-regioni.xlsx]"&amp;$A$4&amp;"'!a"&amp;C182+1)</f>
        <v>19/05/2020</v>
      </c>
      <c r="E182" s="3">
        <f ca="1">AVERAGE(INDIRECT("'[dpc-covid19-ita-regioni.xlsx]"&amp;$A$4&amp;"'!"&amp;E$1&amp;$C182+1):INDIRECT("'[dpc-covid19-ita-regioni.xlsx]"&amp;$A$4&amp;"'!"&amp;E$1&amp;$C182+$A$6))</f>
        <v>1653.7142857142858</v>
      </c>
      <c r="F182" s="3">
        <f ca="1">AVERAGE(INDIRECT("'[dpc-covid19-ita-regioni.xlsx]"&amp;$A$4&amp;"'!"&amp;F$1&amp;$C182+1):INDIRECT("'[dpc-covid19-ita-regioni.xlsx]"&amp;$A$4&amp;"'!"&amp;F$1&amp;$C182+$A$6))</f>
        <v>106</v>
      </c>
      <c r="G182" s="3">
        <f ca="1">AVERAGE(INDIRECT("'[dpc-covid19-ita-regioni.xlsx]"&amp;$A$4&amp;"'!"&amp;G$1&amp;$C182+1):INDIRECT("'[dpc-covid19-ita-regioni.xlsx]"&amp;$A$4&amp;"'!"&amp;G$1&amp;$C182+$A$6))</f>
        <v>9089.5714285714294</v>
      </c>
      <c r="H182" s="3">
        <f ca="1">AVERAGE(INDIRECT("'[dpc-covid19-ita-regioni.xlsx]"&amp;$A$4&amp;"'!"&amp;H$1&amp;$C182+1):INDIRECT("'[dpc-covid19-ita-regioni.xlsx]"&amp;$A$4&amp;"'!"&amp;H$1&amp;$C182+$A$6))</f>
        <v>10849.285714285714</v>
      </c>
      <c r="I182" s="3" cm="1">
        <f t="array" aca="1" ref="I182" ca="1">(INDIRECT("'[dpc-covid19-ita-regioni.xlsx]"&amp;$A$4&amp;"'!"&amp;I$1&amp;$C182+1)-INDIRECT("'[dpc-covid19-ita-regioni.xlsx]"&amp;$A$4&amp;"'!"&amp;I$1&amp;$C182+$A$6))/$A$6</f>
        <v>31.285714285714285</v>
      </c>
    </row>
    <row r="183" spans="3:9" x14ac:dyDescent="0.25">
      <c r="C183">
        <f t="shared" si="30"/>
        <v>180</v>
      </c>
      <c r="D183" s="9" t="str" cm="1">
        <f t="array" aca="1" ref="D183" ca="1">INDIRECT("'[dpc-covid19-ita-regioni.xlsx]"&amp;$A$4&amp;"'!a"&amp;C183+1)</f>
        <v>18/05/2020</v>
      </c>
      <c r="E183" s="3">
        <f ca="1">AVERAGE(INDIRECT("'[dpc-covid19-ita-regioni.xlsx]"&amp;$A$4&amp;"'!"&amp;E$1&amp;$C183+1):INDIRECT("'[dpc-covid19-ita-regioni.xlsx]"&amp;$A$4&amp;"'!"&amp;E$1&amp;$C183+$A$6))</f>
        <v>1699.5714285714287</v>
      </c>
      <c r="F183" s="3">
        <f ca="1">AVERAGE(INDIRECT("'[dpc-covid19-ita-regioni.xlsx]"&amp;$A$4&amp;"'!"&amp;F$1&amp;$C183+1):INDIRECT("'[dpc-covid19-ita-regioni.xlsx]"&amp;$A$4&amp;"'!"&amp;F$1&amp;$C183+$A$6))</f>
        <v>111.71428571428571</v>
      </c>
      <c r="G183" s="3">
        <f ca="1">AVERAGE(INDIRECT("'[dpc-covid19-ita-regioni.xlsx]"&amp;$A$4&amp;"'!"&amp;G$1&amp;$C183+1):INDIRECT("'[dpc-covid19-ita-regioni.xlsx]"&amp;$A$4&amp;"'!"&amp;G$1&amp;$C183+$A$6))</f>
        <v>9545</v>
      </c>
      <c r="H183" s="3">
        <f ca="1">AVERAGE(INDIRECT("'[dpc-covid19-ita-regioni.xlsx]"&amp;$A$4&amp;"'!"&amp;H$1&amp;$C183+1):INDIRECT("'[dpc-covid19-ita-regioni.xlsx]"&amp;$A$4&amp;"'!"&amp;H$1&amp;$C183+$A$6))</f>
        <v>11356.285714285714</v>
      </c>
      <c r="I183" s="3" cm="1">
        <f t="array" aca="1" ref="I183" ca="1">(INDIRECT("'[dpc-covid19-ita-regioni.xlsx]"&amp;$A$4&amp;"'!"&amp;I$1&amp;$C183+1)-INDIRECT("'[dpc-covid19-ita-regioni.xlsx]"&amp;$A$4&amp;"'!"&amp;I$1&amp;$C183+$A$6))/$A$6</f>
        <v>29.142857142857142</v>
      </c>
    </row>
    <row r="184" spans="3:9" x14ac:dyDescent="0.25">
      <c r="C184">
        <f t="shared" si="30"/>
        <v>181</v>
      </c>
      <c r="D184" s="9" t="str" cm="1">
        <f t="array" aca="1" ref="D184" ca="1">INDIRECT("'[dpc-covid19-ita-regioni.xlsx]"&amp;$A$4&amp;"'!a"&amp;C184+1)</f>
        <v>17/05/2020</v>
      </c>
      <c r="E184" s="3">
        <f ca="1">AVERAGE(INDIRECT("'[dpc-covid19-ita-regioni.xlsx]"&amp;$A$4&amp;"'!"&amp;E$1&amp;$C184+1):INDIRECT("'[dpc-covid19-ita-regioni.xlsx]"&amp;$A$4&amp;"'!"&amp;E$1&amp;$C184+$A$6))</f>
        <v>1761.2857142857142</v>
      </c>
      <c r="F184" s="3">
        <f ca="1">AVERAGE(INDIRECT("'[dpc-covid19-ita-regioni.xlsx]"&amp;$A$4&amp;"'!"&amp;F$1&amp;$C184+1):INDIRECT("'[dpc-covid19-ita-regioni.xlsx]"&amp;$A$4&amp;"'!"&amp;F$1&amp;$C184+$A$6))</f>
        <v>116.85714285714286</v>
      </c>
      <c r="G184" s="3">
        <f ca="1">AVERAGE(INDIRECT("'[dpc-covid19-ita-regioni.xlsx]"&amp;$A$4&amp;"'!"&amp;G$1&amp;$C184+1):INDIRECT("'[dpc-covid19-ita-regioni.xlsx]"&amp;$A$4&amp;"'!"&amp;G$1&amp;$C184+$A$6))</f>
        <v>9973</v>
      </c>
      <c r="H184" s="3">
        <f ca="1">AVERAGE(INDIRECT("'[dpc-covid19-ita-regioni.xlsx]"&amp;$A$4&amp;"'!"&amp;H$1&amp;$C184+1):INDIRECT("'[dpc-covid19-ita-regioni.xlsx]"&amp;$A$4&amp;"'!"&amp;H$1&amp;$C184+$A$6))</f>
        <v>11851.142857142857</v>
      </c>
      <c r="I184" s="3" cm="1">
        <f t="array" aca="1" ref="I184" ca="1">(INDIRECT("'[dpc-covid19-ita-regioni.xlsx]"&amp;$A$4&amp;"'!"&amp;I$1&amp;$C184+1)-INDIRECT("'[dpc-covid19-ita-regioni.xlsx]"&amp;$A$4&amp;"'!"&amp;I$1&amp;$C184+$A$6))/$A$6</f>
        <v>30.285714285714285</v>
      </c>
    </row>
    <row r="185" spans="3:9" x14ac:dyDescent="0.25">
      <c r="C185">
        <f t="shared" si="30"/>
        <v>182</v>
      </c>
      <c r="D185" s="9" t="str" cm="1">
        <f t="array" aca="1" ref="D185" ca="1">INDIRECT("'[dpc-covid19-ita-regioni.xlsx]"&amp;$A$4&amp;"'!a"&amp;C185+1)</f>
        <v>16/05/2020</v>
      </c>
      <c r="E185" s="3">
        <f ca="1">AVERAGE(INDIRECT("'[dpc-covid19-ita-regioni.xlsx]"&amp;$A$4&amp;"'!"&amp;E$1&amp;$C185+1):INDIRECT("'[dpc-covid19-ita-regioni.xlsx]"&amp;$A$4&amp;"'!"&amp;E$1&amp;$C185+$A$6))</f>
        <v>1819</v>
      </c>
      <c r="F185" s="3">
        <f ca="1">AVERAGE(INDIRECT("'[dpc-covid19-ita-regioni.xlsx]"&amp;$A$4&amp;"'!"&amp;F$1&amp;$C185+1):INDIRECT("'[dpc-covid19-ita-regioni.xlsx]"&amp;$A$4&amp;"'!"&amp;F$1&amp;$C185+$A$6))</f>
        <v>122</v>
      </c>
      <c r="G185" s="3">
        <f ca="1">AVERAGE(INDIRECT("'[dpc-covid19-ita-regioni.xlsx]"&amp;$A$4&amp;"'!"&amp;G$1&amp;$C185+1):INDIRECT("'[dpc-covid19-ita-regioni.xlsx]"&amp;$A$4&amp;"'!"&amp;G$1&amp;$C185+$A$6))</f>
        <v>10397.428571428571</v>
      </c>
      <c r="H185" s="3">
        <f ca="1">AVERAGE(INDIRECT("'[dpc-covid19-ita-regioni.xlsx]"&amp;$A$4&amp;"'!"&amp;H$1&amp;$C185+1):INDIRECT("'[dpc-covid19-ita-regioni.xlsx]"&amp;$A$4&amp;"'!"&amp;H$1&amp;$C185+$A$6))</f>
        <v>12338.428571428571</v>
      </c>
      <c r="I185" s="3" cm="1">
        <f t="array" aca="1" ref="I185" ca="1">(INDIRECT("'[dpc-covid19-ita-regioni.xlsx]"&amp;$A$4&amp;"'!"&amp;I$1&amp;$C185+1)-INDIRECT("'[dpc-covid19-ita-regioni.xlsx]"&amp;$A$4&amp;"'!"&amp;I$1&amp;$C185+$A$6))/$A$6</f>
        <v>32.428571428571431</v>
      </c>
    </row>
    <row r="186" spans="3:9" x14ac:dyDescent="0.25">
      <c r="C186">
        <f t="shared" si="30"/>
        <v>183</v>
      </c>
      <c r="D186" s="9" t="str" cm="1">
        <f t="array" aca="1" ref="D186" ca="1">INDIRECT("'[dpc-covid19-ita-regioni.xlsx]"&amp;$A$4&amp;"'!a"&amp;C186+1)</f>
        <v>15/05/2020</v>
      </c>
      <c r="E186" s="3">
        <f ca="1">AVERAGE(INDIRECT("'[dpc-covid19-ita-regioni.xlsx]"&amp;$A$4&amp;"'!"&amp;E$1&amp;$C186+1):INDIRECT("'[dpc-covid19-ita-regioni.xlsx]"&amp;$A$4&amp;"'!"&amp;E$1&amp;$C186+$A$6))</f>
        <v>1883</v>
      </c>
      <c r="F186" s="3">
        <f ca="1">AVERAGE(INDIRECT("'[dpc-covid19-ita-regioni.xlsx]"&amp;$A$4&amp;"'!"&amp;F$1&amp;$C186+1):INDIRECT("'[dpc-covid19-ita-regioni.xlsx]"&amp;$A$4&amp;"'!"&amp;F$1&amp;$C186+$A$6))</f>
        <v>128.14285714285714</v>
      </c>
      <c r="G186" s="3">
        <f ca="1">AVERAGE(INDIRECT("'[dpc-covid19-ita-regioni.xlsx]"&amp;$A$4&amp;"'!"&amp;G$1&amp;$C186+1):INDIRECT("'[dpc-covid19-ita-regioni.xlsx]"&amp;$A$4&amp;"'!"&amp;G$1&amp;$C186+$A$6))</f>
        <v>10789</v>
      </c>
      <c r="H186" s="3">
        <f ca="1">AVERAGE(INDIRECT("'[dpc-covid19-ita-regioni.xlsx]"&amp;$A$4&amp;"'!"&amp;H$1&amp;$C186+1):INDIRECT("'[dpc-covid19-ita-regioni.xlsx]"&amp;$A$4&amp;"'!"&amp;H$1&amp;$C186+$A$6))</f>
        <v>12800.142857142857</v>
      </c>
      <c r="I186" s="3" cm="1">
        <f t="array" aca="1" ref="I186" ca="1">(INDIRECT("'[dpc-covid19-ita-regioni.xlsx]"&amp;$A$4&amp;"'!"&amp;I$1&amp;$C186+1)-INDIRECT("'[dpc-covid19-ita-regioni.xlsx]"&amp;$A$4&amp;"'!"&amp;I$1&amp;$C186+$A$6))/$A$6</f>
        <v>32.285714285714285</v>
      </c>
    </row>
    <row r="187" spans="3:9" x14ac:dyDescent="0.25">
      <c r="C187">
        <f t="shared" si="30"/>
        <v>184</v>
      </c>
      <c r="D187" s="9" t="str" cm="1">
        <f t="array" aca="1" ref="D187" ca="1">INDIRECT("'[dpc-covid19-ita-regioni.xlsx]"&amp;$A$4&amp;"'!a"&amp;C187+1)</f>
        <v>14/05/2020</v>
      </c>
      <c r="E187" s="3">
        <f ca="1">AVERAGE(INDIRECT("'[dpc-covid19-ita-regioni.xlsx]"&amp;$A$4&amp;"'!"&amp;E$1&amp;$C187+1):INDIRECT("'[dpc-covid19-ita-regioni.xlsx]"&amp;$A$4&amp;"'!"&amp;E$1&amp;$C187+$A$6))</f>
        <v>1943</v>
      </c>
      <c r="F187" s="3">
        <f ca="1">AVERAGE(INDIRECT("'[dpc-covid19-ita-regioni.xlsx]"&amp;$A$4&amp;"'!"&amp;F$1&amp;$C187+1):INDIRECT("'[dpc-covid19-ita-regioni.xlsx]"&amp;$A$4&amp;"'!"&amp;F$1&amp;$C187+$A$6))</f>
        <v>132.71428571428572</v>
      </c>
      <c r="G187" s="3">
        <f ca="1">AVERAGE(INDIRECT("'[dpc-covid19-ita-regioni.xlsx]"&amp;$A$4&amp;"'!"&amp;G$1&amp;$C187+1):INDIRECT("'[dpc-covid19-ita-regioni.xlsx]"&amp;$A$4&amp;"'!"&amp;G$1&amp;$C187+$A$6))</f>
        <v>11152.142857142857</v>
      </c>
      <c r="H187" s="3">
        <f ca="1">AVERAGE(INDIRECT("'[dpc-covid19-ita-regioni.xlsx]"&amp;$A$4&amp;"'!"&amp;H$1&amp;$C187+1):INDIRECT("'[dpc-covid19-ita-regioni.xlsx]"&amp;$A$4&amp;"'!"&amp;H$1&amp;$C187+$A$6))</f>
        <v>13227.857142857143</v>
      </c>
      <c r="I187" s="3" cm="1">
        <f t="array" aca="1" ref="I187" ca="1">(INDIRECT("'[dpc-covid19-ita-regioni.xlsx]"&amp;$A$4&amp;"'!"&amp;I$1&amp;$C187+1)-INDIRECT("'[dpc-covid19-ita-regioni.xlsx]"&amp;$A$4&amp;"'!"&amp;I$1&amp;$C187+$A$6))/$A$6</f>
        <v>26.857142857142858</v>
      </c>
    </row>
    <row r="188" spans="3:9" x14ac:dyDescent="0.25">
      <c r="C188">
        <f t="shared" si="30"/>
        <v>185</v>
      </c>
      <c r="D188" s="9" t="str" cm="1">
        <f t="array" aca="1" ref="D188" ca="1">INDIRECT("'[dpc-covid19-ita-regioni.xlsx]"&amp;$A$4&amp;"'!a"&amp;C188+1)</f>
        <v>13/05/2020</v>
      </c>
      <c r="E188" s="3">
        <f ca="1">AVERAGE(INDIRECT("'[dpc-covid19-ita-regioni.xlsx]"&amp;$A$4&amp;"'!"&amp;E$1&amp;$C188+1):INDIRECT("'[dpc-covid19-ita-regioni.xlsx]"&amp;$A$4&amp;"'!"&amp;E$1&amp;$C188+$A$6))</f>
        <v>1996.1428571428571</v>
      </c>
      <c r="F188" s="3">
        <f ca="1">AVERAGE(INDIRECT("'[dpc-covid19-ita-regioni.xlsx]"&amp;$A$4&amp;"'!"&amp;F$1&amp;$C188+1):INDIRECT("'[dpc-covid19-ita-regioni.xlsx]"&amp;$A$4&amp;"'!"&amp;F$1&amp;$C188+$A$6))</f>
        <v>137.57142857142858</v>
      </c>
      <c r="G188" s="3">
        <f ca="1">AVERAGE(INDIRECT("'[dpc-covid19-ita-regioni.xlsx]"&amp;$A$4&amp;"'!"&amp;G$1&amp;$C188+1):INDIRECT("'[dpc-covid19-ita-regioni.xlsx]"&amp;$A$4&amp;"'!"&amp;G$1&amp;$C188+$A$6))</f>
        <v>11462.428571428571</v>
      </c>
      <c r="H188" s="3">
        <f ca="1">AVERAGE(INDIRECT("'[dpc-covid19-ita-regioni.xlsx]"&amp;$A$4&amp;"'!"&amp;H$1&amp;$C188+1):INDIRECT("'[dpc-covid19-ita-regioni.xlsx]"&amp;$A$4&amp;"'!"&amp;H$1&amp;$C188+$A$6))</f>
        <v>13596.142857142857</v>
      </c>
      <c r="I188" s="3" cm="1">
        <f t="array" aca="1" ref="I188" ca="1">(INDIRECT("'[dpc-covid19-ita-regioni.xlsx]"&amp;$A$4&amp;"'!"&amp;I$1&amp;$C188+1)-INDIRECT("'[dpc-covid19-ita-regioni.xlsx]"&amp;$A$4&amp;"'!"&amp;I$1&amp;$C188+$A$6))/$A$6</f>
        <v>25.428571428571427</v>
      </c>
    </row>
    <row r="189" spans="3:9" x14ac:dyDescent="0.25">
      <c r="C189">
        <f t="shared" si="30"/>
        <v>186</v>
      </c>
      <c r="D189" s="9" t="str" cm="1">
        <f t="array" aca="1" ref="D189" ca="1">INDIRECT("'[dpc-covid19-ita-regioni.xlsx]"&amp;$A$4&amp;"'!a"&amp;C189+1)</f>
        <v>12/05/2020</v>
      </c>
      <c r="E189" s="3">
        <f ca="1">AVERAGE(INDIRECT("'[dpc-covid19-ita-regioni.xlsx]"&amp;$A$4&amp;"'!"&amp;E$1&amp;$C189+1):INDIRECT("'[dpc-covid19-ita-regioni.xlsx]"&amp;$A$4&amp;"'!"&amp;E$1&amp;$C189+$A$6))</f>
        <v>2037.4285714285713</v>
      </c>
      <c r="F189" s="3">
        <f ca="1">AVERAGE(INDIRECT("'[dpc-covid19-ita-regioni.xlsx]"&amp;$A$4&amp;"'!"&amp;F$1&amp;$C189+1):INDIRECT("'[dpc-covid19-ita-regioni.xlsx]"&amp;$A$4&amp;"'!"&amp;F$1&amp;$C189+$A$6))</f>
        <v>141.57142857142858</v>
      </c>
      <c r="G189" s="3">
        <f ca="1">AVERAGE(INDIRECT("'[dpc-covid19-ita-regioni.xlsx]"&amp;$A$4&amp;"'!"&amp;G$1&amp;$C189+1):INDIRECT("'[dpc-covid19-ita-regioni.xlsx]"&amp;$A$4&amp;"'!"&amp;G$1&amp;$C189+$A$6))</f>
        <v>11755.285714285714</v>
      </c>
      <c r="H189" s="3">
        <f ca="1">AVERAGE(INDIRECT("'[dpc-covid19-ita-regioni.xlsx]"&amp;$A$4&amp;"'!"&amp;H$1&amp;$C189+1):INDIRECT("'[dpc-covid19-ita-regioni.xlsx]"&amp;$A$4&amp;"'!"&amp;H$1&amp;$C189+$A$6))</f>
        <v>13934.285714285714</v>
      </c>
      <c r="I189" s="3" cm="1">
        <f t="array" aca="1" ref="I189" ca="1">(INDIRECT("'[dpc-covid19-ita-regioni.xlsx]"&amp;$A$4&amp;"'!"&amp;I$1&amp;$C189+1)-INDIRECT("'[dpc-covid19-ita-regioni.xlsx]"&amp;$A$4&amp;"'!"&amp;I$1&amp;$C189+$A$6))/$A$6</f>
        <v>25.857142857142858</v>
      </c>
    </row>
    <row r="190" spans="3:9" x14ac:dyDescent="0.25">
      <c r="C190">
        <f t="shared" si="30"/>
        <v>187</v>
      </c>
      <c r="D190" s="9" t="str" cm="1">
        <f t="array" aca="1" ref="D190" ca="1">INDIRECT("'[dpc-covid19-ita-regioni.xlsx]"&amp;$A$4&amp;"'!a"&amp;C190+1)</f>
        <v>11/05/2020</v>
      </c>
      <c r="E190" s="3">
        <f ca="1">AVERAGE(INDIRECT("'[dpc-covid19-ita-regioni.xlsx]"&amp;$A$4&amp;"'!"&amp;E$1&amp;$C190+1):INDIRECT("'[dpc-covid19-ita-regioni.xlsx]"&amp;$A$4&amp;"'!"&amp;E$1&amp;$C190+$A$6))</f>
        <v>2095.5714285714284</v>
      </c>
      <c r="F190" s="3">
        <f ca="1">AVERAGE(INDIRECT("'[dpc-covid19-ita-regioni.xlsx]"&amp;$A$4&amp;"'!"&amp;F$1&amp;$C190+1):INDIRECT("'[dpc-covid19-ita-regioni.xlsx]"&amp;$A$4&amp;"'!"&amp;F$1&amp;$C190+$A$6))</f>
        <v>144.28571428571428</v>
      </c>
      <c r="G190" s="3">
        <f ca="1">AVERAGE(INDIRECT("'[dpc-covid19-ita-regioni.xlsx]"&amp;$A$4&amp;"'!"&amp;G$1&amp;$C190+1):INDIRECT("'[dpc-covid19-ita-regioni.xlsx]"&amp;$A$4&amp;"'!"&amp;G$1&amp;$C190+$A$6))</f>
        <v>12000</v>
      </c>
      <c r="H190" s="3">
        <f ca="1">AVERAGE(INDIRECT("'[dpc-covid19-ita-regioni.xlsx]"&amp;$A$4&amp;"'!"&amp;H$1&amp;$C190+1):INDIRECT("'[dpc-covid19-ita-regioni.xlsx]"&amp;$A$4&amp;"'!"&amp;H$1&amp;$C190+$A$6))</f>
        <v>14239.857142857143</v>
      </c>
      <c r="I190" s="3" cm="1">
        <f t="array" aca="1" ref="I190" ca="1">(INDIRECT("'[dpc-covid19-ita-regioni.xlsx]"&amp;$A$4&amp;"'!"&amp;I$1&amp;$C190+1)-INDIRECT("'[dpc-covid19-ita-regioni.xlsx]"&amp;$A$4&amp;"'!"&amp;I$1&amp;$C190+$A$6))/$A$6</f>
        <v>26.285714285714285</v>
      </c>
    </row>
    <row r="191" spans="3:9" x14ac:dyDescent="0.25">
      <c r="C191">
        <f t="shared" si="30"/>
        <v>188</v>
      </c>
      <c r="D191" s="9" t="str" cm="1">
        <f t="array" aca="1" ref="D191" ca="1">INDIRECT("'[dpc-covid19-ita-regioni.xlsx]"&amp;$A$4&amp;"'!a"&amp;C191+1)</f>
        <v>10/05/2020</v>
      </c>
      <c r="E191" s="3">
        <f ca="1">AVERAGE(INDIRECT("'[dpc-covid19-ita-regioni.xlsx]"&amp;$A$4&amp;"'!"&amp;E$1&amp;$C191+1):INDIRECT("'[dpc-covid19-ita-regioni.xlsx]"&amp;$A$4&amp;"'!"&amp;E$1&amp;$C191+$A$6))</f>
        <v>2148.4285714285716</v>
      </c>
      <c r="F191" s="3">
        <f ca="1">AVERAGE(INDIRECT("'[dpc-covid19-ita-regioni.xlsx]"&amp;$A$4&amp;"'!"&amp;F$1&amp;$C191+1):INDIRECT("'[dpc-covid19-ita-regioni.xlsx]"&amp;$A$4&amp;"'!"&amp;F$1&amp;$C191+$A$6))</f>
        <v>148</v>
      </c>
      <c r="G191" s="3">
        <f ca="1">AVERAGE(INDIRECT("'[dpc-covid19-ita-regioni.xlsx]"&amp;$A$4&amp;"'!"&amp;G$1&amp;$C191+1):INDIRECT("'[dpc-covid19-ita-regioni.xlsx]"&amp;$A$4&amp;"'!"&amp;G$1&amp;$C191+$A$6))</f>
        <v>12261.142857142857</v>
      </c>
      <c r="H191" s="3">
        <f ca="1">AVERAGE(INDIRECT("'[dpc-covid19-ita-regioni.xlsx]"&amp;$A$4&amp;"'!"&amp;H$1&amp;$C191+1):INDIRECT("'[dpc-covid19-ita-regioni.xlsx]"&amp;$A$4&amp;"'!"&amp;H$1&amp;$C191+$A$6))</f>
        <v>14557.571428571429</v>
      </c>
      <c r="I191" s="3" cm="1">
        <f t="array" aca="1" ref="I191" ca="1">(INDIRECT("'[dpc-covid19-ita-regioni.xlsx]"&amp;$A$4&amp;"'!"&amp;I$1&amp;$C191+1)-INDIRECT("'[dpc-covid19-ita-regioni.xlsx]"&amp;$A$4&amp;"'!"&amp;I$1&amp;$C191+$A$6))/$A$6</f>
        <v>25.857142857142858</v>
      </c>
    </row>
    <row r="192" spans="3:9" x14ac:dyDescent="0.25">
      <c r="C192">
        <f t="shared" si="30"/>
        <v>189</v>
      </c>
      <c r="D192" s="9" t="str" cm="1">
        <f t="array" aca="1" ref="D192" ca="1">INDIRECT("'[dpc-covid19-ita-regioni.xlsx]"&amp;$A$4&amp;"'!a"&amp;C192+1)</f>
        <v>09/05/2020</v>
      </c>
      <c r="E192" s="3">
        <f ca="1">AVERAGE(INDIRECT("'[dpc-covid19-ita-regioni.xlsx]"&amp;$A$4&amp;"'!"&amp;E$1&amp;$C192+1):INDIRECT("'[dpc-covid19-ita-regioni.xlsx]"&amp;$A$4&amp;"'!"&amp;E$1&amp;$C192+$A$6))</f>
        <v>2215.8571428571427</v>
      </c>
      <c r="F192" s="3">
        <f ca="1">AVERAGE(INDIRECT("'[dpc-covid19-ita-regioni.xlsx]"&amp;$A$4&amp;"'!"&amp;F$1&amp;$C192+1):INDIRECT("'[dpc-covid19-ita-regioni.xlsx]"&amp;$A$4&amp;"'!"&amp;F$1&amp;$C192+$A$6))</f>
        <v>152.57142857142858</v>
      </c>
      <c r="G192" s="3">
        <f ca="1">AVERAGE(INDIRECT("'[dpc-covid19-ita-regioni.xlsx]"&amp;$A$4&amp;"'!"&amp;G$1&amp;$C192+1):INDIRECT("'[dpc-covid19-ita-regioni.xlsx]"&amp;$A$4&amp;"'!"&amp;G$1&amp;$C192+$A$6))</f>
        <v>12473.142857142857</v>
      </c>
      <c r="H192" s="3">
        <f ca="1">AVERAGE(INDIRECT("'[dpc-covid19-ita-regioni.xlsx]"&amp;$A$4&amp;"'!"&amp;H$1&amp;$C192+1):INDIRECT("'[dpc-covid19-ita-regioni.xlsx]"&amp;$A$4&amp;"'!"&amp;H$1&amp;$C192+$A$6))</f>
        <v>14841.571428571429</v>
      </c>
      <c r="I192" s="3" cm="1">
        <f t="array" aca="1" ref="I192" ca="1">(INDIRECT("'[dpc-covid19-ita-regioni.xlsx]"&amp;$A$4&amp;"'!"&amp;I$1&amp;$C192+1)-INDIRECT("'[dpc-covid19-ita-regioni.xlsx]"&amp;$A$4&amp;"'!"&amp;I$1&amp;$C192+$A$6))/$A$6</f>
        <v>25.571428571428573</v>
      </c>
    </row>
    <row r="193" spans="3:9" x14ac:dyDescent="0.25">
      <c r="C193">
        <f t="shared" si="30"/>
        <v>190</v>
      </c>
      <c r="D193" s="9" t="str" cm="1">
        <f t="array" aca="1" ref="D193" ca="1">INDIRECT("'[dpc-covid19-ita-regioni.xlsx]"&amp;$A$4&amp;"'!a"&amp;C193+1)</f>
        <v>08/05/2020</v>
      </c>
      <c r="E193" s="3">
        <f ca="1">AVERAGE(INDIRECT("'[dpc-covid19-ita-regioni.xlsx]"&amp;$A$4&amp;"'!"&amp;E$1&amp;$C193+1):INDIRECT("'[dpc-covid19-ita-regioni.xlsx]"&amp;$A$4&amp;"'!"&amp;E$1&amp;$C193+$A$6))</f>
        <v>2293</v>
      </c>
      <c r="F193" s="3">
        <f ca="1">AVERAGE(INDIRECT("'[dpc-covid19-ita-regioni.xlsx]"&amp;$A$4&amp;"'!"&amp;F$1&amp;$C193+1):INDIRECT("'[dpc-covid19-ita-regioni.xlsx]"&amp;$A$4&amp;"'!"&amp;F$1&amp;$C193+$A$6))</f>
        <v>157.57142857142858</v>
      </c>
      <c r="G193" s="3">
        <f ca="1">AVERAGE(INDIRECT("'[dpc-covid19-ita-regioni.xlsx]"&amp;$A$4&amp;"'!"&amp;G$1&amp;$C193+1):INDIRECT("'[dpc-covid19-ita-regioni.xlsx]"&amp;$A$4&amp;"'!"&amp;G$1&amp;$C193+$A$6))</f>
        <v>12646</v>
      </c>
      <c r="H193" s="3">
        <f ca="1">AVERAGE(INDIRECT("'[dpc-covid19-ita-regioni.xlsx]"&amp;$A$4&amp;"'!"&amp;H$1&amp;$C193+1):INDIRECT("'[dpc-covid19-ita-regioni.xlsx]"&amp;$A$4&amp;"'!"&amp;H$1&amp;$C193+$A$6))</f>
        <v>15096.571428571429</v>
      </c>
      <c r="I193" s="3" cm="1">
        <f t="array" aca="1" ref="I193" ca="1">(INDIRECT("'[dpc-covid19-ita-regioni.xlsx]"&amp;$A$4&amp;"'!"&amp;I$1&amp;$C193+1)-INDIRECT("'[dpc-covid19-ita-regioni.xlsx]"&amp;$A$4&amp;"'!"&amp;I$1&amp;$C193+$A$6))/$A$6</f>
        <v>25.571428571428573</v>
      </c>
    </row>
    <row r="194" spans="3:9" x14ac:dyDescent="0.25">
      <c r="C194">
        <f t="shared" si="30"/>
        <v>191</v>
      </c>
      <c r="D194" s="9" t="str" cm="1">
        <f t="array" aca="1" ref="D194" ca="1">INDIRECT("'[dpc-covid19-ita-regioni.xlsx]"&amp;$A$4&amp;"'!a"&amp;C194+1)</f>
        <v>07/05/2020</v>
      </c>
      <c r="E194" s="3">
        <f ca="1">AVERAGE(INDIRECT("'[dpc-covid19-ita-regioni.xlsx]"&amp;$A$4&amp;"'!"&amp;E$1&amp;$C194+1):INDIRECT("'[dpc-covid19-ita-regioni.xlsx]"&amp;$A$4&amp;"'!"&amp;E$1&amp;$C194+$A$6))</f>
        <v>2363</v>
      </c>
      <c r="F194" s="3">
        <f ca="1">AVERAGE(INDIRECT("'[dpc-covid19-ita-regioni.xlsx]"&amp;$A$4&amp;"'!"&amp;F$1&amp;$C194+1):INDIRECT("'[dpc-covid19-ita-regioni.xlsx]"&amp;$A$4&amp;"'!"&amp;F$1&amp;$C194+$A$6))</f>
        <v>163.42857142857142</v>
      </c>
      <c r="G194" s="3">
        <f ca="1">AVERAGE(INDIRECT("'[dpc-covid19-ita-regioni.xlsx]"&amp;$A$4&amp;"'!"&amp;G$1&amp;$C194+1):INDIRECT("'[dpc-covid19-ita-regioni.xlsx]"&amp;$A$4&amp;"'!"&amp;G$1&amp;$C194+$A$6))</f>
        <v>12778</v>
      </c>
      <c r="H194" s="3">
        <f ca="1">AVERAGE(INDIRECT("'[dpc-covid19-ita-regioni.xlsx]"&amp;$A$4&amp;"'!"&amp;H$1&amp;$C194+1):INDIRECT("'[dpc-covid19-ita-regioni.xlsx]"&amp;$A$4&amp;"'!"&amp;H$1&amp;$C194+$A$6))</f>
        <v>15304.428571428571</v>
      </c>
      <c r="I194" s="3" cm="1">
        <f t="array" aca="1" ref="I194" ca="1">(INDIRECT("'[dpc-covid19-ita-regioni.xlsx]"&amp;$A$4&amp;"'!"&amp;I$1&amp;$C194+1)-INDIRECT("'[dpc-covid19-ita-regioni.xlsx]"&amp;$A$4&amp;"'!"&amp;I$1&amp;$C194+$A$6))/$A$6</f>
        <v>26.428571428571427</v>
      </c>
    </row>
    <row r="195" spans="3:9" x14ac:dyDescent="0.25">
      <c r="C195">
        <f t="shared" si="30"/>
        <v>192</v>
      </c>
      <c r="D195" s="9" t="str" cm="1">
        <f t="array" aca="1" ref="D195" ca="1">INDIRECT("'[dpc-covid19-ita-regioni.xlsx]"&amp;$A$4&amp;"'!a"&amp;C195+1)</f>
        <v>06/05/2020</v>
      </c>
      <c r="E195" s="3">
        <f ca="1">AVERAGE(INDIRECT("'[dpc-covid19-ita-regioni.xlsx]"&amp;$A$4&amp;"'!"&amp;E$1&amp;$C195+1):INDIRECT("'[dpc-covid19-ita-regioni.xlsx]"&amp;$A$4&amp;"'!"&amp;E$1&amp;$C195+$A$6))</f>
        <v>2430.7142857142858</v>
      </c>
      <c r="F195" s="3">
        <f ca="1">AVERAGE(INDIRECT("'[dpc-covid19-ita-regioni.xlsx]"&amp;$A$4&amp;"'!"&amp;F$1&amp;$C195+1):INDIRECT("'[dpc-covid19-ita-regioni.xlsx]"&amp;$A$4&amp;"'!"&amp;F$1&amp;$C195+$A$6))</f>
        <v>170.42857142857142</v>
      </c>
      <c r="G195" s="3">
        <f ca="1">AVERAGE(INDIRECT("'[dpc-covid19-ita-regioni.xlsx]"&amp;$A$4&amp;"'!"&amp;G$1&amp;$C195+1):INDIRECT("'[dpc-covid19-ita-regioni.xlsx]"&amp;$A$4&amp;"'!"&amp;G$1&amp;$C195+$A$6))</f>
        <v>12849.571428571429</v>
      </c>
      <c r="H195" s="3">
        <f ca="1">AVERAGE(INDIRECT("'[dpc-covid19-ita-regioni.xlsx]"&amp;$A$4&amp;"'!"&amp;H$1&amp;$C195+1):INDIRECT("'[dpc-covid19-ita-regioni.xlsx]"&amp;$A$4&amp;"'!"&amp;H$1&amp;$C195+$A$6))</f>
        <v>15450.714285714286</v>
      </c>
      <c r="I195" s="3" cm="1">
        <f t="array" aca="1" ref="I195" ca="1">(INDIRECT("'[dpc-covid19-ita-regioni.xlsx]"&amp;$A$4&amp;"'!"&amp;I$1&amp;$C195+1)-INDIRECT("'[dpc-covid19-ita-regioni.xlsx]"&amp;$A$4&amp;"'!"&amp;I$1&amp;$C195+$A$6))/$A$6</f>
        <v>25.857142857142858</v>
      </c>
    </row>
    <row r="196" spans="3:9" x14ac:dyDescent="0.25">
      <c r="C196">
        <f t="shared" si="30"/>
        <v>193</v>
      </c>
      <c r="D196" s="9" t="str" cm="1">
        <f t="array" aca="1" ref="D196" ca="1">INDIRECT("'[dpc-covid19-ita-regioni.xlsx]"&amp;$A$4&amp;"'!a"&amp;C196+1)</f>
        <v>05/05/2020</v>
      </c>
      <c r="E196" s="3">
        <f ca="1">AVERAGE(INDIRECT("'[dpc-covid19-ita-regioni.xlsx]"&amp;$A$4&amp;"'!"&amp;E$1&amp;$C196+1):INDIRECT("'[dpc-covid19-ita-regioni.xlsx]"&amp;$A$4&amp;"'!"&amp;E$1&amp;$C196+$A$6))</f>
        <v>2500.7142857142858</v>
      </c>
      <c r="F196" s="3">
        <f ca="1">AVERAGE(INDIRECT("'[dpc-covid19-ita-regioni.xlsx]"&amp;$A$4&amp;"'!"&amp;F$1&amp;$C196+1):INDIRECT("'[dpc-covid19-ita-regioni.xlsx]"&amp;$A$4&amp;"'!"&amp;F$1&amp;$C196+$A$6))</f>
        <v>177.85714285714286</v>
      </c>
      <c r="G196" s="3">
        <f ca="1">AVERAGE(INDIRECT("'[dpc-covid19-ita-regioni.xlsx]"&amp;$A$4&amp;"'!"&amp;G$1&amp;$C196+1):INDIRECT("'[dpc-covid19-ita-regioni.xlsx]"&amp;$A$4&amp;"'!"&amp;G$1&amp;$C196+$A$6))</f>
        <v>12866.857142857143</v>
      </c>
      <c r="H196" s="3">
        <f ca="1">AVERAGE(INDIRECT("'[dpc-covid19-ita-regioni.xlsx]"&amp;$A$4&amp;"'!"&amp;H$1&amp;$C196+1):INDIRECT("'[dpc-covid19-ita-regioni.xlsx]"&amp;$A$4&amp;"'!"&amp;H$1&amp;$C196+$A$6))</f>
        <v>15545.428571428571</v>
      </c>
      <c r="I196" s="3" cm="1">
        <f t="array" aca="1" ref="I196" ca="1">(INDIRECT("'[dpc-covid19-ita-regioni.xlsx]"&amp;$A$4&amp;"'!"&amp;I$1&amp;$C196+1)-INDIRECT("'[dpc-covid19-ita-regioni.xlsx]"&amp;$A$4&amp;"'!"&amp;I$1&amp;$C196+$A$6))/$A$6</f>
        <v>30.428571428571427</v>
      </c>
    </row>
    <row r="197" spans="3:9" x14ac:dyDescent="0.25">
      <c r="C197">
        <f t="shared" ref="C197:C253" si="31">C196+1</f>
        <v>194</v>
      </c>
      <c r="D197" s="9" t="str" cm="1">
        <f t="array" aca="1" ref="D197" ca="1">INDIRECT("'[dpc-covid19-ita-regioni.xlsx]"&amp;$A$4&amp;"'!a"&amp;C197+1)</f>
        <v>04/05/2020</v>
      </c>
      <c r="E197" s="3">
        <f ca="1">AVERAGE(INDIRECT("'[dpc-covid19-ita-regioni.xlsx]"&amp;$A$4&amp;"'!"&amp;E$1&amp;$C197+1):INDIRECT("'[dpc-covid19-ita-regioni.xlsx]"&amp;$A$4&amp;"'!"&amp;E$1&amp;$C197+$A$6))</f>
        <v>2557</v>
      </c>
      <c r="F197" s="3">
        <f ca="1">AVERAGE(INDIRECT("'[dpc-covid19-ita-regioni.xlsx]"&amp;$A$4&amp;"'!"&amp;F$1&amp;$C197+1):INDIRECT("'[dpc-covid19-ita-regioni.xlsx]"&amp;$A$4&amp;"'!"&amp;F$1&amp;$C197+$A$6))</f>
        <v>184.57142857142858</v>
      </c>
      <c r="G197" s="3">
        <f ca="1">AVERAGE(INDIRECT("'[dpc-covid19-ita-regioni.xlsx]"&amp;$A$4&amp;"'!"&amp;G$1&amp;$C197+1):INDIRECT("'[dpc-covid19-ita-regioni.xlsx]"&amp;$A$4&amp;"'!"&amp;G$1&amp;$C197+$A$6))</f>
        <v>12830</v>
      </c>
      <c r="H197" s="3">
        <f ca="1">AVERAGE(INDIRECT("'[dpc-covid19-ita-regioni.xlsx]"&amp;$A$4&amp;"'!"&amp;H$1&amp;$C197+1):INDIRECT("'[dpc-covid19-ita-regioni.xlsx]"&amp;$A$4&amp;"'!"&amp;H$1&amp;$C197+$A$6))</f>
        <v>15571.571428571429</v>
      </c>
      <c r="I197" s="3" cm="1">
        <f t="array" aca="1" ref="I197" ca="1">(INDIRECT("'[dpc-covid19-ita-regioni.xlsx]"&amp;$A$4&amp;"'!"&amp;I$1&amp;$C197+1)-INDIRECT("'[dpc-covid19-ita-regioni.xlsx]"&amp;$A$4&amp;"'!"&amp;I$1&amp;$C197+$A$6))/$A$6</f>
        <v>35.714285714285715</v>
      </c>
    </row>
    <row r="198" spans="3:9" x14ac:dyDescent="0.25">
      <c r="C198">
        <f t="shared" si="31"/>
        <v>195</v>
      </c>
      <c r="D198" s="9" t="str" cm="1">
        <f t="array" aca="1" ref="D198" ca="1">INDIRECT("'[dpc-covid19-ita-regioni.xlsx]"&amp;$A$4&amp;"'!a"&amp;C198+1)</f>
        <v>03/05/2020</v>
      </c>
      <c r="E198" s="3">
        <f ca="1">AVERAGE(INDIRECT("'[dpc-covid19-ita-regioni.xlsx]"&amp;$A$4&amp;"'!"&amp;E$1&amp;$C198+1):INDIRECT("'[dpc-covid19-ita-regioni.xlsx]"&amp;$A$4&amp;"'!"&amp;E$1&amp;$C198+$A$6))</f>
        <v>2619.7142857142858</v>
      </c>
      <c r="F198" s="3">
        <f ca="1">AVERAGE(INDIRECT("'[dpc-covid19-ita-regioni.xlsx]"&amp;$A$4&amp;"'!"&amp;F$1&amp;$C198+1):INDIRECT("'[dpc-covid19-ita-regioni.xlsx]"&amp;$A$4&amp;"'!"&amp;F$1&amp;$C198+$A$6))</f>
        <v>192.14285714285714</v>
      </c>
      <c r="G198" s="3">
        <f ca="1">AVERAGE(INDIRECT("'[dpc-covid19-ita-regioni.xlsx]"&amp;$A$4&amp;"'!"&amp;G$1&amp;$C198+1):INDIRECT("'[dpc-covid19-ita-regioni.xlsx]"&amp;$A$4&amp;"'!"&amp;G$1&amp;$C198+$A$6))</f>
        <v>12752</v>
      </c>
      <c r="H198" s="3">
        <f ca="1">AVERAGE(INDIRECT("'[dpc-covid19-ita-regioni.xlsx]"&amp;$A$4&amp;"'!"&amp;H$1&amp;$C198+1):INDIRECT("'[dpc-covid19-ita-regioni.xlsx]"&amp;$A$4&amp;"'!"&amp;H$1&amp;$C198+$A$6))</f>
        <v>15563.857142857143</v>
      </c>
      <c r="I198" s="3" cm="1">
        <f t="array" aca="1" ref="I198" ca="1">(INDIRECT("'[dpc-covid19-ita-regioni.xlsx]"&amp;$A$4&amp;"'!"&amp;I$1&amp;$C198+1)-INDIRECT("'[dpc-covid19-ita-regioni.xlsx]"&amp;$A$4&amp;"'!"&amp;I$1&amp;$C198+$A$6))/$A$6</f>
        <v>39.142857142857146</v>
      </c>
    </row>
    <row r="199" spans="3:9" x14ac:dyDescent="0.25">
      <c r="C199">
        <f t="shared" si="31"/>
        <v>196</v>
      </c>
      <c r="D199" s="9" t="str" cm="1">
        <f t="array" aca="1" ref="D199" ca="1">INDIRECT("'[dpc-covid19-ita-regioni.xlsx]"&amp;$A$4&amp;"'!a"&amp;C199+1)</f>
        <v>02/05/2020</v>
      </c>
      <c r="E199" s="3">
        <f ca="1">AVERAGE(INDIRECT("'[dpc-covid19-ita-regioni.xlsx]"&amp;$A$4&amp;"'!"&amp;E$1&amp;$C199+1):INDIRECT("'[dpc-covid19-ita-regioni.xlsx]"&amp;$A$4&amp;"'!"&amp;E$1&amp;$C199+$A$6))</f>
        <v>2672.5714285714284</v>
      </c>
      <c r="F199" s="3">
        <f ca="1">AVERAGE(INDIRECT("'[dpc-covid19-ita-regioni.xlsx]"&amp;$A$4&amp;"'!"&amp;F$1&amp;$C199+1):INDIRECT("'[dpc-covid19-ita-regioni.xlsx]"&amp;$A$4&amp;"'!"&amp;F$1&amp;$C199+$A$6))</f>
        <v>198.57142857142858</v>
      </c>
      <c r="G199" s="3">
        <f ca="1">AVERAGE(INDIRECT("'[dpc-covid19-ita-regioni.xlsx]"&amp;$A$4&amp;"'!"&amp;G$1&amp;$C199+1):INDIRECT("'[dpc-covid19-ita-regioni.xlsx]"&amp;$A$4&amp;"'!"&amp;G$1&amp;$C199+$A$6))</f>
        <v>12675.714285714286</v>
      </c>
      <c r="H199" s="3">
        <f ca="1">AVERAGE(INDIRECT("'[dpc-covid19-ita-regioni.xlsx]"&amp;$A$4&amp;"'!"&amp;H$1&amp;$C199+1):INDIRECT("'[dpc-covid19-ita-regioni.xlsx]"&amp;$A$4&amp;"'!"&amp;H$1&amp;$C199+$A$6))</f>
        <v>15546.857142857143</v>
      </c>
      <c r="I199" s="3" cm="1">
        <f t="array" aca="1" ref="I199" ca="1">(INDIRECT("'[dpc-covid19-ita-regioni.xlsx]"&amp;$A$4&amp;"'!"&amp;I$1&amp;$C199+1)-INDIRECT("'[dpc-covid19-ita-regioni.xlsx]"&amp;$A$4&amp;"'!"&amp;I$1&amp;$C199+$A$6))/$A$6</f>
        <v>43.285714285714285</v>
      </c>
    </row>
    <row r="200" spans="3:9" x14ac:dyDescent="0.25">
      <c r="C200">
        <f t="shared" si="31"/>
        <v>197</v>
      </c>
      <c r="D200" s="9" t="str" cm="1">
        <f t="array" aca="1" ref="D200" ca="1">INDIRECT("'[dpc-covid19-ita-regioni.xlsx]"&amp;$A$4&amp;"'!a"&amp;C200+1)</f>
        <v>01/05/2020</v>
      </c>
      <c r="E200" s="3">
        <f ca="1">AVERAGE(INDIRECT("'[dpc-covid19-ita-regioni.xlsx]"&amp;$A$4&amp;"'!"&amp;E$1&amp;$C200+1):INDIRECT("'[dpc-covid19-ita-regioni.xlsx]"&amp;$A$4&amp;"'!"&amp;E$1&amp;$C200+$A$6))</f>
        <v>2727.8571428571427</v>
      </c>
      <c r="F200" s="3">
        <f ca="1">AVERAGE(INDIRECT("'[dpc-covid19-ita-regioni.xlsx]"&amp;$A$4&amp;"'!"&amp;F$1&amp;$C200+1):INDIRECT("'[dpc-covid19-ita-regioni.xlsx]"&amp;$A$4&amp;"'!"&amp;F$1&amp;$C200+$A$6))</f>
        <v>207.14285714285714</v>
      </c>
      <c r="G200" s="3">
        <f ca="1">AVERAGE(INDIRECT("'[dpc-covid19-ita-regioni.xlsx]"&amp;$A$4&amp;"'!"&amp;G$1&amp;$C200+1):INDIRECT("'[dpc-covid19-ita-regioni.xlsx]"&amp;$A$4&amp;"'!"&amp;G$1&amp;$C200+$A$6))</f>
        <v>12580.857142857143</v>
      </c>
      <c r="H200" s="3">
        <f ca="1">AVERAGE(INDIRECT("'[dpc-covid19-ita-regioni.xlsx]"&amp;$A$4&amp;"'!"&amp;H$1&amp;$C200+1):INDIRECT("'[dpc-covid19-ita-regioni.xlsx]"&amp;$A$4&amp;"'!"&amp;H$1&amp;$C200+$A$6))</f>
        <v>15515.857142857143</v>
      </c>
      <c r="I200" s="3" cm="1">
        <f t="array" aca="1" ref="I200" ca="1">(INDIRECT("'[dpc-covid19-ita-regioni.xlsx]"&amp;$A$4&amp;"'!"&amp;I$1&amp;$C200+1)-INDIRECT("'[dpc-covid19-ita-regioni.xlsx]"&amp;$A$4&amp;"'!"&amp;I$1&amp;$C200+$A$6))/$A$6</f>
        <v>47.142857142857146</v>
      </c>
    </row>
    <row r="201" spans="3:9" x14ac:dyDescent="0.25">
      <c r="C201">
        <f t="shared" si="31"/>
        <v>198</v>
      </c>
      <c r="D201" s="9" t="str" cm="1">
        <f t="array" aca="1" ref="D201" ca="1">INDIRECT("'[dpc-covid19-ita-regioni.xlsx]"&amp;$A$4&amp;"'!a"&amp;C201+1)</f>
        <v>30/04/2020</v>
      </c>
      <c r="E201" s="3">
        <f ca="1">AVERAGE(INDIRECT("'[dpc-covid19-ita-regioni.xlsx]"&amp;$A$4&amp;"'!"&amp;E$1&amp;$C201+1):INDIRECT("'[dpc-covid19-ita-regioni.xlsx]"&amp;$A$4&amp;"'!"&amp;E$1&amp;$C201+$A$6))</f>
        <v>2787.1428571428573</v>
      </c>
      <c r="F201" s="3">
        <f ca="1">AVERAGE(INDIRECT("'[dpc-covid19-ita-regioni.xlsx]"&amp;$A$4&amp;"'!"&amp;F$1&amp;$C201+1):INDIRECT("'[dpc-covid19-ita-regioni.xlsx]"&amp;$A$4&amp;"'!"&amp;F$1&amp;$C201+$A$6))</f>
        <v>218</v>
      </c>
      <c r="G201" s="3">
        <f ca="1">AVERAGE(INDIRECT("'[dpc-covid19-ita-regioni.xlsx]"&amp;$A$4&amp;"'!"&amp;G$1&amp;$C201+1):INDIRECT("'[dpc-covid19-ita-regioni.xlsx]"&amp;$A$4&amp;"'!"&amp;G$1&amp;$C201+$A$6))</f>
        <v>12486.285714285714</v>
      </c>
      <c r="H201" s="3">
        <f ca="1">AVERAGE(INDIRECT("'[dpc-covid19-ita-regioni.xlsx]"&amp;$A$4&amp;"'!"&amp;H$1&amp;$C201+1):INDIRECT("'[dpc-covid19-ita-regioni.xlsx]"&amp;$A$4&amp;"'!"&amp;H$1&amp;$C201+$A$6))</f>
        <v>15491.428571428571</v>
      </c>
      <c r="I201" s="3" cm="1">
        <f t="array" aca="1" ref="I201" ca="1">(INDIRECT("'[dpc-covid19-ita-regioni.xlsx]"&amp;$A$4&amp;"'!"&amp;I$1&amp;$C201+1)-INDIRECT("'[dpc-covid19-ita-regioni.xlsx]"&amp;$A$4&amp;"'!"&amp;I$1&amp;$C201+$A$6))/$A$6</f>
        <v>52.428571428571431</v>
      </c>
    </row>
    <row r="202" spans="3:9" x14ac:dyDescent="0.25">
      <c r="C202">
        <f t="shared" si="31"/>
        <v>199</v>
      </c>
      <c r="D202" s="9" t="str" cm="1">
        <f t="array" aca="1" ref="D202" ca="1">INDIRECT("'[dpc-covid19-ita-regioni.xlsx]"&amp;$A$4&amp;"'!a"&amp;C202+1)</f>
        <v>29/04/2020</v>
      </c>
      <c r="E202" s="3">
        <f ca="1">AVERAGE(INDIRECT("'[dpc-covid19-ita-regioni.xlsx]"&amp;$A$4&amp;"'!"&amp;E$1&amp;$C202+1):INDIRECT("'[dpc-covid19-ita-regioni.xlsx]"&amp;$A$4&amp;"'!"&amp;E$1&amp;$C202+$A$6))</f>
        <v>2846.8571428571427</v>
      </c>
      <c r="F202" s="3">
        <f ca="1">AVERAGE(INDIRECT("'[dpc-covid19-ita-regioni.xlsx]"&amp;$A$4&amp;"'!"&amp;F$1&amp;$C202+1):INDIRECT("'[dpc-covid19-ita-regioni.xlsx]"&amp;$A$4&amp;"'!"&amp;F$1&amp;$C202+$A$6))</f>
        <v>226.85714285714286</v>
      </c>
      <c r="G202" s="3">
        <f ca="1">AVERAGE(INDIRECT("'[dpc-covid19-ita-regioni.xlsx]"&amp;$A$4&amp;"'!"&amp;G$1&amp;$C202+1):INDIRECT("'[dpc-covid19-ita-regioni.xlsx]"&amp;$A$4&amp;"'!"&amp;G$1&amp;$C202+$A$6))</f>
        <v>12369</v>
      </c>
      <c r="H202" s="3">
        <f ca="1">AVERAGE(INDIRECT("'[dpc-covid19-ita-regioni.xlsx]"&amp;$A$4&amp;"'!"&amp;H$1&amp;$C202+1):INDIRECT("'[dpc-covid19-ita-regioni.xlsx]"&amp;$A$4&amp;"'!"&amp;H$1&amp;$C202+$A$6))</f>
        <v>15442.714285714286</v>
      </c>
      <c r="I202" s="3" cm="1">
        <f t="array" aca="1" ref="I202" ca="1">(INDIRECT("'[dpc-covid19-ita-regioni.xlsx]"&amp;$A$4&amp;"'!"&amp;I$1&amp;$C202+1)-INDIRECT("'[dpc-covid19-ita-regioni.xlsx]"&amp;$A$4&amp;"'!"&amp;I$1&amp;$C202+$A$6))/$A$6</f>
        <v>53.285714285714285</v>
      </c>
    </row>
    <row r="203" spans="3:9" x14ac:dyDescent="0.25">
      <c r="C203">
        <f t="shared" si="31"/>
        <v>200</v>
      </c>
      <c r="D203" s="9" t="str" cm="1">
        <f t="array" aca="1" ref="D203" ca="1">INDIRECT("'[dpc-covid19-ita-regioni.xlsx]"&amp;$A$4&amp;"'!a"&amp;C203+1)</f>
        <v>28/04/2020</v>
      </c>
      <c r="E203" s="3">
        <f ca="1">AVERAGE(INDIRECT("'[dpc-covid19-ita-regioni.xlsx]"&amp;$A$4&amp;"'!"&amp;E$1&amp;$C203+1):INDIRECT("'[dpc-covid19-ita-regioni.xlsx]"&amp;$A$4&amp;"'!"&amp;E$1&amp;$C203+$A$6))</f>
        <v>2929.1428571428573</v>
      </c>
      <c r="F203" s="3">
        <f ca="1">AVERAGE(INDIRECT("'[dpc-covid19-ita-regioni.xlsx]"&amp;$A$4&amp;"'!"&amp;F$1&amp;$C203+1):INDIRECT("'[dpc-covid19-ita-regioni.xlsx]"&amp;$A$4&amp;"'!"&amp;F$1&amp;$C203+$A$6))</f>
        <v>237</v>
      </c>
      <c r="G203" s="3">
        <f ca="1">AVERAGE(INDIRECT("'[dpc-covid19-ita-regioni.xlsx]"&amp;$A$4&amp;"'!"&amp;G$1&amp;$C203+1):INDIRECT("'[dpc-covid19-ita-regioni.xlsx]"&amp;$A$4&amp;"'!"&amp;G$1&amp;$C203+$A$6))</f>
        <v>12219.571428571429</v>
      </c>
      <c r="H203" s="3">
        <f ca="1">AVERAGE(INDIRECT("'[dpc-covid19-ita-regioni.xlsx]"&amp;$A$4&amp;"'!"&amp;H$1&amp;$C203+1):INDIRECT("'[dpc-covid19-ita-regioni.xlsx]"&amp;$A$4&amp;"'!"&amp;H$1&amp;$C203+$A$6))</f>
        <v>15385.714285714286</v>
      </c>
      <c r="I203" s="3" cm="1">
        <f t="array" aca="1" ref="I203" ca="1">(INDIRECT("'[dpc-covid19-ita-regioni.xlsx]"&amp;$A$4&amp;"'!"&amp;I$1&amp;$C203+1)-INDIRECT("'[dpc-covid19-ita-regioni.xlsx]"&amp;$A$4&amp;"'!"&amp;I$1&amp;$C203+$A$6))/$A$6</f>
        <v>53.857142857142854</v>
      </c>
    </row>
    <row r="204" spans="3:9" x14ac:dyDescent="0.25">
      <c r="C204">
        <f t="shared" si="31"/>
        <v>201</v>
      </c>
      <c r="D204" s="9" t="str" cm="1">
        <f t="array" aca="1" ref="D204" ca="1">INDIRECT("'[dpc-covid19-ita-regioni.xlsx]"&amp;$A$4&amp;"'!a"&amp;C204+1)</f>
        <v>27/04/2020</v>
      </c>
      <c r="E204" s="3">
        <f ca="1">AVERAGE(INDIRECT("'[dpc-covid19-ita-regioni.xlsx]"&amp;$A$4&amp;"'!"&amp;E$1&amp;$C204+1):INDIRECT("'[dpc-covid19-ita-regioni.xlsx]"&amp;$A$4&amp;"'!"&amp;E$1&amp;$C204+$A$6))</f>
        <v>2988.4285714285716</v>
      </c>
      <c r="F204" s="3">
        <f ca="1">AVERAGE(INDIRECT("'[dpc-covid19-ita-regioni.xlsx]"&amp;$A$4&amp;"'!"&amp;F$1&amp;$C204+1):INDIRECT("'[dpc-covid19-ita-regioni.xlsx]"&amp;$A$4&amp;"'!"&amp;F$1&amp;$C204+$A$6))</f>
        <v>250</v>
      </c>
      <c r="G204" s="3">
        <f ca="1">AVERAGE(INDIRECT("'[dpc-covid19-ita-regioni.xlsx]"&amp;$A$4&amp;"'!"&amp;G$1&amp;$C204+1):INDIRECT("'[dpc-covid19-ita-regioni.xlsx]"&amp;$A$4&amp;"'!"&amp;G$1&amp;$C204+$A$6))</f>
        <v>12048</v>
      </c>
      <c r="H204" s="3">
        <f ca="1">AVERAGE(INDIRECT("'[dpc-covid19-ita-regioni.xlsx]"&amp;$A$4&amp;"'!"&amp;H$1&amp;$C204+1):INDIRECT("'[dpc-covid19-ita-regioni.xlsx]"&amp;$A$4&amp;"'!"&amp;H$1&amp;$C204+$A$6))</f>
        <v>15286.428571428571</v>
      </c>
      <c r="I204" s="3" cm="1">
        <f t="array" aca="1" ref="I204" ca="1">(INDIRECT("'[dpc-covid19-ita-regioni.xlsx]"&amp;$A$4&amp;"'!"&amp;I$1&amp;$C204+1)-INDIRECT("'[dpc-covid19-ita-regioni.xlsx]"&amp;$A$4&amp;"'!"&amp;I$1&amp;$C204+$A$6))/$A$6</f>
        <v>56.142857142857146</v>
      </c>
    </row>
    <row r="205" spans="3:9" x14ac:dyDescent="0.25">
      <c r="C205">
        <f t="shared" si="31"/>
        <v>202</v>
      </c>
      <c r="D205" s="9" t="str" cm="1">
        <f t="array" aca="1" ref="D205" ca="1">INDIRECT("'[dpc-covid19-ita-regioni.xlsx]"&amp;$A$4&amp;"'!a"&amp;C205+1)</f>
        <v>26/04/2020</v>
      </c>
      <c r="E205" s="3">
        <f ca="1">AVERAGE(INDIRECT("'[dpc-covid19-ita-regioni.xlsx]"&amp;$A$4&amp;"'!"&amp;E$1&amp;$C205+1):INDIRECT("'[dpc-covid19-ita-regioni.xlsx]"&amp;$A$4&amp;"'!"&amp;E$1&amp;$C205+$A$6))</f>
        <v>3055.4285714285716</v>
      </c>
      <c r="F205" s="3">
        <f ca="1">AVERAGE(INDIRECT("'[dpc-covid19-ita-regioni.xlsx]"&amp;$A$4&amp;"'!"&amp;F$1&amp;$C205+1):INDIRECT("'[dpc-covid19-ita-regioni.xlsx]"&amp;$A$4&amp;"'!"&amp;F$1&amp;$C205+$A$6))</f>
        <v>262.42857142857144</v>
      </c>
      <c r="G205" s="3">
        <f ca="1">AVERAGE(INDIRECT("'[dpc-covid19-ita-regioni.xlsx]"&amp;$A$4&amp;"'!"&amp;G$1&amp;$C205+1):INDIRECT("'[dpc-covid19-ita-regioni.xlsx]"&amp;$A$4&amp;"'!"&amp;G$1&amp;$C205+$A$6))</f>
        <v>11832.714285714286</v>
      </c>
      <c r="H205" s="3">
        <f ca="1">AVERAGE(INDIRECT("'[dpc-covid19-ita-regioni.xlsx]"&amp;$A$4&amp;"'!"&amp;H$1&amp;$C205+1):INDIRECT("'[dpc-covid19-ita-regioni.xlsx]"&amp;$A$4&amp;"'!"&amp;H$1&amp;$C205+$A$6))</f>
        <v>15150.571428571429</v>
      </c>
      <c r="I205" s="3" cm="1">
        <f t="array" aca="1" ref="I205" ca="1">(INDIRECT("'[dpc-covid19-ita-regioni.xlsx]"&amp;$A$4&amp;"'!"&amp;I$1&amp;$C205+1)-INDIRECT("'[dpc-covid19-ita-regioni.xlsx]"&amp;$A$4&amp;"'!"&amp;I$1&amp;$C205+$A$6))/$A$6</f>
        <v>59.142857142857146</v>
      </c>
    </row>
    <row r="206" spans="3:9" x14ac:dyDescent="0.25">
      <c r="C206">
        <f t="shared" si="31"/>
        <v>203</v>
      </c>
      <c r="D206" s="9" t="str" cm="1">
        <f t="array" aca="1" ref="D206" ca="1">INDIRECT("'[dpc-covid19-ita-regioni.xlsx]"&amp;$A$4&amp;"'!a"&amp;C206+1)</f>
        <v>25/04/2020</v>
      </c>
      <c r="E206" s="3">
        <f ca="1">AVERAGE(INDIRECT("'[dpc-covid19-ita-regioni.xlsx]"&amp;$A$4&amp;"'!"&amp;E$1&amp;$C206+1):INDIRECT("'[dpc-covid19-ita-regioni.xlsx]"&amp;$A$4&amp;"'!"&amp;E$1&amp;$C206+$A$6))</f>
        <v>3103.2857142857142</v>
      </c>
      <c r="F206" s="3">
        <f ca="1">AVERAGE(INDIRECT("'[dpc-covid19-ita-regioni.xlsx]"&amp;$A$4&amp;"'!"&amp;F$1&amp;$C206+1):INDIRECT("'[dpc-covid19-ita-regioni.xlsx]"&amp;$A$4&amp;"'!"&amp;F$1&amp;$C206+$A$6))</f>
        <v>275.42857142857144</v>
      </c>
      <c r="G206" s="3">
        <f ca="1">AVERAGE(INDIRECT("'[dpc-covid19-ita-regioni.xlsx]"&amp;$A$4&amp;"'!"&amp;G$1&amp;$C206+1):INDIRECT("'[dpc-covid19-ita-regioni.xlsx]"&amp;$A$4&amp;"'!"&amp;G$1&amp;$C206+$A$6))</f>
        <v>11622</v>
      </c>
      <c r="H206" s="3">
        <f ca="1">AVERAGE(INDIRECT("'[dpc-covid19-ita-regioni.xlsx]"&amp;$A$4&amp;"'!"&amp;H$1&amp;$C206+1):INDIRECT("'[dpc-covid19-ita-regioni.xlsx]"&amp;$A$4&amp;"'!"&amp;H$1&amp;$C206+$A$6))</f>
        <v>15000.714285714286</v>
      </c>
      <c r="I206" s="3" cm="1">
        <f t="array" aca="1" ref="I206" ca="1">(INDIRECT("'[dpc-covid19-ita-regioni.xlsx]"&amp;$A$4&amp;"'!"&amp;I$1&amp;$C206+1)-INDIRECT("'[dpc-covid19-ita-regioni.xlsx]"&amp;$A$4&amp;"'!"&amp;I$1&amp;$C206+$A$6))/$A$6</f>
        <v>62.285714285714285</v>
      </c>
    </row>
    <row r="207" spans="3:9" x14ac:dyDescent="0.25">
      <c r="C207">
        <f t="shared" si="31"/>
        <v>204</v>
      </c>
      <c r="D207" s="9" t="str" cm="1">
        <f t="array" aca="1" ref="D207" ca="1">INDIRECT("'[dpc-covid19-ita-regioni.xlsx]"&amp;$A$4&amp;"'!a"&amp;C207+1)</f>
        <v>24/04/2020</v>
      </c>
      <c r="E207" s="3">
        <f ca="1">AVERAGE(INDIRECT("'[dpc-covid19-ita-regioni.xlsx]"&amp;$A$4&amp;"'!"&amp;E$1&amp;$C207+1):INDIRECT("'[dpc-covid19-ita-regioni.xlsx]"&amp;$A$4&amp;"'!"&amp;E$1&amp;$C207+$A$6))</f>
        <v>3151</v>
      </c>
      <c r="F207" s="3">
        <f ca="1">AVERAGE(INDIRECT("'[dpc-covid19-ita-regioni.xlsx]"&amp;$A$4&amp;"'!"&amp;F$1&amp;$C207+1):INDIRECT("'[dpc-covid19-ita-regioni.xlsx]"&amp;$A$4&amp;"'!"&amp;F$1&amp;$C207+$A$6))</f>
        <v>287.57142857142856</v>
      </c>
      <c r="G207" s="3">
        <f ca="1">AVERAGE(INDIRECT("'[dpc-covid19-ita-regioni.xlsx]"&amp;$A$4&amp;"'!"&amp;G$1&amp;$C207+1):INDIRECT("'[dpc-covid19-ita-regioni.xlsx]"&amp;$A$4&amp;"'!"&amp;G$1&amp;$C207+$A$6))</f>
        <v>11379.428571428571</v>
      </c>
      <c r="H207" s="3">
        <f ca="1">AVERAGE(INDIRECT("'[dpc-covid19-ita-regioni.xlsx]"&amp;$A$4&amp;"'!"&amp;H$1&amp;$C207+1):INDIRECT("'[dpc-covid19-ita-regioni.xlsx]"&amp;$A$4&amp;"'!"&amp;H$1&amp;$C207+$A$6))</f>
        <v>14818</v>
      </c>
      <c r="I207" s="3" cm="1">
        <f t="array" aca="1" ref="I207" ca="1">(INDIRECT("'[dpc-covid19-ita-regioni.xlsx]"&amp;$A$4&amp;"'!"&amp;I$1&amp;$C207+1)-INDIRECT("'[dpc-covid19-ita-regioni.xlsx]"&amp;$A$4&amp;"'!"&amp;I$1&amp;$C207+$A$6))/$A$6</f>
        <v>63.857142857142854</v>
      </c>
    </row>
    <row r="208" spans="3:9" x14ac:dyDescent="0.25">
      <c r="C208">
        <f t="shared" si="31"/>
        <v>205</v>
      </c>
      <c r="D208" s="9" t="str" cm="1">
        <f t="array" aca="1" ref="D208" ca="1">INDIRECT("'[dpc-covid19-ita-regioni.xlsx]"&amp;$A$4&amp;"'!a"&amp;C208+1)</f>
        <v>23/04/2020</v>
      </c>
      <c r="E208" s="3">
        <f ca="1">AVERAGE(INDIRECT("'[dpc-covid19-ita-regioni.xlsx]"&amp;$A$4&amp;"'!"&amp;E$1&amp;$C208+1):INDIRECT("'[dpc-covid19-ita-regioni.xlsx]"&amp;$A$4&amp;"'!"&amp;E$1&amp;$C208+$A$6))</f>
        <v>3200.7142857142858</v>
      </c>
      <c r="F208" s="3">
        <f ca="1">AVERAGE(INDIRECT("'[dpc-covid19-ita-regioni.xlsx]"&amp;$A$4&amp;"'!"&amp;F$1&amp;$C208+1):INDIRECT("'[dpc-covid19-ita-regioni.xlsx]"&amp;$A$4&amp;"'!"&amp;F$1&amp;$C208+$A$6))</f>
        <v>298.42857142857144</v>
      </c>
      <c r="G208" s="3">
        <f ca="1">AVERAGE(INDIRECT("'[dpc-covid19-ita-regioni.xlsx]"&amp;$A$4&amp;"'!"&amp;G$1&amp;$C208+1):INDIRECT("'[dpc-covid19-ita-regioni.xlsx]"&amp;$A$4&amp;"'!"&amp;G$1&amp;$C208+$A$6))</f>
        <v>11119.857142857143</v>
      </c>
      <c r="H208" s="3">
        <f ca="1">AVERAGE(INDIRECT("'[dpc-covid19-ita-regioni.xlsx]"&amp;$A$4&amp;"'!"&amp;H$1&amp;$C208+1):INDIRECT("'[dpc-covid19-ita-regioni.xlsx]"&amp;$A$4&amp;"'!"&amp;H$1&amp;$C208+$A$6))</f>
        <v>14619</v>
      </c>
      <c r="I208" s="3" cm="1">
        <f t="array" aca="1" ref="I208" ca="1">(INDIRECT("'[dpc-covid19-ita-regioni.xlsx]"&amp;$A$4&amp;"'!"&amp;I$1&amp;$C208+1)-INDIRECT("'[dpc-covid19-ita-regioni.xlsx]"&amp;$A$4&amp;"'!"&amp;I$1&amp;$C208+$A$6))/$A$6</f>
        <v>65.571428571428569</v>
      </c>
    </row>
    <row r="209" spans="3:9" x14ac:dyDescent="0.25">
      <c r="C209">
        <f t="shared" si="31"/>
        <v>206</v>
      </c>
      <c r="D209" s="9" t="str" cm="1">
        <f t="array" aca="1" ref="D209" ca="1">INDIRECT("'[dpc-covid19-ita-regioni.xlsx]"&amp;$A$4&amp;"'!a"&amp;C209+1)</f>
        <v>22/04/2020</v>
      </c>
      <c r="E209" s="3">
        <f ca="1">AVERAGE(INDIRECT("'[dpc-covid19-ita-regioni.xlsx]"&amp;$A$4&amp;"'!"&amp;E$1&amp;$C209+1):INDIRECT("'[dpc-covid19-ita-regioni.xlsx]"&amp;$A$4&amp;"'!"&amp;E$1&amp;$C209+$A$6))</f>
        <v>3254.8571428571427</v>
      </c>
      <c r="F209" s="3">
        <f ca="1">AVERAGE(INDIRECT("'[dpc-covid19-ita-regioni.xlsx]"&amp;$A$4&amp;"'!"&amp;F$1&amp;$C209+1):INDIRECT("'[dpc-covid19-ita-regioni.xlsx]"&amp;$A$4&amp;"'!"&amp;F$1&amp;$C209+$A$6))</f>
        <v>310.57142857142856</v>
      </c>
      <c r="G209" s="3">
        <f ca="1">AVERAGE(INDIRECT("'[dpc-covid19-ita-regioni.xlsx]"&amp;$A$4&amp;"'!"&amp;G$1&amp;$C209+1):INDIRECT("'[dpc-covid19-ita-regioni.xlsx]"&amp;$A$4&amp;"'!"&amp;G$1&amp;$C209+$A$6))</f>
        <v>10858</v>
      </c>
      <c r="H209" s="3">
        <f ca="1">AVERAGE(INDIRECT("'[dpc-covid19-ita-regioni.xlsx]"&amp;$A$4&amp;"'!"&amp;H$1&amp;$C209+1):INDIRECT("'[dpc-covid19-ita-regioni.xlsx]"&amp;$A$4&amp;"'!"&amp;H$1&amp;$C209+$A$6))</f>
        <v>14423.428571428571</v>
      </c>
      <c r="I209" s="3" cm="1">
        <f t="array" aca="1" ref="I209" ca="1">(INDIRECT("'[dpc-covid19-ita-regioni.xlsx]"&amp;$A$4&amp;"'!"&amp;I$1&amp;$C209+1)-INDIRECT("'[dpc-covid19-ita-regioni.xlsx]"&amp;$A$4&amp;"'!"&amp;I$1&amp;$C209+$A$6))/$A$6</f>
        <v>66.428571428571431</v>
      </c>
    </row>
    <row r="210" spans="3:9" x14ac:dyDescent="0.25">
      <c r="C210">
        <f t="shared" si="31"/>
        <v>207</v>
      </c>
      <c r="D210" s="9" t="str" cm="1">
        <f t="array" aca="1" ref="D210" ca="1">INDIRECT("'[dpc-covid19-ita-regioni.xlsx]"&amp;$A$4&amp;"'!a"&amp;C210+1)</f>
        <v>21/04/2020</v>
      </c>
      <c r="E210" s="3">
        <f ca="1">AVERAGE(INDIRECT("'[dpc-covid19-ita-regioni.xlsx]"&amp;$A$4&amp;"'!"&amp;E$1&amp;$C210+1):INDIRECT("'[dpc-covid19-ita-regioni.xlsx]"&amp;$A$4&amp;"'!"&amp;E$1&amp;$C210+$A$6))</f>
        <v>3272.7142857142858</v>
      </c>
      <c r="F210" s="3">
        <f ca="1">AVERAGE(INDIRECT("'[dpc-covid19-ita-regioni.xlsx]"&amp;$A$4&amp;"'!"&amp;F$1&amp;$C210+1):INDIRECT("'[dpc-covid19-ita-regioni.xlsx]"&amp;$A$4&amp;"'!"&amp;F$1&amp;$C210+$A$6))</f>
        <v>323.85714285714283</v>
      </c>
      <c r="G210" s="3">
        <f ca="1">AVERAGE(INDIRECT("'[dpc-covid19-ita-regioni.xlsx]"&amp;$A$4&amp;"'!"&amp;G$1&amp;$C210+1):INDIRECT("'[dpc-covid19-ita-regioni.xlsx]"&amp;$A$4&amp;"'!"&amp;G$1&amp;$C210+$A$6))</f>
        <v>10551.571428571429</v>
      </c>
      <c r="H210" s="3">
        <f ca="1">AVERAGE(INDIRECT("'[dpc-covid19-ita-regioni.xlsx]"&amp;$A$4&amp;"'!"&amp;H$1&amp;$C210+1):INDIRECT("'[dpc-covid19-ita-regioni.xlsx]"&amp;$A$4&amp;"'!"&amp;H$1&amp;$C210+$A$6))</f>
        <v>14148.142857142857</v>
      </c>
      <c r="I210" s="3" cm="1">
        <f t="array" aca="1" ref="I210" ca="1">(INDIRECT("'[dpc-covid19-ita-regioni.xlsx]"&amp;$A$4&amp;"'!"&amp;I$1&amp;$C210+1)-INDIRECT("'[dpc-covid19-ita-regioni.xlsx]"&amp;$A$4&amp;"'!"&amp;I$1&amp;$C210+$A$6))/$A$6</f>
        <v>67.142857142857139</v>
      </c>
    </row>
    <row r="211" spans="3:9" x14ac:dyDescent="0.25">
      <c r="C211">
        <f t="shared" si="31"/>
        <v>208</v>
      </c>
      <c r="D211" s="9" t="str" cm="1">
        <f t="array" aca="1" ref="D211" ca="1">INDIRECT("'[dpc-covid19-ita-regioni.xlsx]"&amp;$A$4&amp;"'!a"&amp;C211+1)</f>
        <v>20/04/2020</v>
      </c>
      <c r="E211" s="3">
        <f ca="1">AVERAGE(INDIRECT("'[dpc-covid19-ita-regioni.xlsx]"&amp;$A$4&amp;"'!"&amp;E$1&amp;$C211+1):INDIRECT("'[dpc-covid19-ita-regioni.xlsx]"&amp;$A$4&amp;"'!"&amp;E$1&amp;$C211+$A$6))</f>
        <v>3312.5714285714284</v>
      </c>
      <c r="F211" s="3">
        <f ca="1">AVERAGE(INDIRECT("'[dpc-covid19-ita-regioni.xlsx]"&amp;$A$4&amp;"'!"&amp;F$1&amp;$C211+1):INDIRECT("'[dpc-covid19-ita-regioni.xlsx]"&amp;$A$4&amp;"'!"&amp;F$1&amp;$C211+$A$6))</f>
        <v>334.42857142857144</v>
      </c>
      <c r="G211" s="3">
        <f ca="1">AVERAGE(INDIRECT("'[dpc-covid19-ita-regioni.xlsx]"&amp;$A$4&amp;"'!"&amp;G$1&amp;$C211+1):INDIRECT("'[dpc-covid19-ita-regioni.xlsx]"&amp;$A$4&amp;"'!"&amp;G$1&amp;$C211+$A$6))</f>
        <v>10250.285714285714</v>
      </c>
      <c r="H211" s="3">
        <f ca="1">AVERAGE(INDIRECT("'[dpc-covid19-ita-regioni.xlsx]"&amp;$A$4&amp;"'!"&amp;H$1&amp;$C211+1):INDIRECT("'[dpc-covid19-ita-regioni.xlsx]"&amp;$A$4&amp;"'!"&amp;H$1&amp;$C211+$A$6))</f>
        <v>13897.285714285714</v>
      </c>
      <c r="I211" s="3" cm="1">
        <f t="array" aca="1" ref="I211" ca="1">(INDIRECT("'[dpc-covid19-ita-regioni.xlsx]"&amp;$A$4&amp;"'!"&amp;I$1&amp;$C211+1)-INDIRECT("'[dpc-covid19-ita-regioni.xlsx]"&amp;$A$4&amp;"'!"&amp;I$1&amp;$C211+$A$6))/$A$6</f>
        <v>68.857142857142861</v>
      </c>
    </row>
    <row r="212" spans="3:9" x14ac:dyDescent="0.25">
      <c r="C212">
        <f t="shared" si="31"/>
        <v>209</v>
      </c>
      <c r="D212" s="9" t="str" cm="1">
        <f t="array" aca="1" ref="D212" ca="1">INDIRECT("'[dpc-covid19-ita-regioni.xlsx]"&amp;$A$4&amp;"'!a"&amp;C212+1)</f>
        <v>19/04/2020</v>
      </c>
      <c r="E212" s="3">
        <f ca="1">AVERAGE(INDIRECT("'[dpc-covid19-ita-regioni.xlsx]"&amp;$A$4&amp;"'!"&amp;E$1&amp;$C212+1):INDIRECT("'[dpc-covid19-ita-regioni.xlsx]"&amp;$A$4&amp;"'!"&amp;E$1&amp;$C212+$A$6))</f>
        <v>3319</v>
      </c>
      <c r="F212" s="3">
        <f ca="1">AVERAGE(INDIRECT("'[dpc-covid19-ita-regioni.xlsx]"&amp;$A$4&amp;"'!"&amp;F$1&amp;$C212+1):INDIRECT("'[dpc-covid19-ita-regioni.xlsx]"&amp;$A$4&amp;"'!"&amp;F$1&amp;$C212+$A$6))</f>
        <v>345.57142857142856</v>
      </c>
      <c r="G212" s="3">
        <f ca="1">AVERAGE(INDIRECT("'[dpc-covid19-ita-regioni.xlsx]"&amp;$A$4&amp;"'!"&amp;G$1&amp;$C212+1):INDIRECT("'[dpc-covid19-ita-regioni.xlsx]"&amp;$A$4&amp;"'!"&amp;G$1&amp;$C212+$A$6))</f>
        <v>9976.7142857142862</v>
      </c>
      <c r="H212" s="3">
        <f ca="1">AVERAGE(INDIRECT("'[dpc-covid19-ita-regioni.xlsx]"&amp;$A$4&amp;"'!"&amp;H$1&amp;$C212+1):INDIRECT("'[dpc-covid19-ita-regioni.xlsx]"&amp;$A$4&amp;"'!"&amp;H$1&amp;$C212+$A$6))</f>
        <v>13641.285714285714</v>
      </c>
      <c r="I212" s="3" cm="1">
        <f t="array" aca="1" ref="I212" ca="1">(INDIRECT("'[dpc-covid19-ita-regioni.xlsx]"&amp;$A$4&amp;"'!"&amp;I$1&amp;$C212+1)-INDIRECT("'[dpc-covid19-ita-regioni.xlsx]"&amp;$A$4&amp;"'!"&amp;I$1&amp;$C212+$A$6))/$A$6</f>
        <v>72.142857142857139</v>
      </c>
    </row>
    <row r="213" spans="3:9" x14ac:dyDescent="0.25">
      <c r="C213">
        <f t="shared" si="31"/>
        <v>210</v>
      </c>
      <c r="D213" s="9" t="str" cm="1">
        <f t="array" aca="1" ref="D213" ca="1">INDIRECT("'[dpc-covid19-ita-regioni.xlsx]"&amp;$A$4&amp;"'!a"&amp;C213+1)</f>
        <v>18/04/2020</v>
      </c>
      <c r="E213" s="3">
        <f ca="1">AVERAGE(INDIRECT("'[dpc-covid19-ita-regioni.xlsx]"&amp;$A$4&amp;"'!"&amp;E$1&amp;$C213+1):INDIRECT("'[dpc-covid19-ita-regioni.xlsx]"&amp;$A$4&amp;"'!"&amp;E$1&amp;$C213+$A$6))</f>
        <v>3351.5714285714284</v>
      </c>
      <c r="F213" s="3">
        <f ca="1">AVERAGE(INDIRECT("'[dpc-covid19-ita-regioni.xlsx]"&amp;$A$4&amp;"'!"&amp;F$1&amp;$C213+1):INDIRECT("'[dpc-covid19-ita-regioni.xlsx]"&amp;$A$4&amp;"'!"&amp;F$1&amp;$C213+$A$6))</f>
        <v>356.42857142857144</v>
      </c>
      <c r="G213" s="3">
        <f ca="1">AVERAGE(INDIRECT("'[dpc-covid19-ita-regioni.xlsx]"&amp;$A$4&amp;"'!"&amp;G$1&amp;$C213+1):INDIRECT("'[dpc-covid19-ita-regioni.xlsx]"&amp;$A$4&amp;"'!"&amp;G$1&amp;$C213+$A$6))</f>
        <v>9652.5714285714294</v>
      </c>
      <c r="H213" s="3">
        <f ca="1">AVERAGE(INDIRECT("'[dpc-covid19-ita-regioni.xlsx]"&amp;$A$4&amp;"'!"&amp;H$1&amp;$C213+1):INDIRECT("'[dpc-covid19-ita-regioni.xlsx]"&amp;$A$4&amp;"'!"&amp;H$1&amp;$C213+$A$6))</f>
        <v>13360.571428571429</v>
      </c>
      <c r="I213" s="3" cm="1">
        <f t="array" aca="1" ref="I213" ca="1">(INDIRECT("'[dpc-covid19-ita-regioni.xlsx]"&amp;$A$4&amp;"'!"&amp;I$1&amp;$C213+1)-INDIRECT("'[dpc-covid19-ita-regioni.xlsx]"&amp;$A$4&amp;"'!"&amp;I$1&amp;$C213+$A$6))/$A$6</f>
        <v>74.714285714285708</v>
      </c>
    </row>
    <row r="214" spans="3:9" x14ac:dyDescent="0.25">
      <c r="C214">
        <f t="shared" si="31"/>
        <v>211</v>
      </c>
      <c r="D214" s="9" t="str" cm="1">
        <f t="array" aca="1" ref="D214" ca="1">INDIRECT("'[dpc-covid19-ita-regioni.xlsx]"&amp;$A$4&amp;"'!a"&amp;C214+1)</f>
        <v>17/04/2020</v>
      </c>
      <c r="E214" s="3">
        <f ca="1">AVERAGE(INDIRECT("'[dpc-covid19-ita-regioni.xlsx]"&amp;$A$4&amp;"'!"&amp;E$1&amp;$C214+1):INDIRECT("'[dpc-covid19-ita-regioni.xlsx]"&amp;$A$4&amp;"'!"&amp;E$1&amp;$C214+$A$6))</f>
        <v>3375</v>
      </c>
      <c r="F214" s="3">
        <f ca="1">AVERAGE(INDIRECT("'[dpc-covid19-ita-regioni.xlsx]"&amp;$A$4&amp;"'!"&amp;F$1&amp;$C214+1):INDIRECT("'[dpc-covid19-ita-regioni.xlsx]"&amp;$A$4&amp;"'!"&amp;F$1&amp;$C214+$A$6))</f>
        <v>365.14285714285717</v>
      </c>
      <c r="G214" s="3">
        <f ca="1">AVERAGE(INDIRECT("'[dpc-covid19-ita-regioni.xlsx]"&amp;$A$4&amp;"'!"&amp;G$1&amp;$C214+1):INDIRECT("'[dpc-covid19-ita-regioni.xlsx]"&amp;$A$4&amp;"'!"&amp;G$1&amp;$C214+$A$6))</f>
        <v>9327.1428571428569</v>
      </c>
      <c r="H214" s="3">
        <f ca="1">AVERAGE(INDIRECT("'[dpc-covid19-ita-regioni.xlsx]"&amp;$A$4&amp;"'!"&amp;H$1&amp;$C214+1):INDIRECT("'[dpc-covid19-ita-regioni.xlsx]"&amp;$A$4&amp;"'!"&amp;H$1&amp;$C214+$A$6))</f>
        <v>13067.285714285714</v>
      </c>
      <c r="I214" s="3" cm="1">
        <f t="array" aca="1" ref="I214" ca="1">(INDIRECT("'[dpc-covid19-ita-regioni.xlsx]"&amp;$A$4&amp;"'!"&amp;I$1&amp;$C214+1)-INDIRECT("'[dpc-covid19-ita-regioni.xlsx]"&amp;$A$4&amp;"'!"&amp;I$1&amp;$C214+$A$6))/$A$6</f>
        <v>76.857142857142861</v>
      </c>
    </row>
    <row r="215" spans="3:9" x14ac:dyDescent="0.25">
      <c r="C215">
        <f t="shared" si="31"/>
        <v>212</v>
      </c>
      <c r="D215" s="9" t="str" cm="1">
        <f t="array" aca="1" ref="D215" ca="1">INDIRECT("'[dpc-covid19-ita-regioni.xlsx]"&amp;$A$4&amp;"'!a"&amp;C215+1)</f>
        <v>16/04/2020</v>
      </c>
      <c r="E215" s="3">
        <f ca="1">AVERAGE(INDIRECT("'[dpc-covid19-ita-regioni.xlsx]"&amp;$A$4&amp;"'!"&amp;E$1&amp;$C215+1):INDIRECT("'[dpc-covid19-ita-regioni.xlsx]"&amp;$A$4&amp;"'!"&amp;E$1&amp;$C215+$A$6))</f>
        <v>3408</v>
      </c>
      <c r="F215" s="3">
        <f ca="1">AVERAGE(INDIRECT("'[dpc-covid19-ita-regioni.xlsx]"&amp;$A$4&amp;"'!"&amp;F$1&amp;$C215+1):INDIRECT("'[dpc-covid19-ita-regioni.xlsx]"&amp;$A$4&amp;"'!"&amp;F$1&amp;$C215+$A$6))</f>
        <v>373.85714285714283</v>
      </c>
      <c r="G215" s="3">
        <f ca="1">AVERAGE(INDIRECT("'[dpc-covid19-ita-regioni.xlsx]"&amp;$A$4&amp;"'!"&amp;G$1&amp;$C215+1):INDIRECT("'[dpc-covid19-ita-regioni.xlsx]"&amp;$A$4&amp;"'!"&amp;G$1&amp;$C215+$A$6))</f>
        <v>8939.4285714285706</v>
      </c>
      <c r="H215" s="3">
        <f ca="1">AVERAGE(INDIRECT("'[dpc-covid19-ita-regioni.xlsx]"&amp;$A$4&amp;"'!"&amp;H$1&amp;$C215+1):INDIRECT("'[dpc-covid19-ita-regioni.xlsx]"&amp;$A$4&amp;"'!"&amp;H$1&amp;$C215+$A$6))</f>
        <v>12721.285714285714</v>
      </c>
      <c r="I215" s="3" cm="1">
        <f t="array" aca="1" ref="I215" ca="1">(INDIRECT("'[dpc-covid19-ita-regioni.xlsx]"&amp;$A$4&amp;"'!"&amp;I$1&amp;$C215+1)-INDIRECT("'[dpc-covid19-ita-regioni.xlsx]"&amp;$A$4&amp;"'!"&amp;I$1&amp;$C215+$A$6))/$A$6</f>
        <v>80.285714285714292</v>
      </c>
    </row>
    <row r="216" spans="3:9" x14ac:dyDescent="0.25">
      <c r="C216">
        <f t="shared" si="31"/>
        <v>213</v>
      </c>
      <c r="D216" s="9" t="str" cm="1">
        <f t="array" aca="1" ref="D216" ca="1">INDIRECT("'[dpc-covid19-ita-regioni.xlsx]"&amp;$A$4&amp;"'!a"&amp;C216+1)</f>
        <v>15/04/2020</v>
      </c>
      <c r="E216" s="3">
        <f ca="1">AVERAGE(INDIRECT("'[dpc-covid19-ita-regioni.xlsx]"&amp;$A$4&amp;"'!"&amp;E$1&amp;$C216+1):INDIRECT("'[dpc-covid19-ita-regioni.xlsx]"&amp;$A$4&amp;"'!"&amp;E$1&amp;$C216+$A$6))</f>
        <v>3421.7142857142858</v>
      </c>
      <c r="F216" s="3">
        <f ca="1">AVERAGE(INDIRECT("'[dpc-covid19-ita-regioni.xlsx]"&amp;$A$4&amp;"'!"&amp;F$1&amp;$C216+1):INDIRECT("'[dpc-covid19-ita-regioni.xlsx]"&amp;$A$4&amp;"'!"&amp;F$1&amp;$C216+$A$6))</f>
        <v>383.28571428571428</v>
      </c>
      <c r="G216" s="3">
        <f ca="1">AVERAGE(INDIRECT("'[dpc-covid19-ita-regioni.xlsx]"&amp;$A$4&amp;"'!"&amp;G$1&amp;$C216+1):INDIRECT("'[dpc-covid19-ita-regioni.xlsx]"&amp;$A$4&amp;"'!"&amp;G$1&amp;$C216+$A$6))</f>
        <v>8566.7142857142862</v>
      </c>
      <c r="H216" s="3">
        <f ca="1">AVERAGE(INDIRECT("'[dpc-covid19-ita-regioni.xlsx]"&amp;$A$4&amp;"'!"&amp;H$1&amp;$C216+1):INDIRECT("'[dpc-covid19-ita-regioni.xlsx]"&amp;$A$4&amp;"'!"&amp;H$1&amp;$C216+$A$6))</f>
        <v>12371.714285714286</v>
      </c>
      <c r="I216" s="3" cm="1">
        <f t="array" aca="1" ref="I216" ca="1">(INDIRECT("'[dpc-covid19-ita-regioni.xlsx]"&amp;$A$4&amp;"'!"&amp;I$1&amp;$C216+1)-INDIRECT("'[dpc-covid19-ita-regioni.xlsx]"&amp;$A$4&amp;"'!"&amp;I$1&amp;$C216+$A$6))/$A$6</f>
        <v>80.142857142857139</v>
      </c>
    </row>
    <row r="217" spans="3:9" x14ac:dyDescent="0.25">
      <c r="C217">
        <f t="shared" si="31"/>
        <v>214</v>
      </c>
      <c r="D217" s="9" t="str" cm="1">
        <f t="array" aca="1" ref="D217" ca="1">INDIRECT("'[dpc-covid19-ita-regioni.xlsx]"&amp;$A$4&amp;"'!a"&amp;C217+1)</f>
        <v>14/04/2020</v>
      </c>
      <c r="E217" s="3">
        <f ca="1">AVERAGE(INDIRECT("'[dpc-covid19-ita-regioni.xlsx]"&amp;$A$4&amp;"'!"&amp;E$1&amp;$C217+1):INDIRECT("'[dpc-covid19-ita-regioni.xlsx]"&amp;$A$4&amp;"'!"&amp;E$1&amp;$C217+$A$6))</f>
        <v>3443.8571428571427</v>
      </c>
      <c r="F217" s="3">
        <f ca="1">AVERAGE(INDIRECT("'[dpc-covid19-ita-regioni.xlsx]"&amp;$A$4&amp;"'!"&amp;F$1&amp;$C217+1):INDIRECT("'[dpc-covid19-ita-regioni.xlsx]"&amp;$A$4&amp;"'!"&amp;F$1&amp;$C217+$A$6))</f>
        <v>391.42857142857144</v>
      </c>
      <c r="G217" s="3">
        <f ca="1">AVERAGE(INDIRECT("'[dpc-covid19-ita-regioni.xlsx]"&amp;$A$4&amp;"'!"&amp;G$1&amp;$C217+1):INDIRECT("'[dpc-covid19-ita-regioni.xlsx]"&amp;$A$4&amp;"'!"&amp;G$1&amp;$C217+$A$6))</f>
        <v>8221.2857142857138</v>
      </c>
      <c r="H217" s="3">
        <f ca="1">AVERAGE(INDIRECT("'[dpc-covid19-ita-regioni.xlsx]"&amp;$A$4&amp;"'!"&amp;H$1&amp;$C217+1):INDIRECT("'[dpc-covid19-ita-regioni.xlsx]"&amp;$A$4&amp;"'!"&amp;H$1&amp;$C217+$A$6))</f>
        <v>12056.571428571429</v>
      </c>
      <c r="I217" s="3" cm="1">
        <f t="array" aca="1" ref="I217" ca="1">(INDIRECT("'[dpc-covid19-ita-regioni.xlsx]"&amp;$A$4&amp;"'!"&amp;I$1&amp;$C217+1)-INDIRECT("'[dpc-covid19-ita-regioni.xlsx]"&amp;$A$4&amp;"'!"&amp;I$1&amp;$C217+$A$6))/$A$6</f>
        <v>78.428571428571431</v>
      </c>
    </row>
    <row r="218" spans="3:9" x14ac:dyDescent="0.25">
      <c r="C218">
        <f t="shared" si="31"/>
        <v>215</v>
      </c>
      <c r="D218" s="9" t="str" cm="1">
        <f t="array" aca="1" ref="D218" ca="1">INDIRECT("'[dpc-covid19-ita-regioni.xlsx]"&amp;$A$4&amp;"'!a"&amp;C218+1)</f>
        <v>13/04/2020</v>
      </c>
      <c r="E218" s="3">
        <f ca="1">AVERAGE(INDIRECT("'[dpc-covid19-ita-regioni.xlsx]"&amp;$A$4&amp;"'!"&amp;E$1&amp;$C218+1):INDIRECT("'[dpc-covid19-ita-regioni.xlsx]"&amp;$A$4&amp;"'!"&amp;E$1&amp;$C218+$A$6))</f>
        <v>3466.4285714285716</v>
      </c>
      <c r="F218" s="3">
        <f ca="1">AVERAGE(INDIRECT("'[dpc-covid19-ita-regioni.xlsx]"&amp;$A$4&amp;"'!"&amp;F$1&amp;$C218+1):INDIRECT("'[dpc-covid19-ita-regioni.xlsx]"&amp;$A$4&amp;"'!"&amp;F$1&amp;$C218+$A$6))</f>
        <v>400.71428571428572</v>
      </c>
      <c r="G218" s="3">
        <f ca="1">AVERAGE(INDIRECT("'[dpc-covid19-ita-regioni.xlsx]"&amp;$A$4&amp;"'!"&amp;G$1&amp;$C218+1):INDIRECT("'[dpc-covid19-ita-regioni.xlsx]"&amp;$A$4&amp;"'!"&amp;G$1&amp;$C218+$A$6))</f>
        <v>7853.5714285714284</v>
      </c>
      <c r="H218" s="3">
        <f ca="1">AVERAGE(INDIRECT("'[dpc-covid19-ita-regioni.xlsx]"&amp;$A$4&amp;"'!"&amp;H$1&amp;$C218+1):INDIRECT("'[dpc-covid19-ita-regioni.xlsx]"&amp;$A$4&amp;"'!"&amp;H$1&amp;$C218+$A$6))</f>
        <v>11720.714285714286</v>
      </c>
      <c r="I218" s="3" cm="1">
        <f t="array" aca="1" ref="I218" ca="1">(INDIRECT("'[dpc-covid19-ita-regioni.xlsx]"&amp;$A$4&amp;"'!"&amp;I$1&amp;$C218+1)-INDIRECT("'[dpc-covid19-ita-regioni.xlsx]"&amp;$A$4&amp;"'!"&amp;I$1&amp;$C218+$A$6))/$A$6</f>
        <v>72.428571428571431</v>
      </c>
    </row>
    <row r="219" spans="3:9" x14ac:dyDescent="0.25">
      <c r="C219">
        <f t="shared" si="31"/>
        <v>216</v>
      </c>
      <c r="D219" s="9" t="str" cm="1">
        <f t="array" aca="1" ref="D219" ca="1">INDIRECT("'[dpc-covid19-ita-regioni.xlsx]"&amp;$A$4&amp;"'!a"&amp;C219+1)</f>
        <v>12/04/2020</v>
      </c>
      <c r="E219" s="3">
        <f ca="1">AVERAGE(INDIRECT("'[dpc-covid19-ita-regioni.xlsx]"&amp;$A$4&amp;"'!"&amp;E$1&amp;$C219+1):INDIRECT("'[dpc-covid19-ita-regioni.xlsx]"&amp;$A$4&amp;"'!"&amp;E$1&amp;$C219+$A$6))</f>
        <v>3486.4285714285716</v>
      </c>
      <c r="F219" s="3">
        <f ca="1">AVERAGE(INDIRECT("'[dpc-covid19-ita-regioni.xlsx]"&amp;$A$4&amp;"'!"&amp;F$1&amp;$C219+1):INDIRECT("'[dpc-covid19-ita-regioni.xlsx]"&amp;$A$4&amp;"'!"&amp;F$1&amp;$C219+$A$6))</f>
        <v>409.14285714285717</v>
      </c>
      <c r="G219" s="3">
        <f ca="1">AVERAGE(INDIRECT("'[dpc-covid19-ita-regioni.xlsx]"&amp;$A$4&amp;"'!"&amp;G$1&amp;$C219+1):INDIRECT("'[dpc-covid19-ita-regioni.xlsx]"&amp;$A$4&amp;"'!"&amp;G$1&amp;$C219+$A$6))</f>
        <v>7508</v>
      </c>
      <c r="H219" s="3">
        <f ca="1">AVERAGE(INDIRECT("'[dpc-covid19-ita-regioni.xlsx]"&amp;$A$4&amp;"'!"&amp;H$1&amp;$C219+1):INDIRECT("'[dpc-covid19-ita-regioni.xlsx]"&amp;$A$4&amp;"'!"&amp;H$1&amp;$C219+$A$6))</f>
        <v>11403.571428571429</v>
      </c>
      <c r="I219" s="3" cm="1">
        <f t="array" aca="1" ref="I219" ca="1">(INDIRECT("'[dpc-covid19-ita-regioni.xlsx]"&amp;$A$4&amp;"'!"&amp;I$1&amp;$C219+1)-INDIRECT("'[dpc-covid19-ita-regioni.xlsx]"&amp;$A$4&amp;"'!"&amp;I$1&amp;$C219+$A$6))/$A$6</f>
        <v>68.285714285714292</v>
      </c>
    </row>
    <row r="220" spans="3:9" x14ac:dyDescent="0.25">
      <c r="C220">
        <f t="shared" si="31"/>
        <v>217</v>
      </c>
      <c r="D220" s="9" t="str" cm="1">
        <f t="array" aca="1" ref="D220" ca="1">INDIRECT("'[dpc-covid19-ita-regioni.xlsx]"&amp;$A$4&amp;"'!a"&amp;C220+1)</f>
        <v>11/04/2020</v>
      </c>
      <c r="E220" s="3">
        <f ca="1">AVERAGE(INDIRECT("'[dpc-covid19-ita-regioni.xlsx]"&amp;$A$4&amp;"'!"&amp;E$1&amp;$C220+1):INDIRECT("'[dpc-covid19-ita-regioni.xlsx]"&amp;$A$4&amp;"'!"&amp;E$1&amp;$C220+$A$6))</f>
        <v>3492.5714285714284</v>
      </c>
      <c r="F220" s="3">
        <f ca="1">AVERAGE(INDIRECT("'[dpc-covid19-ita-regioni.xlsx]"&amp;$A$4&amp;"'!"&amp;F$1&amp;$C220+1):INDIRECT("'[dpc-covid19-ita-regioni.xlsx]"&amp;$A$4&amp;"'!"&amp;F$1&amp;$C220+$A$6))</f>
        <v>418.14285714285717</v>
      </c>
      <c r="G220" s="3">
        <f ca="1">AVERAGE(INDIRECT("'[dpc-covid19-ita-regioni.xlsx]"&amp;$A$4&amp;"'!"&amp;G$1&amp;$C220+1):INDIRECT("'[dpc-covid19-ita-regioni.xlsx]"&amp;$A$4&amp;"'!"&amp;G$1&amp;$C220+$A$6))</f>
        <v>7160.2857142857147</v>
      </c>
      <c r="H220" s="3">
        <f ca="1">AVERAGE(INDIRECT("'[dpc-covid19-ita-regioni.xlsx]"&amp;$A$4&amp;"'!"&amp;H$1&amp;$C220+1):INDIRECT("'[dpc-covid19-ita-regioni.xlsx]"&amp;$A$4&amp;"'!"&amp;H$1&amp;$C220+$A$6))</f>
        <v>11071</v>
      </c>
      <c r="I220" s="3" cm="1">
        <f t="array" aca="1" ref="I220" ca="1">(INDIRECT("'[dpc-covid19-ita-regioni.xlsx]"&amp;$A$4&amp;"'!"&amp;I$1&amp;$C220+1)-INDIRECT("'[dpc-covid19-ita-regioni.xlsx]"&amp;$A$4&amp;"'!"&amp;I$1&amp;$C220+$A$6))/$A$6</f>
        <v>66.428571428571431</v>
      </c>
    </row>
    <row r="221" spans="3:9" x14ac:dyDescent="0.25">
      <c r="C221">
        <f t="shared" si="31"/>
        <v>218</v>
      </c>
      <c r="D221" s="9" t="str" cm="1">
        <f t="array" aca="1" ref="D221" ca="1">INDIRECT("'[dpc-covid19-ita-regioni.xlsx]"&amp;$A$4&amp;"'!a"&amp;C221+1)</f>
        <v>10/04/2020</v>
      </c>
      <c r="E221" s="3">
        <f ca="1">AVERAGE(INDIRECT("'[dpc-covid19-ita-regioni.xlsx]"&amp;$A$4&amp;"'!"&amp;E$1&amp;$C221+1):INDIRECT("'[dpc-covid19-ita-regioni.xlsx]"&amp;$A$4&amp;"'!"&amp;E$1&amp;$C221+$A$6))</f>
        <v>3493.4285714285716</v>
      </c>
      <c r="F221" s="3">
        <f ca="1">AVERAGE(INDIRECT("'[dpc-covid19-ita-regioni.xlsx]"&amp;$A$4&amp;"'!"&amp;F$1&amp;$C221+1):INDIRECT("'[dpc-covid19-ita-regioni.xlsx]"&amp;$A$4&amp;"'!"&amp;F$1&amp;$C221+$A$6))</f>
        <v>427.57142857142856</v>
      </c>
      <c r="G221" s="3">
        <f ca="1">AVERAGE(INDIRECT("'[dpc-covid19-ita-regioni.xlsx]"&amp;$A$4&amp;"'!"&amp;G$1&amp;$C221+1):INDIRECT("'[dpc-covid19-ita-regioni.xlsx]"&amp;$A$4&amp;"'!"&amp;G$1&amp;$C221+$A$6))</f>
        <v>6796.1428571428569</v>
      </c>
      <c r="H221" s="3">
        <f ca="1">AVERAGE(INDIRECT("'[dpc-covid19-ita-regioni.xlsx]"&amp;$A$4&amp;"'!"&amp;H$1&amp;$C221+1):INDIRECT("'[dpc-covid19-ita-regioni.xlsx]"&amp;$A$4&amp;"'!"&amp;H$1&amp;$C221+$A$6))</f>
        <v>10717.142857142857</v>
      </c>
      <c r="I221" s="3" cm="1">
        <f t="array" aca="1" ref="I221" ca="1">(INDIRECT("'[dpc-covid19-ita-regioni.xlsx]"&amp;$A$4&amp;"'!"&amp;I$1&amp;$C221+1)-INDIRECT("'[dpc-covid19-ita-regioni.xlsx]"&amp;$A$4&amp;"'!"&amp;I$1&amp;$C221+$A$6))/$A$6</f>
        <v>57.714285714285715</v>
      </c>
    </row>
    <row r="222" spans="3:9" x14ac:dyDescent="0.25">
      <c r="C222">
        <f t="shared" si="31"/>
        <v>219</v>
      </c>
      <c r="D222" s="9" t="str" cm="1">
        <f t="array" aca="1" ref="D222" ca="1">INDIRECT("'[dpc-covid19-ita-regioni.xlsx]"&amp;$A$4&amp;"'!a"&amp;C222+1)</f>
        <v>09/04/2020</v>
      </c>
      <c r="E222" s="3">
        <f ca="1">AVERAGE(INDIRECT("'[dpc-covid19-ita-regioni.xlsx]"&amp;$A$4&amp;"'!"&amp;E$1&amp;$C222+1):INDIRECT("'[dpc-covid19-ita-regioni.xlsx]"&amp;$A$4&amp;"'!"&amp;E$1&amp;$C222+$A$6))</f>
        <v>3465.2857142857142</v>
      </c>
      <c r="F222" s="3">
        <f ca="1">AVERAGE(INDIRECT("'[dpc-covid19-ita-regioni.xlsx]"&amp;$A$4&amp;"'!"&amp;F$1&amp;$C222+1):INDIRECT("'[dpc-covid19-ita-regioni.xlsx]"&amp;$A$4&amp;"'!"&amp;F$1&amp;$C222+$A$6))</f>
        <v>435.85714285714283</v>
      </c>
      <c r="G222" s="3">
        <f ca="1">AVERAGE(INDIRECT("'[dpc-covid19-ita-regioni.xlsx]"&amp;$A$4&amp;"'!"&amp;G$1&amp;$C222+1):INDIRECT("'[dpc-covid19-ita-regioni.xlsx]"&amp;$A$4&amp;"'!"&amp;G$1&amp;$C222+$A$6))</f>
        <v>6466.5714285714284</v>
      </c>
      <c r="H222" s="3">
        <f ca="1">AVERAGE(INDIRECT("'[dpc-covid19-ita-regioni.xlsx]"&amp;$A$4&amp;"'!"&amp;H$1&amp;$C222+1):INDIRECT("'[dpc-covid19-ita-regioni.xlsx]"&amp;$A$4&amp;"'!"&amp;H$1&amp;$C222+$A$6))</f>
        <v>10367.714285714286</v>
      </c>
      <c r="I222" s="3" cm="1">
        <f t="array" aca="1" ref="I222" ca="1">(INDIRECT("'[dpc-covid19-ita-regioni.xlsx]"&amp;$A$4&amp;"'!"&amp;I$1&amp;$C222+1)-INDIRECT("'[dpc-covid19-ita-regioni.xlsx]"&amp;$A$4&amp;"'!"&amp;I$1&amp;$C222+$A$6))/$A$6</f>
        <v>58.714285714285715</v>
      </c>
    </row>
    <row r="223" spans="3:9" x14ac:dyDescent="0.25">
      <c r="C223">
        <f t="shared" si="31"/>
        <v>220</v>
      </c>
      <c r="D223" s="9" t="str" cm="1">
        <f t="array" aca="1" ref="D223" ca="1">INDIRECT("'[dpc-covid19-ita-regioni.xlsx]"&amp;$A$4&amp;"'!a"&amp;C223+1)</f>
        <v>08/04/2020</v>
      </c>
      <c r="E223" s="3">
        <f ca="1">AVERAGE(INDIRECT("'[dpc-covid19-ita-regioni.xlsx]"&amp;$A$4&amp;"'!"&amp;E$1&amp;$C223+1):INDIRECT("'[dpc-covid19-ita-regioni.xlsx]"&amp;$A$4&amp;"'!"&amp;E$1&amp;$C223+$A$6))</f>
        <v>3440.5714285714284</v>
      </c>
      <c r="F223" s="3">
        <f ca="1">AVERAGE(INDIRECT("'[dpc-covid19-ita-regioni.xlsx]"&amp;$A$4&amp;"'!"&amp;F$1&amp;$C223+1):INDIRECT("'[dpc-covid19-ita-regioni.xlsx]"&amp;$A$4&amp;"'!"&amp;F$1&amp;$C223+$A$6))</f>
        <v>441.71428571428572</v>
      </c>
      <c r="G223" s="3">
        <f ca="1">AVERAGE(INDIRECT("'[dpc-covid19-ita-regioni.xlsx]"&amp;$A$4&amp;"'!"&amp;G$1&amp;$C223+1):INDIRECT("'[dpc-covid19-ita-regioni.xlsx]"&amp;$A$4&amp;"'!"&amp;G$1&amp;$C223+$A$6))</f>
        <v>6123</v>
      </c>
      <c r="H223" s="3">
        <f ca="1">AVERAGE(INDIRECT("'[dpc-covid19-ita-regioni.xlsx]"&amp;$A$4&amp;"'!"&amp;H$1&amp;$C223+1):INDIRECT("'[dpc-covid19-ita-regioni.xlsx]"&amp;$A$4&amp;"'!"&amp;H$1&amp;$C223+$A$6))</f>
        <v>10005.285714285714</v>
      </c>
      <c r="I223" s="3" cm="1">
        <f t="array" aca="1" ref="I223" ca="1">(INDIRECT("'[dpc-covid19-ita-regioni.xlsx]"&amp;$A$4&amp;"'!"&amp;I$1&amp;$C223+1)-INDIRECT("'[dpc-covid19-ita-regioni.xlsx]"&amp;$A$4&amp;"'!"&amp;I$1&amp;$C223+$A$6))/$A$6</f>
        <v>56.428571428571431</v>
      </c>
    </row>
    <row r="224" spans="3:9" x14ac:dyDescent="0.25">
      <c r="C224">
        <f t="shared" si="31"/>
        <v>221</v>
      </c>
      <c r="D224" s="9" t="str" cm="1">
        <f t="array" aca="1" ref="D224" ca="1">INDIRECT("'[dpc-covid19-ita-regioni.xlsx]"&amp;$A$4&amp;"'!a"&amp;C224+1)</f>
        <v>07/04/2020</v>
      </c>
      <c r="E224" s="3">
        <f ca="1">AVERAGE(INDIRECT("'[dpc-covid19-ita-regioni.xlsx]"&amp;$A$4&amp;"'!"&amp;E$1&amp;$C224+1):INDIRECT("'[dpc-covid19-ita-regioni.xlsx]"&amp;$A$4&amp;"'!"&amp;E$1&amp;$C224+$A$6))</f>
        <v>3391</v>
      </c>
      <c r="F224" s="3">
        <f ca="1">AVERAGE(INDIRECT("'[dpc-covid19-ita-regioni.xlsx]"&amp;$A$4&amp;"'!"&amp;F$1&amp;$C224+1):INDIRECT("'[dpc-covid19-ita-regioni.xlsx]"&amp;$A$4&amp;"'!"&amp;F$1&amp;$C224+$A$6))</f>
        <v>446</v>
      </c>
      <c r="G224" s="3">
        <f ca="1">AVERAGE(INDIRECT("'[dpc-covid19-ita-regioni.xlsx]"&amp;$A$4&amp;"'!"&amp;G$1&amp;$C224+1):INDIRECT("'[dpc-covid19-ita-regioni.xlsx]"&amp;$A$4&amp;"'!"&amp;G$1&amp;$C224+$A$6))</f>
        <v>5808.4285714285716</v>
      </c>
      <c r="H224" s="3">
        <f ca="1">AVERAGE(INDIRECT("'[dpc-covid19-ita-regioni.xlsx]"&amp;$A$4&amp;"'!"&amp;H$1&amp;$C224+1):INDIRECT("'[dpc-covid19-ita-regioni.xlsx]"&amp;$A$4&amp;"'!"&amp;H$1&amp;$C224+$A$6))</f>
        <v>9645.4285714285706</v>
      </c>
      <c r="I224" s="3" cm="1">
        <f t="array" aca="1" ref="I224" ca="1">(INDIRECT("'[dpc-covid19-ita-regioni.xlsx]"&amp;$A$4&amp;"'!"&amp;I$1&amp;$C224+1)-INDIRECT("'[dpc-covid19-ita-regioni.xlsx]"&amp;$A$4&amp;"'!"&amp;I$1&amp;$C224+$A$6))/$A$6</f>
        <v>61.857142857142854</v>
      </c>
    </row>
    <row r="225" spans="3:9" x14ac:dyDescent="0.25">
      <c r="C225">
        <f t="shared" si="31"/>
        <v>222</v>
      </c>
      <c r="D225" s="9" t="str" cm="1">
        <f t="array" aca="1" ref="D225" ca="1">INDIRECT("'[dpc-covid19-ita-regioni.xlsx]"&amp;$A$4&amp;"'!a"&amp;C225+1)</f>
        <v>06/04/2020</v>
      </c>
      <c r="E225" s="3">
        <f ca="1">AVERAGE(INDIRECT("'[dpc-covid19-ita-regioni.xlsx]"&amp;$A$4&amp;"'!"&amp;E$1&amp;$C225+1):INDIRECT("'[dpc-covid19-ita-regioni.xlsx]"&amp;$A$4&amp;"'!"&amp;E$1&amp;$C225+$A$6))</f>
        <v>3336.8571428571427</v>
      </c>
      <c r="F225" s="3">
        <f ca="1">AVERAGE(INDIRECT("'[dpc-covid19-ita-regioni.xlsx]"&amp;$A$4&amp;"'!"&amp;F$1&amp;$C225+1):INDIRECT("'[dpc-covid19-ita-regioni.xlsx]"&amp;$A$4&amp;"'!"&amp;F$1&amp;$C225+$A$6))</f>
        <v>448.85714285714283</v>
      </c>
      <c r="G225" s="3">
        <f ca="1">AVERAGE(INDIRECT("'[dpc-covid19-ita-regioni.xlsx]"&amp;$A$4&amp;"'!"&amp;G$1&amp;$C225+1):INDIRECT("'[dpc-covid19-ita-regioni.xlsx]"&amp;$A$4&amp;"'!"&amp;G$1&amp;$C225+$A$6))</f>
        <v>5485.1428571428569</v>
      </c>
      <c r="H225" s="3">
        <f ca="1">AVERAGE(INDIRECT("'[dpc-covid19-ita-regioni.xlsx]"&amp;$A$4&amp;"'!"&amp;H$1&amp;$C225+1):INDIRECT("'[dpc-covid19-ita-regioni.xlsx]"&amp;$A$4&amp;"'!"&amp;H$1&amp;$C225+$A$6))</f>
        <v>9270.8571428571431</v>
      </c>
      <c r="I225" s="3" cm="1">
        <f t="array" aca="1" ref="I225" ca="1">(INDIRECT("'[dpc-covid19-ita-regioni.xlsx]"&amp;$A$4&amp;"'!"&amp;I$1&amp;$C225+1)-INDIRECT("'[dpc-covid19-ita-regioni.xlsx]"&amp;$A$4&amp;"'!"&amp;I$1&amp;$C225+$A$6))/$A$6</f>
        <v>56.714285714285715</v>
      </c>
    </row>
    <row r="226" spans="3:9" x14ac:dyDescent="0.25">
      <c r="C226">
        <f t="shared" si="31"/>
        <v>223</v>
      </c>
      <c r="D226" s="9" t="str" cm="1">
        <f t="array" aca="1" ref="D226" ca="1">INDIRECT("'[dpc-covid19-ita-regioni.xlsx]"&amp;$A$4&amp;"'!a"&amp;C226+1)</f>
        <v>05/04/2020</v>
      </c>
      <c r="E226" s="3">
        <f ca="1">AVERAGE(INDIRECT("'[dpc-covid19-ita-regioni.xlsx]"&amp;$A$4&amp;"'!"&amp;E$1&amp;$C226+1):INDIRECT("'[dpc-covid19-ita-regioni.xlsx]"&amp;$A$4&amp;"'!"&amp;E$1&amp;$C226+$A$6))</f>
        <v>3265.5714285714284</v>
      </c>
      <c r="F226" s="3">
        <f ca="1">AVERAGE(INDIRECT("'[dpc-covid19-ita-regioni.xlsx]"&amp;$A$4&amp;"'!"&amp;F$1&amp;$C226+1):INDIRECT("'[dpc-covid19-ita-regioni.xlsx]"&amp;$A$4&amp;"'!"&amp;F$1&amp;$C226+$A$6))</f>
        <v>450.85714285714283</v>
      </c>
      <c r="G226" s="3">
        <f ca="1">AVERAGE(INDIRECT("'[dpc-covid19-ita-regioni.xlsx]"&amp;$A$4&amp;"'!"&amp;G$1&amp;$C226+1):INDIRECT("'[dpc-covid19-ita-regioni.xlsx]"&amp;$A$4&amp;"'!"&amp;G$1&amp;$C226+$A$6))</f>
        <v>5141.5714285714284</v>
      </c>
      <c r="H226" s="3">
        <f ca="1">AVERAGE(INDIRECT("'[dpc-covid19-ita-regioni.xlsx]"&amp;$A$4&amp;"'!"&amp;H$1&amp;$C226+1):INDIRECT("'[dpc-covid19-ita-regioni.xlsx]"&amp;$A$4&amp;"'!"&amp;H$1&amp;$C226+$A$6))</f>
        <v>8858</v>
      </c>
      <c r="I226" s="3" cm="1">
        <f t="array" aca="1" ref="I226" ca="1">(INDIRECT("'[dpc-covid19-ita-regioni.xlsx]"&amp;$A$4&amp;"'!"&amp;I$1&amp;$C226+1)-INDIRECT("'[dpc-covid19-ita-regioni.xlsx]"&amp;$A$4&amp;"'!"&amp;I$1&amp;$C226+$A$6))/$A$6</f>
        <v>59.857142857142854</v>
      </c>
    </row>
    <row r="227" spans="3:9" x14ac:dyDescent="0.25">
      <c r="C227">
        <f t="shared" si="31"/>
        <v>224</v>
      </c>
      <c r="D227" s="9" t="str" cm="1">
        <f t="array" aca="1" ref="D227" ca="1">INDIRECT("'[dpc-covid19-ita-regioni.xlsx]"&amp;$A$4&amp;"'!a"&amp;C227+1)</f>
        <v>04/04/2020</v>
      </c>
      <c r="E227" s="3">
        <f ca="1">AVERAGE(INDIRECT("'[dpc-covid19-ita-regioni.xlsx]"&amp;$A$4&amp;"'!"&amp;E$1&amp;$C227+1):INDIRECT("'[dpc-covid19-ita-regioni.xlsx]"&amp;$A$4&amp;"'!"&amp;E$1&amp;$C227+$A$6))</f>
        <v>3196</v>
      </c>
      <c r="F227" s="3">
        <f ca="1">AVERAGE(INDIRECT("'[dpc-covid19-ita-regioni.xlsx]"&amp;$A$4&amp;"'!"&amp;F$1&amp;$C227+1):INDIRECT("'[dpc-covid19-ita-regioni.xlsx]"&amp;$A$4&amp;"'!"&amp;F$1&amp;$C227+$A$6))</f>
        <v>450.71428571428572</v>
      </c>
      <c r="G227" s="3">
        <f ca="1">AVERAGE(INDIRECT("'[dpc-covid19-ita-regioni.xlsx]"&amp;$A$4&amp;"'!"&amp;G$1&amp;$C227+1):INDIRECT("'[dpc-covid19-ita-regioni.xlsx]"&amp;$A$4&amp;"'!"&amp;G$1&amp;$C227+$A$6))</f>
        <v>4795.7142857142853</v>
      </c>
      <c r="H227" s="3">
        <f ca="1">AVERAGE(INDIRECT("'[dpc-covid19-ita-regioni.xlsx]"&amp;$A$4&amp;"'!"&amp;H$1&amp;$C227+1):INDIRECT("'[dpc-covid19-ita-regioni.xlsx]"&amp;$A$4&amp;"'!"&amp;H$1&amp;$C227+$A$6))</f>
        <v>8442.4285714285706</v>
      </c>
      <c r="I227" s="3" cm="1">
        <f t="array" aca="1" ref="I227" ca="1">(INDIRECT("'[dpc-covid19-ita-regioni.xlsx]"&amp;$A$4&amp;"'!"&amp;I$1&amp;$C227+1)-INDIRECT("'[dpc-covid19-ita-regioni.xlsx]"&amp;$A$4&amp;"'!"&amp;I$1&amp;$C227+$A$6))/$A$6</f>
        <v>63.428571428571431</v>
      </c>
    </row>
    <row r="228" spans="3:9" x14ac:dyDescent="0.25">
      <c r="C228">
        <f t="shared" si="31"/>
        <v>225</v>
      </c>
      <c r="D228" s="9" t="str" cm="1">
        <f t="array" aca="1" ref="D228" ca="1">INDIRECT("'[dpc-covid19-ita-regioni.xlsx]"&amp;$A$4&amp;"'!a"&amp;C228+1)</f>
        <v>03/04/2020</v>
      </c>
      <c r="E228" s="3">
        <f ca="1">AVERAGE(INDIRECT("'[dpc-covid19-ita-regioni.xlsx]"&amp;$A$4&amp;"'!"&amp;E$1&amp;$C228+1):INDIRECT("'[dpc-covid19-ita-regioni.xlsx]"&amp;$A$4&amp;"'!"&amp;E$1&amp;$C228+$A$6))</f>
        <v>3146.4285714285716</v>
      </c>
      <c r="F228" s="3">
        <f ca="1">AVERAGE(INDIRECT("'[dpc-covid19-ita-regioni.xlsx]"&amp;$A$4&amp;"'!"&amp;F$1&amp;$C228+1):INDIRECT("'[dpc-covid19-ita-regioni.xlsx]"&amp;$A$4&amp;"'!"&amp;F$1&amp;$C228+$A$6))</f>
        <v>449.14285714285717</v>
      </c>
      <c r="G228" s="3">
        <f ca="1">AVERAGE(INDIRECT("'[dpc-covid19-ita-regioni.xlsx]"&amp;$A$4&amp;"'!"&amp;G$1&amp;$C228+1):INDIRECT("'[dpc-covid19-ita-regioni.xlsx]"&amp;$A$4&amp;"'!"&amp;G$1&amp;$C228+$A$6))</f>
        <v>4440.8571428571431</v>
      </c>
      <c r="H228" s="3">
        <f ca="1">AVERAGE(INDIRECT("'[dpc-covid19-ita-regioni.xlsx]"&amp;$A$4&amp;"'!"&amp;H$1&amp;$C228+1):INDIRECT("'[dpc-covid19-ita-regioni.xlsx]"&amp;$A$4&amp;"'!"&amp;H$1&amp;$C228+$A$6))</f>
        <v>8036.4285714285716</v>
      </c>
      <c r="I228" s="3" cm="1">
        <f t="array" aca="1" ref="I228" ca="1">(INDIRECT("'[dpc-covid19-ita-regioni.xlsx]"&amp;$A$4&amp;"'!"&amp;I$1&amp;$C228+1)-INDIRECT("'[dpc-covid19-ita-regioni.xlsx]"&amp;$A$4&amp;"'!"&amp;I$1&amp;$C228+$A$6))/$A$6</f>
        <v>60.857142857142854</v>
      </c>
    </row>
    <row r="229" spans="3:9" x14ac:dyDescent="0.25">
      <c r="C229">
        <f t="shared" si="31"/>
        <v>226</v>
      </c>
      <c r="D229" s="9" t="str" cm="1">
        <f t="array" aca="1" ref="D229" ca="1">INDIRECT("'[dpc-covid19-ita-regioni.xlsx]"&amp;$A$4&amp;"'!a"&amp;C229+1)</f>
        <v>02/04/2020</v>
      </c>
      <c r="E229" s="3">
        <f ca="1">AVERAGE(INDIRECT("'[dpc-covid19-ita-regioni.xlsx]"&amp;$A$4&amp;"'!"&amp;E$1&amp;$C229+1):INDIRECT("'[dpc-covid19-ita-regioni.xlsx]"&amp;$A$4&amp;"'!"&amp;E$1&amp;$C229+$A$6))</f>
        <v>3082.4285714285716</v>
      </c>
      <c r="F229" s="3">
        <f ca="1">AVERAGE(INDIRECT("'[dpc-covid19-ita-regioni.xlsx]"&amp;$A$4&amp;"'!"&amp;F$1&amp;$C229+1):INDIRECT("'[dpc-covid19-ita-regioni.xlsx]"&amp;$A$4&amp;"'!"&amp;F$1&amp;$C229+$A$6))</f>
        <v>446.14285714285717</v>
      </c>
      <c r="G229" s="3">
        <f ca="1">AVERAGE(INDIRECT("'[dpc-covid19-ita-regioni.xlsx]"&amp;$A$4&amp;"'!"&amp;G$1&amp;$C229+1):INDIRECT("'[dpc-covid19-ita-regioni.xlsx]"&amp;$A$4&amp;"'!"&amp;G$1&amp;$C229+$A$6))</f>
        <v>4110.2857142857147</v>
      </c>
      <c r="H229" s="3">
        <f ca="1">AVERAGE(INDIRECT("'[dpc-covid19-ita-regioni.xlsx]"&amp;$A$4&amp;"'!"&amp;H$1&amp;$C229+1):INDIRECT("'[dpc-covid19-ita-regioni.xlsx]"&amp;$A$4&amp;"'!"&amp;H$1&amp;$C229+$A$6))</f>
        <v>7638.8571428571431</v>
      </c>
      <c r="I229" s="3" cm="1">
        <f t="array" aca="1" ref="I229" ca="1">(INDIRECT("'[dpc-covid19-ita-regioni.xlsx]"&amp;$A$4&amp;"'!"&amp;I$1&amp;$C229+1)-INDIRECT("'[dpc-covid19-ita-regioni.xlsx]"&amp;$A$4&amp;"'!"&amp;I$1&amp;$C229+$A$6))/$A$6</f>
        <v>59.142857142857146</v>
      </c>
    </row>
    <row r="230" spans="3:9" x14ac:dyDescent="0.25">
      <c r="C230">
        <f t="shared" si="31"/>
        <v>227</v>
      </c>
      <c r="D230" s="9" t="str" cm="1">
        <f t="array" aca="1" ref="D230" ca="1">INDIRECT("'[dpc-covid19-ita-regioni.xlsx]"&amp;$A$4&amp;"'!a"&amp;C230+1)</f>
        <v>01/04/2020</v>
      </c>
      <c r="E230" s="3">
        <f ca="1">AVERAGE(INDIRECT("'[dpc-covid19-ita-regioni.xlsx]"&amp;$A$4&amp;"'!"&amp;E$1&amp;$C230+1):INDIRECT("'[dpc-covid19-ita-regioni.xlsx]"&amp;$A$4&amp;"'!"&amp;E$1&amp;$C230+$A$6))</f>
        <v>2981.2857142857142</v>
      </c>
      <c r="F230" s="3">
        <f ca="1">AVERAGE(INDIRECT("'[dpc-covid19-ita-regioni.xlsx]"&amp;$A$4&amp;"'!"&amp;F$1&amp;$C230+1):INDIRECT("'[dpc-covid19-ita-regioni.xlsx]"&amp;$A$4&amp;"'!"&amp;F$1&amp;$C230+$A$6))</f>
        <v>439.71428571428572</v>
      </c>
      <c r="G230" s="3">
        <f ca="1">AVERAGE(INDIRECT("'[dpc-covid19-ita-regioni.xlsx]"&amp;$A$4&amp;"'!"&amp;G$1&amp;$C230+1):INDIRECT("'[dpc-covid19-ita-regioni.xlsx]"&amp;$A$4&amp;"'!"&amp;G$1&amp;$C230+$A$6))</f>
        <v>3810.8571428571427</v>
      </c>
      <c r="H230" s="3">
        <f ca="1">AVERAGE(INDIRECT("'[dpc-covid19-ita-regioni.xlsx]"&amp;$A$4&amp;"'!"&amp;H$1&amp;$C230+1):INDIRECT("'[dpc-covid19-ita-regioni.xlsx]"&amp;$A$4&amp;"'!"&amp;H$1&amp;$C230+$A$6))</f>
        <v>7231.8571428571431</v>
      </c>
      <c r="I230" s="3" cm="1">
        <f t="array" aca="1" ref="I230" ca="1">(INDIRECT("'[dpc-covid19-ita-regioni.xlsx]"&amp;$A$4&amp;"'!"&amp;I$1&amp;$C230+1)-INDIRECT("'[dpc-covid19-ita-regioni.xlsx]"&amp;$A$4&amp;"'!"&amp;I$1&amp;$C230+$A$6))/$A$6</f>
        <v>62.428571428571431</v>
      </c>
    </row>
    <row r="231" spans="3:9" x14ac:dyDescent="0.25">
      <c r="C231">
        <f t="shared" si="31"/>
        <v>228</v>
      </c>
      <c r="D231" s="9" t="str" cm="1">
        <f t="array" aca="1" ref="D231" ca="1">INDIRECT("'[dpc-covid19-ita-regioni.xlsx]"&amp;$A$4&amp;"'!a"&amp;C231+1)</f>
        <v>31/03/2020</v>
      </c>
      <c r="E231" s="3">
        <f ca="1">AVERAGE(INDIRECT("'[dpc-covid19-ita-regioni.xlsx]"&amp;$A$4&amp;"'!"&amp;E$1&amp;$C231+1):INDIRECT("'[dpc-covid19-ita-regioni.xlsx]"&amp;$A$4&amp;"'!"&amp;E$1&amp;$C231+$A$6))</f>
        <v>2895.2857142857142</v>
      </c>
      <c r="F231" s="3">
        <f ca="1">AVERAGE(INDIRECT("'[dpc-covid19-ita-regioni.xlsx]"&amp;$A$4&amp;"'!"&amp;F$1&amp;$C231+1):INDIRECT("'[dpc-covid19-ita-regioni.xlsx]"&amp;$A$4&amp;"'!"&amp;F$1&amp;$C231+$A$6))</f>
        <v>429.42857142857144</v>
      </c>
      <c r="G231" s="3">
        <f ca="1">AVERAGE(INDIRECT("'[dpc-covid19-ita-regioni.xlsx]"&amp;$A$4&amp;"'!"&amp;G$1&amp;$C231+1):INDIRECT("'[dpc-covid19-ita-regioni.xlsx]"&amp;$A$4&amp;"'!"&amp;G$1&amp;$C231+$A$6))</f>
        <v>3490.8571428571427</v>
      </c>
      <c r="H231" s="3">
        <f ca="1">AVERAGE(INDIRECT("'[dpc-covid19-ita-regioni.xlsx]"&amp;$A$4&amp;"'!"&amp;H$1&amp;$C231+1):INDIRECT("'[dpc-covid19-ita-regioni.xlsx]"&amp;$A$4&amp;"'!"&amp;H$1&amp;$C231+$A$6))</f>
        <v>6815.5714285714284</v>
      </c>
      <c r="I231" s="3" cm="1">
        <f t="array" aca="1" ref="I231" ca="1">(INDIRECT("'[dpc-covid19-ita-regioni.xlsx]"&amp;$A$4&amp;"'!"&amp;I$1&amp;$C231+1)-INDIRECT("'[dpc-covid19-ita-regioni.xlsx]"&amp;$A$4&amp;"'!"&amp;I$1&amp;$C231+$A$6))/$A$6</f>
        <v>57.857142857142854</v>
      </c>
    </row>
    <row r="232" spans="3:9" x14ac:dyDescent="0.25">
      <c r="C232">
        <f t="shared" si="31"/>
        <v>229</v>
      </c>
      <c r="D232" s="9" t="str" cm="1">
        <f t="array" aca="1" ref="D232" ca="1">INDIRECT("'[dpc-covid19-ita-regioni.xlsx]"&amp;$A$4&amp;"'!a"&amp;C232+1)</f>
        <v>30/03/2020</v>
      </c>
      <c r="E232" s="3">
        <f ca="1">AVERAGE(INDIRECT("'[dpc-covid19-ita-regioni.xlsx]"&amp;$A$4&amp;"'!"&amp;E$1&amp;$C232+1):INDIRECT("'[dpc-covid19-ita-regioni.xlsx]"&amp;$A$4&amp;"'!"&amp;E$1&amp;$C232+$A$6))</f>
        <v>2785.2857142857142</v>
      </c>
      <c r="F232" s="3">
        <f ca="1">AVERAGE(INDIRECT("'[dpc-covid19-ita-regioni.xlsx]"&amp;$A$4&amp;"'!"&amp;F$1&amp;$C232+1):INDIRECT("'[dpc-covid19-ita-regioni.xlsx]"&amp;$A$4&amp;"'!"&amp;F$1&amp;$C232+$A$6))</f>
        <v>416.28571428571428</v>
      </c>
      <c r="G232" s="3">
        <f ca="1">AVERAGE(INDIRECT("'[dpc-covid19-ita-regioni.xlsx]"&amp;$A$4&amp;"'!"&amp;G$1&amp;$C232+1):INDIRECT("'[dpc-covid19-ita-regioni.xlsx]"&amp;$A$4&amp;"'!"&amp;G$1&amp;$C232+$A$6))</f>
        <v>3191.4285714285716</v>
      </c>
      <c r="H232" s="3">
        <f ca="1">AVERAGE(INDIRECT("'[dpc-covid19-ita-regioni.xlsx]"&amp;$A$4&amp;"'!"&amp;H$1&amp;$C232+1):INDIRECT("'[dpc-covid19-ita-regioni.xlsx]"&amp;$A$4&amp;"'!"&amp;H$1&amp;$C232+$A$6))</f>
        <v>6393</v>
      </c>
      <c r="I232" s="3" cm="1">
        <f t="array" aca="1" ref="I232" ca="1">(INDIRECT("'[dpc-covid19-ita-regioni.xlsx]"&amp;$A$4&amp;"'!"&amp;I$1&amp;$C232+1)-INDIRECT("'[dpc-covid19-ita-regioni.xlsx]"&amp;$A$4&amp;"'!"&amp;I$1&amp;$C232+$A$6))/$A$6</f>
        <v>53.571428571428569</v>
      </c>
    </row>
    <row r="233" spans="3:9" x14ac:dyDescent="0.25">
      <c r="C233">
        <f t="shared" si="31"/>
        <v>230</v>
      </c>
      <c r="D233" s="9" t="str" cm="1">
        <f t="array" aca="1" ref="D233" ca="1">INDIRECT("'[dpc-covid19-ita-regioni.xlsx]"&amp;$A$4&amp;"'!a"&amp;C233+1)</f>
        <v>29/03/2020</v>
      </c>
      <c r="E233" s="3">
        <f ca="1">AVERAGE(INDIRECT("'[dpc-covid19-ita-regioni.xlsx]"&amp;$A$4&amp;"'!"&amp;E$1&amp;$C233+1):INDIRECT("'[dpc-covid19-ita-regioni.xlsx]"&amp;$A$4&amp;"'!"&amp;E$1&amp;$C233+$A$6))</f>
        <v>2672.2857142857142</v>
      </c>
      <c r="F233" s="3">
        <f ca="1">AVERAGE(INDIRECT("'[dpc-covid19-ita-regioni.xlsx]"&amp;$A$4&amp;"'!"&amp;F$1&amp;$C233+1):INDIRECT("'[dpc-covid19-ita-regioni.xlsx]"&amp;$A$4&amp;"'!"&amp;F$1&amp;$C233+$A$6))</f>
        <v>400.71428571428572</v>
      </c>
      <c r="G233" s="3">
        <f ca="1">AVERAGE(INDIRECT("'[dpc-covid19-ita-regioni.xlsx]"&amp;$A$4&amp;"'!"&amp;G$1&amp;$C233+1):INDIRECT("'[dpc-covid19-ita-regioni.xlsx]"&amp;$A$4&amp;"'!"&amp;G$1&amp;$C233+$A$6))</f>
        <v>2873.4285714285716</v>
      </c>
      <c r="H233" s="3">
        <f ca="1">AVERAGE(INDIRECT("'[dpc-covid19-ita-regioni.xlsx]"&amp;$A$4&amp;"'!"&amp;H$1&amp;$C233+1):INDIRECT("'[dpc-covid19-ita-regioni.xlsx]"&amp;$A$4&amp;"'!"&amp;H$1&amp;$C233+$A$6))</f>
        <v>5946.4285714285716</v>
      </c>
      <c r="I233" s="3" cm="1">
        <f t="array" aca="1" ref="I233" ca="1">(INDIRECT("'[dpc-covid19-ita-regioni.xlsx]"&amp;$A$4&amp;"'!"&amp;I$1&amp;$C233+1)-INDIRECT("'[dpc-covid19-ita-regioni.xlsx]"&amp;$A$4&amp;"'!"&amp;I$1&amp;$C233+$A$6))/$A$6</f>
        <v>52.714285714285715</v>
      </c>
    </row>
    <row r="234" spans="3:9" x14ac:dyDescent="0.25">
      <c r="C234">
        <f t="shared" si="31"/>
        <v>231</v>
      </c>
      <c r="D234" s="9" t="str" cm="1">
        <f t="array" aca="1" ref="D234" ca="1">INDIRECT("'[dpc-covid19-ita-regioni.xlsx]"&amp;$A$4&amp;"'!a"&amp;C234+1)</f>
        <v>28/03/2020</v>
      </c>
      <c r="E234" s="3">
        <f ca="1">AVERAGE(INDIRECT("'[dpc-covid19-ita-regioni.xlsx]"&amp;$A$4&amp;"'!"&amp;E$1&amp;$C234+1):INDIRECT("'[dpc-covid19-ita-regioni.xlsx]"&amp;$A$4&amp;"'!"&amp;E$1&amp;$C234+$A$6))</f>
        <v>2548.4285714285716</v>
      </c>
      <c r="F234" s="3">
        <f ca="1">AVERAGE(INDIRECT("'[dpc-covid19-ita-regioni.xlsx]"&amp;$A$4&amp;"'!"&amp;F$1&amp;$C234+1):INDIRECT("'[dpc-covid19-ita-regioni.xlsx]"&amp;$A$4&amp;"'!"&amp;F$1&amp;$C234+$A$6))</f>
        <v>381.42857142857144</v>
      </c>
      <c r="G234" s="3">
        <f ca="1">AVERAGE(INDIRECT("'[dpc-covid19-ita-regioni.xlsx]"&amp;$A$4&amp;"'!"&amp;G$1&amp;$C234+1):INDIRECT("'[dpc-covid19-ita-regioni.xlsx]"&amp;$A$4&amp;"'!"&amp;G$1&amp;$C234+$A$6))</f>
        <v>2567.8571428571427</v>
      </c>
      <c r="H234" s="3">
        <f ca="1">AVERAGE(INDIRECT("'[dpc-covid19-ita-regioni.xlsx]"&amp;$A$4&amp;"'!"&amp;H$1&amp;$C234+1):INDIRECT("'[dpc-covid19-ita-regioni.xlsx]"&amp;$A$4&amp;"'!"&amp;H$1&amp;$C234+$A$6))</f>
        <v>5497.7142857142853</v>
      </c>
      <c r="I234" s="3" cm="1">
        <f t="array" aca="1" ref="I234" ca="1">(INDIRECT("'[dpc-covid19-ita-regioni.xlsx]"&amp;$A$4&amp;"'!"&amp;I$1&amp;$C234+1)-INDIRECT("'[dpc-covid19-ita-regioni.xlsx]"&amp;$A$4&amp;"'!"&amp;I$1&amp;$C234+$A$6))/$A$6</f>
        <v>47.714285714285715</v>
      </c>
    </row>
    <row r="235" spans="3:9" x14ac:dyDescent="0.25">
      <c r="C235">
        <f t="shared" si="31"/>
        <v>232</v>
      </c>
      <c r="D235" s="9" t="str" cm="1">
        <f t="array" aca="1" ref="D235" ca="1">INDIRECT("'[dpc-covid19-ita-regioni.xlsx]"&amp;$A$4&amp;"'!a"&amp;C235+1)</f>
        <v>27/03/2020</v>
      </c>
      <c r="E235" s="3">
        <f ca="1">AVERAGE(INDIRECT("'[dpc-covid19-ita-regioni.xlsx]"&amp;$A$4&amp;"'!"&amp;E$1&amp;$C235+1):INDIRECT("'[dpc-covid19-ita-regioni.xlsx]"&amp;$A$4&amp;"'!"&amp;E$1&amp;$C235+$A$6))</f>
        <v>2388.7142857142858</v>
      </c>
      <c r="F235" s="3">
        <f ca="1">AVERAGE(INDIRECT("'[dpc-covid19-ita-regioni.xlsx]"&amp;$A$4&amp;"'!"&amp;F$1&amp;$C235+1):INDIRECT("'[dpc-covid19-ita-regioni.xlsx]"&amp;$A$4&amp;"'!"&amp;F$1&amp;$C235+$A$6))</f>
        <v>361.71428571428572</v>
      </c>
      <c r="G235" s="3">
        <f ca="1">AVERAGE(INDIRECT("'[dpc-covid19-ita-regioni.xlsx]"&amp;$A$4&amp;"'!"&amp;G$1&amp;$C235+1):INDIRECT("'[dpc-covid19-ita-regioni.xlsx]"&amp;$A$4&amp;"'!"&amp;G$1&amp;$C235+$A$6))</f>
        <v>2269.4285714285716</v>
      </c>
      <c r="H235" s="3">
        <f ca="1">AVERAGE(INDIRECT("'[dpc-covid19-ita-regioni.xlsx]"&amp;$A$4&amp;"'!"&amp;H$1&amp;$C235+1):INDIRECT("'[dpc-covid19-ita-regioni.xlsx]"&amp;$A$4&amp;"'!"&amp;H$1&amp;$C235+$A$6))</f>
        <v>5019.8571428571431</v>
      </c>
      <c r="I235" s="3" cm="1">
        <f t="array" aca="1" ref="I235" ca="1">(INDIRECT("'[dpc-covid19-ita-regioni.xlsx]"&amp;$A$4&amp;"'!"&amp;I$1&amp;$C235+1)-INDIRECT("'[dpc-covid19-ita-regioni.xlsx]"&amp;$A$4&amp;"'!"&amp;I$1&amp;$C235+$A$6))/$A$6</f>
        <v>47.285714285714285</v>
      </c>
    </row>
    <row r="236" spans="3:9" x14ac:dyDescent="0.25">
      <c r="C236">
        <f t="shared" si="31"/>
        <v>233</v>
      </c>
      <c r="D236" s="9" t="str" cm="1">
        <f t="array" aca="1" ref="D236" ca="1">INDIRECT("'[dpc-covid19-ita-regioni.xlsx]"&amp;$A$4&amp;"'!a"&amp;C236+1)</f>
        <v>26/03/2020</v>
      </c>
      <c r="E236" s="3">
        <f ca="1">AVERAGE(INDIRECT("'[dpc-covid19-ita-regioni.xlsx]"&amp;$A$4&amp;"'!"&amp;E$1&amp;$C236+1):INDIRECT("'[dpc-covid19-ita-regioni.xlsx]"&amp;$A$4&amp;"'!"&amp;E$1&amp;$C236+$A$6))</f>
        <v>2201.4285714285716</v>
      </c>
      <c r="F236" s="3">
        <f ca="1">AVERAGE(INDIRECT("'[dpc-covid19-ita-regioni.xlsx]"&amp;$A$4&amp;"'!"&amp;F$1&amp;$C236+1):INDIRECT("'[dpc-covid19-ita-regioni.xlsx]"&amp;$A$4&amp;"'!"&amp;F$1&amp;$C236+$A$6))</f>
        <v>340.14285714285717</v>
      </c>
      <c r="G236" s="3">
        <f ca="1">AVERAGE(INDIRECT("'[dpc-covid19-ita-regioni.xlsx]"&amp;$A$4&amp;"'!"&amp;G$1&amp;$C236+1):INDIRECT("'[dpc-covid19-ita-regioni.xlsx]"&amp;$A$4&amp;"'!"&amp;G$1&amp;$C236+$A$6))</f>
        <v>2035</v>
      </c>
      <c r="H236" s="3">
        <f ca="1">AVERAGE(INDIRECT("'[dpc-covid19-ita-regioni.xlsx]"&amp;$A$4&amp;"'!"&amp;H$1&amp;$C236+1):INDIRECT("'[dpc-covid19-ita-regioni.xlsx]"&amp;$A$4&amp;"'!"&amp;H$1&amp;$C236+$A$6))</f>
        <v>4576.5714285714284</v>
      </c>
      <c r="I236" s="3" cm="1">
        <f t="array" aca="1" ref="I236" ca="1">(INDIRECT("'[dpc-covid19-ita-regioni.xlsx]"&amp;$A$4&amp;"'!"&amp;I$1&amp;$C236+1)-INDIRECT("'[dpc-covid19-ita-regioni.xlsx]"&amp;$A$4&amp;"'!"&amp;I$1&amp;$C236+$A$6))/$A$6</f>
        <v>34.285714285714285</v>
      </c>
    </row>
    <row r="237" spans="3:9" x14ac:dyDescent="0.25">
      <c r="C237">
        <f t="shared" si="31"/>
        <v>234</v>
      </c>
      <c r="D237" s="9" t="str" cm="1">
        <f t="array" aca="1" ref="D237" ca="1">INDIRECT("'[dpc-covid19-ita-regioni.xlsx]"&amp;$A$4&amp;"'!a"&amp;C237+1)</f>
        <v>25/03/2020</v>
      </c>
      <c r="E237" s="3">
        <f ca="1">AVERAGE(INDIRECT("'[dpc-covid19-ita-regioni.xlsx]"&amp;$A$4&amp;"'!"&amp;E$1&amp;$C237+1):INDIRECT("'[dpc-covid19-ita-regioni.xlsx]"&amp;$A$4&amp;"'!"&amp;E$1&amp;$C237+$A$6))</f>
        <v>2150.8571428571427</v>
      </c>
      <c r="F237" s="3">
        <f ca="1">AVERAGE(INDIRECT("'[dpc-covid19-ita-regioni.xlsx]"&amp;$A$4&amp;"'!"&amp;F$1&amp;$C237+1):INDIRECT("'[dpc-covid19-ita-regioni.xlsx]"&amp;$A$4&amp;"'!"&amp;F$1&amp;$C237+$A$6))</f>
        <v>318.57142857142856</v>
      </c>
      <c r="G237" s="3">
        <f ca="1">AVERAGE(INDIRECT("'[dpc-covid19-ita-regioni.xlsx]"&amp;$A$4&amp;"'!"&amp;G$1&amp;$C237+1):INDIRECT("'[dpc-covid19-ita-regioni.xlsx]"&amp;$A$4&amp;"'!"&amp;G$1&amp;$C237+$A$6))</f>
        <v>1650.5714285714287</v>
      </c>
      <c r="H237" s="3">
        <f ca="1">AVERAGE(INDIRECT("'[dpc-covid19-ita-regioni.xlsx]"&amp;$A$4&amp;"'!"&amp;H$1&amp;$C237+1):INDIRECT("'[dpc-covid19-ita-regioni.xlsx]"&amp;$A$4&amp;"'!"&amp;H$1&amp;$C237+$A$6))</f>
        <v>4120</v>
      </c>
      <c r="I237" s="3" cm="1">
        <f t="array" aca="1" ref="I237" ca="1">(INDIRECT("'[dpc-covid19-ita-regioni.xlsx]"&amp;$A$4&amp;"'!"&amp;I$1&amp;$C237+1)-INDIRECT("'[dpc-covid19-ita-regioni.xlsx]"&amp;$A$4&amp;"'!"&amp;I$1&amp;$C237+$A$6))/$A$6</f>
        <v>39.142857142857146</v>
      </c>
    </row>
    <row r="238" spans="3:9" x14ac:dyDescent="0.25">
      <c r="C238">
        <f t="shared" si="31"/>
        <v>235</v>
      </c>
      <c r="D238" s="9" t="str" cm="1">
        <f t="array" aca="1" ref="D238" ca="1">INDIRECT("'[dpc-covid19-ita-regioni.xlsx]"&amp;$A$4&amp;"'!a"&amp;C238+1)</f>
        <v>24/03/2020</v>
      </c>
      <c r="E238" s="3">
        <f ca="1">AVERAGE(INDIRECT("'[dpc-covid19-ita-regioni.xlsx]"&amp;$A$4&amp;"'!"&amp;E$1&amp;$C238+1):INDIRECT("'[dpc-covid19-ita-regioni.xlsx]"&amp;$A$4&amp;"'!"&amp;E$1&amp;$C238+$A$6))</f>
        <v>2041.7142857142858</v>
      </c>
      <c r="F238" s="3">
        <f ca="1">AVERAGE(INDIRECT("'[dpc-covid19-ita-regioni.xlsx]"&amp;$A$4&amp;"'!"&amp;F$1&amp;$C238+1):INDIRECT("'[dpc-covid19-ita-regioni.xlsx]"&amp;$A$4&amp;"'!"&amp;F$1&amp;$C238+$A$6))</f>
        <v>296.57142857142856</v>
      </c>
      <c r="G238" s="3">
        <f ca="1">AVERAGE(INDIRECT("'[dpc-covid19-ita-regioni.xlsx]"&amp;$A$4&amp;"'!"&amp;G$1&amp;$C238+1):INDIRECT("'[dpc-covid19-ita-regioni.xlsx]"&amp;$A$4&amp;"'!"&amp;G$1&amp;$C238+$A$6))</f>
        <v>1300.4285714285713</v>
      </c>
      <c r="H238" s="3">
        <f ca="1">AVERAGE(INDIRECT("'[dpc-covid19-ita-regioni.xlsx]"&amp;$A$4&amp;"'!"&amp;H$1&amp;$C238+1):INDIRECT("'[dpc-covid19-ita-regioni.xlsx]"&amp;$A$4&amp;"'!"&amp;H$1&amp;$C238+$A$6))</f>
        <v>3638.7142857142858</v>
      </c>
      <c r="I238" s="3" cm="1">
        <f t="array" aca="1" ref="I238" ca="1">(INDIRECT("'[dpc-covid19-ita-regioni.xlsx]"&amp;$A$4&amp;"'!"&amp;I$1&amp;$C238+1)-INDIRECT("'[dpc-covid19-ita-regioni.xlsx]"&amp;$A$4&amp;"'!"&amp;I$1&amp;$C238+$A$6))/$A$6</f>
        <v>31.428571428571427</v>
      </c>
    </row>
    <row r="239" spans="3:9" x14ac:dyDescent="0.25">
      <c r="C239">
        <f t="shared" si="31"/>
        <v>236</v>
      </c>
      <c r="D239" s="9" t="str" cm="1">
        <f t="array" aca="1" ref="D239" ca="1">INDIRECT("'[dpc-covid19-ita-regioni.xlsx]"&amp;$A$4&amp;"'!a"&amp;C239+1)</f>
        <v>23/03/2020</v>
      </c>
      <c r="E239" s="3">
        <f ca="1">AVERAGE(INDIRECT("'[dpc-covid19-ita-regioni.xlsx]"&amp;$A$4&amp;"'!"&amp;E$1&amp;$C239+1):INDIRECT("'[dpc-covid19-ita-regioni.xlsx]"&amp;$A$4&amp;"'!"&amp;E$1&amp;$C239+$A$6))</f>
        <v>1895.1428571428571</v>
      </c>
      <c r="F239" s="3">
        <f ca="1">AVERAGE(INDIRECT("'[dpc-covid19-ita-regioni.xlsx]"&amp;$A$4&amp;"'!"&amp;F$1&amp;$C239+1):INDIRECT("'[dpc-covid19-ita-regioni.xlsx]"&amp;$A$4&amp;"'!"&amp;F$1&amp;$C239+$A$6))</f>
        <v>274.57142857142856</v>
      </c>
      <c r="G239" s="3">
        <f ca="1">AVERAGE(INDIRECT("'[dpc-covid19-ita-regioni.xlsx]"&amp;$A$4&amp;"'!"&amp;G$1&amp;$C239+1):INDIRECT("'[dpc-covid19-ita-regioni.xlsx]"&amp;$A$4&amp;"'!"&amp;G$1&amp;$C239+$A$6))</f>
        <v>989</v>
      </c>
      <c r="H239" s="3">
        <f ca="1">AVERAGE(INDIRECT("'[dpc-covid19-ita-regioni.xlsx]"&amp;$A$4&amp;"'!"&amp;H$1&amp;$C239+1):INDIRECT("'[dpc-covid19-ita-regioni.xlsx]"&amp;$A$4&amp;"'!"&amp;H$1&amp;$C239+$A$6))</f>
        <v>3158.7142857142858</v>
      </c>
      <c r="I239" s="3" cm="1">
        <f t="array" aca="1" ref="I239" ca="1">(INDIRECT("'[dpc-covid19-ita-regioni.xlsx]"&amp;$A$4&amp;"'!"&amp;I$1&amp;$C239+1)-INDIRECT("'[dpc-covid19-ita-regioni.xlsx]"&amp;$A$4&amp;"'!"&amp;I$1&amp;$C239+$A$6))/$A$6</f>
        <v>26</v>
      </c>
    </row>
    <row r="240" spans="3:9" x14ac:dyDescent="0.25">
      <c r="C240">
        <f t="shared" si="31"/>
        <v>237</v>
      </c>
      <c r="D240" s="9" t="str" cm="1">
        <f t="array" aca="1" ref="D240" ca="1">INDIRECT("'[dpc-covid19-ita-regioni.xlsx]"&amp;$A$4&amp;"'!a"&amp;C240+1)</f>
        <v>22/03/2020</v>
      </c>
      <c r="E240" s="3">
        <f ca="1">AVERAGE(INDIRECT("'[dpc-covid19-ita-regioni.xlsx]"&amp;$A$4&amp;"'!"&amp;E$1&amp;$C240+1):INDIRECT("'[dpc-covid19-ita-regioni.xlsx]"&amp;$A$4&amp;"'!"&amp;E$1&amp;$C240+$A$6))</f>
        <v>1731</v>
      </c>
      <c r="F240" s="3">
        <f ca="1">AVERAGE(INDIRECT("'[dpc-covid19-ita-regioni.xlsx]"&amp;$A$4&amp;"'!"&amp;F$1&amp;$C240+1):INDIRECT("'[dpc-covid19-ita-regioni.xlsx]"&amp;$A$4&amp;"'!"&amp;F$1&amp;$C240+$A$6))</f>
        <v>252.14285714285714</v>
      </c>
      <c r="G240" s="3">
        <f ca="1">AVERAGE(INDIRECT("'[dpc-covid19-ita-regioni.xlsx]"&amp;$A$4&amp;"'!"&amp;G$1&amp;$C240+1):INDIRECT("'[dpc-covid19-ita-regioni.xlsx]"&amp;$A$4&amp;"'!"&amp;G$1&amp;$C240+$A$6))</f>
        <v>729.28571428571433</v>
      </c>
      <c r="H240" s="3">
        <f ca="1">AVERAGE(INDIRECT("'[dpc-covid19-ita-regioni.xlsx]"&amp;$A$4&amp;"'!"&amp;H$1&amp;$C240+1):INDIRECT("'[dpc-covid19-ita-regioni.xlsx]"&amp;$A$4&amp;"'!"&amp;H$1&amp;$C240+$A$6))</f>
        <v>2712.4285714285716</v>
      </c>
      <c r="I240" s="3" cm="1">
        <f t="array" aca="1" ref="I240" ca="1">(INDIRECT("'[dpc-covid19-ita-regioni.xlsx]"&amp;$A$4&amp;"'!"&amp;I$1&amp;$C240+1)-INDIRECT("'[dpc-covid19-ita-regioni.xlsx]"&amp;$A$4&amp;"'!"&amp;I$1&amp;$C240+$A$6))/$A$6</f>
        <v>24.571428571428573</v>
      </c>
    </row>
    <row r="241" spans="3:9" x14ac:dyDescent="0.25">
      <c r="C241">
        <f t="shared" si="31"/>
        <v>238</v>
      </c>
      <c r="D241" s="9" t="str" cm="1">
        <f t="array" aca="1" ref="D241" ca="1">INDIRECT("'[dpc-covid19-ita-regioni.xlsx]"&amp;$A$4&amp;"'!a"&amp;C241+1)</f>
        <v>21/03/2020</v>
      </c>
      <c r="E241" s="3">
        <f ca="1">AVERAGE(INDIRECT("'[dpc-covid19-ita-regioni.xlsx]"&amp;$A$4&amp;"'!"&amp;E$1&amp;$C241+1):INDIRECT("'[dpc-covid19-ita-regioni.xlsx]"&amp;$A$4&amp;"'!"&amp;E$1&amp;$C241+$A$6))</f>
        <v>1532.1428571428571</v>
      </c>
      <c r="F241" s="3">
        <f ca="1">AVERAGE(INDIRECT("'[dpc-covid19-ita-regioni.xlsx]"&amp;$A$4&amp;"'!"&amp;F$1&amp;$C241+1):INDIRECT("'[dpc-covid19-ita-regioni.xlsx]"&amp;$A$4&amp;"'!"&amp;F$1&amp;$C241+$A$6))</f>
        <v>232.57142857142858</v>
      </c>
      <c r="G241" s="3">
        <f ca="1">AVERAGE(INDIRECT("'[dpc-covid19-ita-regioni.xlsx]"&amp;$A$4&amp;"'!"&amp;G$1&amp;$C241+1):INDIRECT("'[dpc-covid19-ita-regioni.xlsx]"&amp;$A$4&amp;"'!"&amp;G$1&amp;$C241+$A$6))</f>
        <v>505.28571428571428</v>
      </c>
      <c r="H241" s="3">
        <f ca="1">AVERAGE(INDIRECT("'[dpc-covid19-ita-regioni.xlsx]"&amp;$A$4&amp;"'!"&amp;H$1&amp;$C241+1):INDIRECT("'[dpc-covid19-ita-regioni.xlsx]"&amp;$A$4&amp;"'!"&amp;H$1&amp;$C241+$A$6))</f>
        <v>2270</v>
      </c>
      <c r="I241" s="3" cm="1">
        <f t="array" aca="1" ref="I241" ca="1">(INDIRECT("'[dpc-covid19-ita-regioni.xlsx]"&amp;$A$4&amp;"'!"&amp;I$1&amp;$C241+1)-INDIRECT("'[dpc-covid19-ita-regioni.xlsx]"&amp;$A$4&amp;"'!"&amp;I$1&amp;$C241+$A$6))/$A$6</f>
        <v>22.428571428571427</v>
      </c>
    </row>
    <row r="242" spans="3:9" x14ac:dyDescent="0.25">
      <c r="C242">
        <f t="shared" si="31"/>
        <v>239</v>
      </c>
      <c r="D242" s="9" t="str" cm="1">
        <f t="array" aca="1" ref="D242" ca="1">INDIRECT("'[dpc-covid19-ita-regioni.xlsx]"&amp;$A$4&amp;"'!a"&amp;C242+1)</f>
        <v>20/03/2020</v>
      </c>
      <c r="E242" s="3">
        <f ca="1">AVERAGE(INDIRECT("'[dpc-covid19-ita-regioni.xlsx]"&amp;$A$4&amp;"'!"&amp;E$1&amp;$C242+1):INDIRECT("'[dpc-covid19-ita-regioni.xlsx]"&amp;$A$4&amp;"'!"&amp;E$1&amp;$C242+$A$6))</f>
        <v>1326.7142857142858</v>
      </c>
      <c r="F242" s="3">
        <f ca="1">AVERAGE(INDIRECT("'[dpc-covid19-ita-regioni.xlsx]"&amp;$A$4&amp;"'!"&amp;F$1&amp;$C242+1):INDIRECT("'[dpc-covid19-ita-regioni.xlsx]"&amp;$A$4&amp;"'!"&amp;F$1&amp;$C242+$A$6))</f>
        <v>211</v>
      </c>
      <c r="G242" s="3">
        <f ca="1">AVERAGE(INDIRECT("'[dpc-covid19-ita-regioni.xlsx]"&amp;$A$4&amp;"'!"&amp;G$1&amp;$C242+1):INDIRECT("'[dpc-covid19-ita-regioni.xlsx]"&amp;$A$4&amp;"'!"&amp;G$1&amp;$C242+$A$6))</f>
        <v>347.71428571428572</v>
      </c>
      <c r="H242" s="3">
        <f ca="1">AVERAGE(INDIRECT("'[dpc-covid19-ita-regioni.xlsx]"&amp;$A$4&amp;"'!"&amp;H$1&amp;$C242+1):INDIRECT("'[dpc-covid19-ita-regioni.xlsx]"&amp;$A$4&amp;"'!"&amp;H$1&amp;$C242+$A$6))</f>
        <v>1885.4285714285713</v>
      </c>
      <c r="I242" s="3" cm="1">
        <f t="array" aca="1" ref="I242" ca="1">(INDIRECT("'[dpc-covid19-ita-regioni.xlsx]"&amp;$A$4&amp;"'!"&amp;I$1&amp;$C242+1)-INDIRECT("'[dpc-covid19-ita-regioni.xlsx]"&amp;$A$4&amp;"'!"&amp;I$1&amp;$C242+$A$6))/$A$6</f>
        <v>21.428571428571427</v>
      </c>
    </row>
    <row r="243" spans="3:9" x14ac:dyDescent="0.25">
      <c r="C243">
        <f t="shared" si="31"/>
        <v>240</v>
      </c>
      <c r="D243" s="9" t="str" cm="1">
        <f t="array" aca="1" ref="D243" ca="1">INDIRECT("'[dpc-covid19-ita-regioni.xlsx]"&amp;$A$4&amp;"'!a"&amp;C243+1)</f>
        <v>19/03/2020</v>
      </c>
      <c r="E243" s="3">
        <f ca="1">AVERAGE(INDIRECT("'[dpc-covid19-ita-regioni.xlsx]"&amp;$A$4&amp;"'!"&amp;E$1&amp;$C243+1):INDIRECT("'[dpc-covid19-ita-regioni.xlsx]"&amp;$A$4&amp;"'!"&amp;E$1&amp;$C243+$A$6))</f>
        <v>1186</v>
      </c>
      <c r="F243" s="3">
        <f ca="1">AVERAGE(INDIRECT("'[dpc-covid19-ita-regioni.xlsx]"&amp;$A$4&amp;"'!"&amp;F$1&amp;$C243+1):INDIRECT("'[dpc-covid19-ita-regioni.xlsx]"&amp;$A$4&amp;"'!"&amp;F$1&amp;$C243+$A$6))</f>
        <v>190.28571428571428</v>
      </c>
      <c r="G243" s="3">
        <f ca="1">AVERAGE(INDIRECT("'[dpc-covid19-ita-regioni.xlsx]"&amp;$A$4&amp;"'!"&amp;G$1&amp;$C243+1):INDIRECT("'[dpc-covid19-ita-regioni.xlsx]"&amp;$A$4&amp;"'!"&amp;G$1&amp;$C243+$A$6))</f>
        <v>159.14285714285714</v>
      </c>
      <c r="H243" s="3">
        <f ca="1">AVERAGE(INDIRECT("'[dpc-covid19-ita-regioni.xlsx]"&amp;$A$4&amp;"'!"&amp;H$1&amp;$C243+1):INDIRECT("'[dpc-covid19-ita-regioni.xlsx]"&amp;$A$4&amp;"'!"&amp;H$1&amp;$C243+$A$6))</f>
        <v>1535.4285714285713</v>
      </c>
      <c r="I243" s="3" cm="1">
        <f t="array" aca="1" ref="I243" ca="1">(INDIRECT("'[dpc-covid19-ita-regioni.xlsx]"&amp;$A$4&amp;"'!"&amp;I$1&amp;$C243+1)-INDIRECT("'[dpc-covid19-ita-regioni.xlsx]"&amp;$A$4&amp;"'!"&amp;I$1&amp;$C243+$A$6))/$A$6</f>
        <v>18.428571428571427</v>
      </c>
    </row>
    <row r="244" spans="3:9" x14ac:dyDescent="0.25">
      <c r="C244">
        <f t="shared" si="31"/>
        <v>241</v>
      </c>
      <c r="D244" s="9" t="str" cm="1">
        <f t="array" aca="1" ref="D244" ca="1">INDIRECT("'[dpc-covid19-ita-regioni.xlsx]"&amp;$A$4&amp;"'!a"&amp;C244+1)</f>
        <v>18/03/2020</v>
      </c>
      <c r="E244" s="3">
        <f ca="1">AVERAGE(INDIRECT("'[dpc-covid19-ita-regioni.xlsx]"&amp;$A$4&amp;"'!"&amp;E$1&amp;$C244+1):INDIRECT("'[dpc-covid19-ita-regioni.xlsx]"&amp;$A$4&amp;"'!"&amp;E$1&amp;$C244+$A$6))</f>
        <v>913</v>
      </c>
      <c r="F244" s="3">
        <f ca="1">AVERAGE(INDIRECT("'[dpc-covid19-ita-regioni.xlsx]"&amp;$A$4&amp;"'!"&amp;F$1&amp;$C244+1):INDIRECT("'[dpc-covid19-ita-regioni.xlsx]"&amp;$A$4&amp;"'!"&amp;F$1&amp;$C244+$A$6))</f>
        <v>167.42857142857142</v>
      </c>
      <c r="G244" s="3">
        <f ca="1">AVERAGE(INDIRECT("'[dpc-covid19-ita-regioni.xlsx]"&amp;$A$4&amp;"'!"&amp;G$1&amp;$C244+1):INDIRECT("'[dpc-covid19-ita-regioni.xlsx]"&amp;$A$4&amp;"'!"&amp;G$1&amp;$C244+$A$6))</f>
        <v>140.71428571428572</v>
      </c>
      <c r="H244" s="3">
        <f ca="1">AVERAGE(INDIRECT("'[dpc-covid19-ita-regioni.xlsx]"&amp;$A$4&amp;"'!"&amp;H$1&amp;$C244+1):INDIRECT("'[dpc-covid19-ita-regioni.xlsx]"&amp;$A$4&amp;"'!"&amp;H$1&amp;$C244+$A$6))</f>
        <v>1221.1428571428571</v>
      </c>
      <c r="I244" s="3" cm="1">
        <f t="array" aca="1" ref="I244" ca="1">(INDIRECT("'[dpc-covid19-ita-regioni.xlsx]"&amp;$A$4&amp;"'!"&amp;I$1&amp;$C244+1)-INDIRECT("'[dpc-covid19-ita-regioni.xlsx]"&amp;$A$4&amp;"'!"&amp;I$1&amp;$C244+$A$6))/$A$6</f>
        <v>18.285714285714285</v>
      </c>
    </row>
    <row r="245" spans="3:9" x14ac:dyDescent="0.25">
      <c r="C245">
        <f t="shared" si="31"/>
        <v>242</v>
      </c>
      <c r="D245" s="9" t="str" cm="1">
        <f t="array" aca="1" ref="D245" ca="1">INDIRECT("'[dpc-covid19-ita-regioni.xlsx]"&amp;$A$4&amp;"'!a"&amp;C245+1)</f>
        <v>17/03/2020</v>
      </c>
      <c r="E245" s="3">
        <f ca="1">AVERAGE(INDIRECT("'[dpc-covid19-ita-regioni.xlsx]"&amp;$A$4&amp;"'!"&amp;E$1&amp;$C245+1):INDIRECT("'[dpc-covid19-ita-regioni.xlsx]"&amp;$A$4&amp;"'!"&amp;E$1&amp;$C245+$A$6))</f>
        <v>704.28571428571433</v>
      </c>
      <c r="F245" s="3">
        <f ca="1">AVERAGE(INDIRECT("'[dpc-covid19-ita-regioni.xlsx]"&amp;$A$4&amp;"'!"&amp;F$1&amp;$C245+1):INDIRECT("'[dpc-covid19-ita-regioni.xlsx]"&amp;$A$4&amp;"'!"&amp;F$1&amp;$C245+$A$6))</f>
        <v>145.71428571428572</v>
      </c>
      <c r="G245" s="3">
        <f ca="1">AVERAGE(INDIRECT("'[dpc-covid19-ita-regioni.xlsx]"&amp;$A$4&amp;"'!"&amp;G$1&amp;$C245+1):INDIRECT("'[dpc-covid19-ita-regioni.xlsx]"&amp;$A$4&amp;"'!"&amp;G$1&amp;$C245+$A$6))</f>
        <v>127.28571428571429</v>
      </c>
      <c r="H245" s="3">
        <f ca="1">AVERAGE(INDIRECT("'[dpc-covid19-ita-regioni.xlsx]"&amp;$A$4&amp;"'!"&amp;H$1&amp;$C245+1):INDIRECT("'[dpc-covid19-ita-regioni.xlsx]"&amp;$A$4&amp;"'!"&amp;H$1&amp;$C245+$A$6))</f>
        <v>977.28571428571433</v>
      </c>
      <c r="I245" s="3" cm="1">
        <f t="array" aca="1" ref="I245" ca="1">(INDIRECT("'[dpc-covid19-ita-regioni.xlsx]"&amp;$A$4&amp;"'!"&amp;I$1&amp;$C245+1)-INDIRECT("'[dpc-covid19-ita-regioni.xlsx]"&amp;$A$4&amp;"'!"&amp;I$1&amp;$C245+$A$6))/$A$6</f>
        <v>16</v>
      </c>
    </row>
    <row r="246" spans="3:9" x14ac:dyDescent="0.25">
      <c r="C246">
        <f t="shared" si="31"/>
        <v>243</v>
      </c>
      <c r="D246" s="9" t="str" cm="1">
        <f t="array" aca="1" ref="D246" ca="1">INDIRECT("'[dpc-covid19-ita-regioni.xlsx]"&amp;$A$4&amp;"'!a"&amp;C246+1)</f>
        <v>16/03/2020</v>
      </c>
      <c r="E246" s="3">
        <f ca="1">AVERAGE(INDIRECT("'[dpc-covid19-ita-regioni.xlsx]"&amp;$A$4&amp;"'!"&amp;E$1&amp;$C246+1):INDIRECT("'[dpc-covid19-ita-regioni.xlsx]"&amp;$A$4&amp;"'!"&amp;E$1&amp;$C246+$A$6))</f>
        <v>551.14285714285711</v>
      </c>
      <c r="F246" s="3">
        <f ca="1">AVERAGE(INDIRECT("'[dpc-covid19-ita-regioni.xlsx]"&amp;$A$4&amp;"'!"&amp;F$1&amp;$C246+1):INDIRECT("'[dpc-covid19-ita-regioni.xlsx]"&amp;$A$4&amp;"'!"&amp;F$1&amp;$C246+$A$6))</f>
        <v>125.71428571428571</v>
      </c>
      <c r="G246" s="3">
        <f ca="1">AVERAGE(INDIRECT("'[dpc-covid19-ita-regioni.xlsx]"&amp;$A$4&amp;"'!"&amp;G$1&amp;$C246+1):INDIRECT("'[dpc-covid19-ita-regioni.xlsx]"&amp;$A$4&amp;"'!"&amp;G$1&amp;$C246+$A$6))</f>
        <v>110.71428571428571</v>
      </c>
      <c r="H246" s="3">
        <f ca="1">AVERAGE(INDIRECT("'[dpc-covid19-ita-regioni.xlsx]"&amp;$A$4&amp;"'!"&amp;H$1&amp;$C246+1):INDIRECT("'[dpc-covid19-ita-regioni.xlsx]"&amp;$A$4&amp;"'!"&amp;H$1&amp;$C246+$A$6))</f>
        <v>787.57142857142856</v>
      </c>
      <c r="I246" s="3" cm="1">
        <f t="array" aca="1" ref="I246" ca="1">(INDIRECT("'[dpc-covid19-ita-regioni.xlsx]"&amp;$A$4&amp;"'!"&amp;I$1&amp;$C246+1)-INDIRECT("'[dpc-covid19-ita-regioni.xlsx]"&amp;$A$4&amp;"'!"&amp;I$1&amp;$C246+$A$6))/$A$6</f>
        <v>13.428571428571429</v>
      </c>
    </row>
    <row r="247" spans="3:9" x14ac:dyDescent="0.25">
      <c r="C247">
        <f t="shared" si="31"/>
        <v>244</v>
      </c>
      <c r="D247" s="9" t="str" cm="1">
        <f t="array" aca="1" ref="D247" ca="1">INDIRECT("'[dpc-covid19-ita-regioni.xlsx]"&amp;$A$4&amp;"'!a"&amp;C247+1)</f>
        <v>15/03/2020</v>
      </c>
      <c r="E247" s="3">
        <f ca="1">AVERAGE(INDIRECT("'[dpc-covid19-ita-regioni.xlsx]"&amp;$A$4&amp;"'!"&amp;E$1&amp;$C247+1):INDIRECT("'[dpc-covid19-ita-regioni.xlsx]"&amp;$A$4&amp;"'!"&amp;E$1&amp;$C247+$A$6))</f>
        <v>433.57142857142856</v>
      </c>
      <c r="F247" s="3">
        <f ca="1">AVERAGE(INDIRECT("'[dpc-covid19-ita-regioni.xlsx]"&amp;$A$4&amp;"'!"&amp;F$1&amp;$C247+1):INDIRECT("'[dpc-covid19-ita-regioni.xlsx]"&amp;$A$4&amp;"'!"&amp;F$1&amp;$C247+$A$6))</f>
        <v>106.28571428571429</v>
      </c>
      <c r="G247" s="3">
        <f ca="1">AVERAGE(INDIRECT("'[dpc-covid19-ita-regioni.xlsx]"&amp;$A$4&amp;"'!"&amp;G$1&amp;$C247+1):INDIRECT("'[dpc-covid19-ita-regioni.xlsx]"&amp;$A$4&amp;"'!"&amp;G$1&amp;$C247+$A$6))</f>
        <v>95.142857142857139</v>
      </c>
      <c r="H247" s="3">
        <f ca="1">AVERAGE(INDIRECT("'[dpc-covid19-ita-regioni.xlsx]"&amp;$A$4&amp;"'!"&amp;H$1&amp;$C247+1):INDIRECT("'[dpc-covid19-ita-regioni.xlsx]"&amp;$A$4&amp;"'!"&amp;H$1&amp;$C247+$A$6))</f>
        <v>635</v>
      </c>
      <c r="I247" s="3" cm="1">
        <f t="array" aca="1" ref="I247" ca="1">(INDIRECT("'[dpc-covid19-ita-regioni.xlsx]"&amp;$A$4&amp;"'!"&amp;I$1&amp;$C247+1)-INDIRECT("'[dpc-covid19-ita-regioni.xlsx]"&amp;$A$4&amp;"'!"&amp;I$1&amp;$C247+$A$6))/$A$6</f>
        <v>9.7142857142857135</v>
      </c>
    </row>
    <row r="248" spans="3:9" x14ac:dyDescent="0.25">
      <c r="C248">
        <f t="shared" si="31"/>
        <v>245</v>
      </c>
      <c r="D248" s="9" t="str" cm="1">
        <f t="array" aca="1" ref="D248" ca="1">INDIRECT("'[dpc-covid19-ita-regioni.xlsx]"&amp;$A$4&amp;"'!a"&amp;C248+1)</f>
        <v>14/03/2020</v>
      </c>
      <c r="E248" s="3">
        <f ca="1">AVERAGE(INDIRECT("'[dpc-covid19-ita-regioni.xlsx]"&amp;$A$4&amp;"'!"&amp;E$1&amp;$C248+1):INDIRECT("'[dpc-covid19-ita-regioni.xlsx]"&amp;$A$4&amp;"'!"&amp;E$1&amp;$C248+$A$6))</f>
        <v>364.85714285714283</v>
      </c>
      <c r="F248" s="3">
        <f ca="1">AVERAGE(INDIRECT("'[dpc-covid19-ita-regioni.xlsx]"&amp;$A$4&amp;"'!"&amp;F$1&amp;$C248+1):INDIRECT("'[dpc-covid19-ita-regioni.xlsx]"&amp;$A$4&amp;"'!"&amp;F$1&amp;$C248+$A$6))</f>
        <v>88.285714285714292</v>
      </c>
      <c r="G248" s="3">
        <f ca="1">AVERAGE(INDIRECT("'[dpc-covid19-ita-regioni.xlsx]"&amp;$A$4&amp;"'!"&amp;G$1&amp;$C248+1):INDIRECT("'[dpc-covid19-ita-regioni.xlsx]"&amp;$A$4&amp;"'!"&amp;G$1&amp;$C248+$A$6))</f>
        <v>85.428571428571431</v>
      </c>
      <c r="H248" s="3">
        <f ca="1">AVERAGE(INDIRECT("'[dpc-covid19-ita-regioni.xlsx]"&amp;$A$4&amp;"'!"&amp;H$1&amp;$C248+1):INDIRECT("'[dpc-covid19-ita-regioni.xlsx]"&amp;$A$4&amp;"'!"&amp;H$1&amp;$C248+$A$6))</f>
        <v>538.57142857142856</v>
      </c>
      <c r="I248" s="3" cm="1">
        <f t="array" aca="1" ref="I248" ca="1">(INDIRECT("'[dpc-covid19-ita-regioni.xlsx]"&amp;$A$4&amp;"'!"&amp;I$1&amp;$C248+1)-INDIRECT("'[dpc-covid19-ita-regioni.xlsx]"&amp;$A$4&amp;"'!"&amp;I$1&amp;$C248+$A$6))/$A$6</f>
        <v>7.7142857142857144</v>
      </c>
    </row>
    <row r="249" spans="3:9" x14ac:dyDescent="0.25">
      <c r="C249">
        <f t="shared" si="31"/>
        <v>246</v>
      </c>
      <c r="D249" s="9" t="str" cm="1">
        <f t="array" aca="1" ref="D249" ca="1">INDIRECT("'[dpc-covid19-ita-regioni.xlsx]"&amp;$A$4&amp;"'!a"&amp;C249+1)</f>
        <v>13/03/2020</v>
      </c>
      <c r="E249" s="3">
        <f ca="1">AVERAGE(INDIRECT("'[dpc-covid19-ita-regioni.xlsx]"&amp;$A$4&amp;"'!"&amp;E$1&amp;$C249+1):INDIRECT("'[dpc-covid19-ita-regioni.xlsx]"&amp;$A$4&amp;"'!"&amp;E$1&amp;$C249+$A$6))</f>
        <v>303.71428571428572</v>
      </c>
      <c r="F249" s="3">
        <f ca="1">AVERAGE(INDIRECT("'[dpc-covid19-ita-regioni.xlsx]"&amp;$A$4&amp;"'!"&amp;F$1&amp;$C249+1):INDIRECT("'[dpc-covid19-ita-regioni.xlsx]"&amp;$A$4&amp;"'!"&amp;F$1&amp;$C249+$A$6))</f>
        <v>72.285714285714292</v>
      </c>
      <c r="G249" s="3">
        <f ca="1">AVERAGE(INDIRECT("'[dpc-covid19-ita-regioni.xlsx]"&amp;$A$4&amp;"'!"&amp;G$1&amp;$C249+1):INDIRECT("'[dpc-covid19-ita-regioni.xlsx]"&amp;$A$4&amp;"'!"&amp;G$1&amp;$C249+$A$6))</f>
        <v>75.142857142857139</v>
      </c>
      <c r="H249" s="3">
        <f ca="1">AVERAGE(INDIRECT("'[dpc-covid19-ita-regioni.xlsx]"&amp;$A$4&amp;"'!"&amp;H$1&amp;$C249+1):INDIRECT("'[dpc-covid19-ita-regioni.xlsx]"&amp;$A$4&amp;"'!"&amp;H$1&amp;$C249+$A$6))</f>
        <v>451.14285714285717</v>
      </c>
      <c r="I249" s="3" cm="1">
        <f t="array" aca="1" ref="I249" ca="1">(INDIRECT("'[dpc-covid19-ita-regioni.xlsx]"&amp;$A$4&amp;"'!"&amp;I$1&amp;$C249+1)-INDIRECT("'[dpc-covid19-ita-regioni.xlsx]"&amp;$A$4&amp;"'!"&amp;I$1&amp;$C249+$A$6))/$A$6</f>
        <v>5.8571428571428568</v>
      </c>
    </row>
    <row r="250" spans="3:9" x14ac:dyDescent="0.25">
      <c r="C250">
        <f t="shared" si="31"/>
        <v>247</v>
      </c>
      <c r="D250" s="9" t="str" cm="1">
        <f t="array" aca="1" ref="D250" ca="1">INDIRECT("'[dpc-covid19-ita-regioni.xlsx]"&amp;$A$4&amp;"'!a"&amp;C250+1)</f>
        <v>12/03/2020</v>
      </c>
      <c r="E250" s="3">
        <f ca="1">AVERAGE(INDIRECT("'[dpc-covid19-ita-regioni.xlsx]"&amp;$A$4&amp;"'!"&amp;E$1&amp;$C250+1):INDIRECT("'[dpc-covid19-ita-regioni.xlsx]"&amp;$A$4&amp;"'!"&amp;E$1&amp;$C250+$A$6))</f>
        <v>232.42857142857142</v>
      </c>
      <c r="F250" s="3">
        <f ca="1">AVERAGE(INDIRECT("'[dpc-covid19-ita-regioni.xlsx]"&amp;$A$4&amp;"'!"&amp;F$1&amp;$C250+1):INDIRECT("'[dpc-covid19-ita-regioni.xlsx]"&amp;$A$4&amp;"'!"&amp;F$1&amp;$C250+$A$6))</f>
        <v>57.285714285714285</v>
      </c>
      <c r="G250" s="3">
        <f ca="1">AVERAGE(INDIRECT("'[dpc-covid19-ita-regioni.xlsx]"&amp;$A$4&amp;"'!"&amp;G$1&amp;$C250+1):INDIRECT("'[dpc-covid19-ita-regioni.xlsx]"&amp;$A$4&amp;"'!"&amp;G$1&amp;$C250+$A$6))</f>
        <v>67.857142857142861</v>
      </c>
      <c r="H250" s="3">
        <f ca="1">AVERAGE(INDIRECT("'[dpc-covid19-ita-regioni.xlsx]"&amp;$A$4&amp;"'!"&amp;H$1&amp;$C250+1):INDIRECT("'[dpc-covid19-ita-regioni.xlsx]"&amp;$A$4&amp;"'!"&amp;H$1&amp;$C250+$A$6))</f>
        <v>357.57142857142856</v>
      </c>
      <c r="I250" s="3" cm="1">
        <f t="array" aca="1" ref="I250" ca="1">(INDIRECT("'[dpc-covid19-ita-regioni.xlsx]"&amp;$A$4&amp;"'!"&amp;I$1&amp;$C250+1)-INDIRECT("'[dpc-covid19-ita-regioni.xlsx]"&amp;$A$4&amp;"'!"&amp;I$1&amp;$C250+$A$6))/$A$6</f>
        <v>3.1428571428571428</v>
      </c>
    </row>
    <row r="251" spans="3:9" x14ac:dyDescent="0.25">
      <c r="C251">
        <f t="shared" si="31"/>
        <v>248</v>
      </c>
      <c r="D251" s="9" t="str" cm="1">
        <f t="array" aca="1" ref="D251" ca="1">INDIRECT("'[dpc-covid19-ita-regioni.xlsx]"&amp;$A$4&amp;"'!a"&amp;C251+1)</f>
        <v>11/03/2020</v>
      </c>
      <c r="E251" s="3">
        <f ca="1">AVERAGE(INDIRECT("'[dpc-covid19-ita-regioni.xlsx]"&amp;$A$4&amp;"'!"&amp;E$1&amp;$C251+1):INDIRECT("'[dpc-covid19-ita-regioni.xlsx]"&amp;$A$4&amp;"'!"&amp;E$1&amp;$C251+$A$6))</f>
        <v>186</v>
      </c>
      <c r="F251" s="3">
        <f ca="1">AVERAGE(INDIRECT("'[dpc-covid19-ita-regioni.xlsx]"&amp;$A$4&amp;"'!"&amp;F$1&amp;$C251+1):INDIRECT("'[dpc-covid19-ita-regioni.xlsx]"&amp;$A$4&amp;"'!"&amp;F$1&amp;$C251+$A$6))</f>
        <v>45.857142857142854</v>
      </c>
      <c r="G251" s="3">
        <f ca="1">AVERAGE(INDIRECT("'[dpc-covid19-ita-regioni.xlsx]"&amp;$A$4&amp;"'!"&amp;G$1&amp;$C251+1):INDIRECT("'[dpc-covid19-ita-regioni.xlsx]"&amp;$A$4&amp;"'!"&amp;G$1&amp;$C251+$A$6))</f>
        <v>61.714285714285715</v>
      </c>
      <c r="H251" s="3">
        <f ca="1">AVERAGE(INDIRECT("'[dpc-covid19-ita-regioni.xlsx]"&amp;$A$4&amp;"'!"&amp;H$1&amp;$C251+1):INDIRECT("'[dpc-covid19-ita-regioni.xlsx]"&amp;$A$4&amp;"'!"&amp;H$1&amp;$C251+$A$6))</f>
        <v>293.57142857142856</v>
      </c>
      <c r="I251" s="3" cm="1">
        <f t="array" aca="1" ref="I251" ca="1">(INDIRECT("'[dpc-covid19-ita-regioni.xlsx]"&amp;$A$4&amp;"'!"&amp;I$1&amp;$C251+1)-INDIRECT("'[dpc-covid19-ita-regioni.xlsx]"&amp;$A$4&amp;"'!"&amp;I$1&amp;$C251+$A$6))/$A$6</f>
        <v>2.7142857142857144</v>
      </c>
    </row>
    <row r="252" spans="3:9" x14ac:dyDescent="0.25">
      <c r="C252">
        <f t="shared" si="31"/>
        <v>249</v>
      </c>
      <c r="D252" s="9" t="str" cm="1">
        <f t="array" aca="1" ref="D252" ca="1">INDIRECT("'[dpc-covid19-ita-regioni.xlsx]"&amp;$A$4&amp;"'!a"&amp;C252+1)</f>
        <v>10/03/2020</v>
      </c>
      <c r="E252" s="3">
        <f ca="1">AVERAGE(INDIRECT("'[dpc-covid19-ita-regioni.xlsx]"&amp;$A$4&amp;"'!"&amp;E$1&amp;$C252+1):INDIRECT("'[dpc-covid19-ita-regioni.xlsx]"&amp;$A$4&amp;"'!"&amp;E$1&amp;$C252+$A$6))</f>
        <v>144.14285714285714</v>
      </c>
      <c r="F252" s="3">
        <f ca="1">AVERAGE(INDIRECT("'[dpc-covid19-ita-regioni.xlsx]"&amp;$A$4&amp;"'!"&amp;F$1&amp;$C252+1):INDIRECT("'[dpc-covid19-ita-regioni.xlsx]"&amp;$A$4&amp;"'!"&amp;F$1&amp;$C252+$A$6))</f>
        <v>37</v>
      </c>
      <c r="G252" s="3">
        <f ca="1">AVERAGE(INDIRECT("'[dpc-covid19-ita-regioni.xlsx]"&amp;$A$4&amp;"'!"&amp;G$1&amp;$C252+1):INDIRECT("'[dpc-covid19-ita-regioni.xlsx]"&amp;$A$4&amp;"'!"&amp;G$1&amp;$C252+$A$6))</f>
        <v>55.571428571428569</v>
      </c>
      <c r="H252" s="3">
        <f ca="1">AVERAGE(INDIRECT("'[dpc-covid19-ita-regioni.xlsx]"&amp;$A$4&amp;"'!"&amp;H$1&amp;$C252+1):INDIRECT("'[dpc-covid19-ita-regioni.xlsx]"&amp;$A$4&amp;"'!"&amp;H$1&amp;$C252+$A$6))</f>
        <v>236.71428571428572</v>
      </c>
      <c r="I252" s="3" cm="1">
        <f t="array" aca="1" ref="I252" ca="1">(INDIRECT("'[dpc-covid19-ita-regioni.xlsx]"&amp;$A$4&amp;"'!"&amp;I$1&amp;$C252+1)-INDIRECT("'[dpc-covid19-ita-regioni.xlsx]"&amp;$A$4&amp;"'!"&amp;I$1&amp;$C252+$A$6))/$A$6</f>
        <v>2.4285714285714284</v>
      </c>
    </row>
    <row r="253" spans="3:9" x14ac:dyDescent="0.25">
      <c r="C253">
        <f t="shared" si="31"/>
        <v>250</v>
      </c>
      <c r="D253" s="9" t="str" cm="1">
        <f t="array" aca="1" ref="D253" ca="1">INDIRECT("'[dpc-covid19-ita-regioni.xlsx]"&amp;$A$4&amp;"'!a"&amp;C253+1)</f>
        <v>09/03/2020</v>
      </c>
      <c r="E253" s="3">
        <f ca="1">AVERAGE(INDIRECT("'[dpc-covid19-ita-regioni.xlsx]"&amp;$A$4&amp;"'!"&amp;E$1&amp;$C253+1):INDIRECT("'[dpc-covid19-ita-regioni.xlsx]"&amp;$A$4&amp;"'!"&amp;E$1&amp;$C253+$A$6))</f>
        <v>102.28571428571429</v>
      </c>
      <c r="F253" s="3">
        <f ca="1">AVERAGE(INDIRECT("'[dpc-covid19-ita-regioni.xlsx]"&amp;$A$4&amp;"'!"&amp;F$1&amp;$C253+1):INDIRECT("'[dpc-covid19-ita-regioni.xlsx]"&amp;$A$4&amp;"'!"&amp;F$1&amp;$C253+$A$6))</f>
        <v>28</v>
      </c>
      <c r="G253" s="3">
        <f ca="1">AVERAGE(INDIRECT("'[dpc-covid19-ita-regioni.xlsx]"&amp;$A$4&amp;"'!"&amp;G$1&amp;$C253+1):INDIRECT("'[dpc-covid19-ita-regioni.xlsx]"&amp;$A$4&amp;"'!"&amp;G$1&amp;$C253+$A$6))</f>
        <v>52.142857142857146</v>
      </c>
      <c r="H253" s="3">
        <f ca="1">AVERAGE(INDIRECT("'[dpc-covid19-ita-regioni.xlsx]"&amp;$A$4&amp;"'!"&amp;H$1&amp;$C253+1):INDIRECT("'[dpc-covid19-ita-regioni.xlsx]"&amp;$A$4&amp;"'!"&amp;H$1&amp;$C253+$A$6))</f>
        <v>182.42857142857142</v>
      </c>
      <c r="I253" s="3" cm="1">
        <f t="array" aca="1" ref="I253" ca="1">(INDIRECT("'[dpc-covid19-ita-regioni.xlsx]"&amp;$A$4&amp;"'!"&amp;I$1&amp;$C253+1)-INDIRECT("'[dpc-covid19-ita-regioni.xlsx]"&amp;$A$4&amp;"'!"&amp;I$1&amp;$C253+$A$6))/$A$6</f>
        <v>1.8571428571428572</v>
      </c>
    </row>
  </sheetData>
  <mergeCells count="4">
    <mergeCell ref="E2:I2"/>
    <mergeCell ref="T2:X2"/>
    <mergeCell ref="Z2:AD2"/>
    <mergeCell ref="AF2:A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2"/>
  <sheetViews>
    <sheetView workbookViewId="0">
      <selection activeCell="A7" sqref="A7"/>
    </sheetView>
  </sheetViews>
  <sheetFormatPr defaultRowHeight="15" x14ac:dyDescent="0.25"/>
  <cols>
    <col min="1" max="1" width="12.42578125" style="10" bestFit="1" customWidth="1"/>
    <col min="2" max="2" width="70.85546875" style="10" bestFit="1" customWidth="1"/>
    <col min="3" max="3" width="65.85546875" style="10" bestFit="1" customWidth="1"/>
    <col min="4" max="4" width="71.7109375" style="10" bestFit="1" customWidth="1"/>
    <col min="5" max="5" width="63.28515625" style="10" bestFit="1" customWidth="1"/>
    <col min="6" max="6" width="58" bestFit="1" customWidth="1"/>
    <col min="8" max="8" width="12.42578125" bestFit="1" customWidth="1"/>
    <col min="9" max="9" width="16.5703125" bestFit="1" customWidth="1"/>
    <col min="10" max="10" width="8.85546875" bestFit="1" customWidth="1"/>
  </cols>
  <sheetData>
    <row r="3" spans="1:10" x14ac:dyDescent="0.25">
      <c r="A3" s="10" t="s">
        <v>32</v>
      </c>
      <c r="B3" s="10" cm="1">
        <f t="array" aca="1" ref="B3" ca="1">EXP(INDEX(LINEST(LN(Dati!N18:N31),Dati!$C4:$C17),1,2))</f>
        <v>2155.2024654309903</v>
      </c>
      <c r="C3" s="10" cm="1">
        <f t="array" aca="1" ref="C3" ca="1">EXP(INDEX(LINEST(LN(Dati!O18:O31),Dati!$C4:$C17),1,2))</f>
        <v>129.47682194667357</v>
      </c>
      <c r="D3" s="10" cm="1">
        <f t="array" aca="1" ref="D3" ca="1">EXP(INDEX(LINEST(LN(Dati!P18:P31),Dati!$C4:$C17),1,2))</f>
        <v>22669.838536564625</v>
      </c>
      <c r="E3" s="10" cm="1">
        <f t="array" aca="1" ref="E3" ca="1">EXP(INDEX(LINEST(LN(Dati!Q18:Q31),Dati!$C4:$C17),1,2))</f>
        <v>24952.405428261518</v>
      </c>
      <c r="F3" s="10" cm="1">
        <f t="array" aca="1" ref="F3" ca="1">EXP(INDEX(LINEST(LN(Dati!R18:R31),Dati!$C4:$C17),1,2))</f>
        <v>14.073090230549413</v>
      </c>
    </row>
    <row r="4" spans="1:10" x14ac:dyDescent="0.25">
      <c r="A4" s="10" t="s">
        <v>31</v>
      </c>
      <c r="B4" s="10">
        <f ca="1">INDEX(LINEST(LN(Dati!N18:N31),Dati!$C4:$C17),1)</f>
        <v>5.7846219469890263E-2</v>
      </c>
      <c r="C4" s="10">
        <f ca="1">INDEX(LINEST(LN(Dati!O18:O31),Dati!$C4:$C17),1)</f>
        <v>6.951795316049339E-2</v>
      </c>
      <c r="D4" s="10">
        <f ca="1">INDEX(LINEST(LN(Dati!P18:P31),Dati!$C4:$C17),1)</f>
        <v>6.3844126086116323E-2</v>
      </c>
      <c r="E4" s="10">
        <f ca="1">INDEX(LINEST(LN(Dati!Q18:Q31),Dati!$C4:$C17),1)</f>
        <v>6.338189190453429E-2</v>
      </c>
      <c r="F4" s="10">
        <f ca="1">INDEX(LINEST(LN(Dati!R18:R31),Dati!$C4:$C17),1)</f>
        <v>9.1050601339816059E-2</v>
      </c>
      <c r="G4" s="10"/>
    </row>
    <row r="5" spans="1:10" x14ac:dyDescent="0.25">
      <c r="B5" s="10">
        <f ca="1">PEARSON(Dati!C4:C17,B7:B20)</f>
        <v>0.99471502209189966</v>
      </c>
      <c r="C5" s="10" t="e">
        <f ca="1">PEARSON(Dati!D4:D17,C7:C20)</f>
        <v>#DIV/0!</v>
      </c>
      <c r="D5" s="10">
        <f ca="1">PEARSON(Dati!E4:E17,D7:D20)</f>
        <v>-0.99361243664729826</v>
      </c>
      <c r="E5" s="10">
        <f ca="1">PEARSON(Dati!F4:F17,E7:E20)</f>
        <v>-0.9899161109580441</v>
      </c>
      <c r="F5" s="10">
        <f ca="1">PEARSON(Dati!G4:G17,F7:F20)</f>
        <v>-0.97611251874112825</v>
      </c>
      <c r="I5" s="24" t="s">
        <v>41</v>
      </c>
      <c r="J5" s="24"/>
    </row>
    <row r="6" spans="1:10" x14ac:dyDescent="0.25">
      <c r="A6" s="15" t="s">
        <v>33</v>
      </c>
      <c r="B6" s="15" t="str">
        <f ca="1">Dati!$A$4&amp;" - Media giornaliera su un periodo "&amp;Dati!$A$6&amp;" giorni - "&amp;Dati!E3</f>
        <v>Piemonte - Media giornaliera su un periodo 7 giorni - ricoverati_con_sintomi</v>
      </c>
      <c r="C6" s="15" t="str">
        <f ca="1">Dati!$A$4&amp;" - Media giornaliera su un periodo "&amp;Dati!$A$6&amp;" giorni - "&amp;Dati!F3</f>
        <v>Piemonte - Media giornaliera su un periodo 7 giorni - terapia_intensiva</v>
      </c>
      <c r="D6" s="15" t="str">
        <f ca="1">Dati!$A$4&amp;" - Media giornaliera su un periodo "&amp;Dati!$A$6&amp;" giorni - "&amp;Dati!G3</f>
        <v>Piemonte - Media giornaliera su un periodo 7 giorni - isolamento_domiciliare</v>
      </c>
      <c r="E6" s="15" t="str">
        <f ca="1">Dati!$A$4&amp;" - Media giornaliera su un periodo "&amp;Dati!$A$6&amp;" giorni - "&amp;Dati!H3</f>
        <v>Piemonte - Media giornaliera su un periodo 7 giorni - totale_positivi</v>
      </c>
      <c r="F6" s="15" t="str">
        <f ca="1">Dati!$A$4&amp;" - Media giornaliera su un periodo "&amp;Dati!$A$6&amp;" giorni - "&amp;Dati!I3</f>
        <v>Piemonte - Media giornaliera su un periodo 7 giorni - deceduti</v>
      </c>
      <c r="H6" s="17" t="str">
        <f t="shared" ref="H6:H45" si="0">A6</f>
        <v>Previsione al</v>
      </c>
      <c r="I6" s="18" t="s">
        <v>39</v>
      </c>
      <c r="J6" s="22" t="s">
        <v>40</v>
      </c>
    </row>
    <row r="7" spans="1:10" x14ac:dyDescent="0.25">
      <c r="A7" s="11">
        <f ca="1">Dati!$D$4+Dati!C4</f>
        <v>44149</v>
      </c>
      <c r="B7" s="12">
        <f ca="1">B$3*EXP(B$4*(14+Dati!$C4))</f>
        <v>5132.4234891406986</v>
      </c>
      <c r="C7" s="12">
        <f ca="1">C$3*EXP(C$4*(14+Dati!$C4))</f>
        <v>367.33387712535017</v>
      </c>
      <c r="D7" s="12">
        <f ca="1">D$3*EXP(D$4*(14+Dati!$C4))</f>
        <v>59068.467279040553</v>
      </c>
      <c r="E7" s="12">
        <f ca="1">E$3*EXP(E$4*(14+Dati!$C4))</f>
        <v>64566.687607184649</v>
      </c>
      <c r="F7" s="12">
        <f ca="1">F$3*EXP(F$4*(14+Dati!$C4))</f>
        <v>55.148166513517403</v>
      </c>
      <c r="H7" s="19">
        <f t="shared" ca="1" si="0"/>
        <v>44149</v>
      </c>
      <c r="I7" s="20">
        <f t="shared" ref="I7:I45" ca="1" si="1">C7</f>
        <v>367.33387712535017</v>
      </c>
      <c r="J7" s="21">
        <f t="shared" ref="J7:J45" ca="1" si="2">F7</f>
        <v>55.148166513517403</v>
      </c>
    </row>
    <row r="8" spans="1:10" x14ac:dyDescent="0.25">
      <c r="A8" s="11">
        <f ca="1">Dati!$D$4+Dati!C5</f>
        <v>44150</v>
      </c>
      <c r="B8" s="12">
        <f ca="1">B$3*EXP(B$4*(14+Dati!$C5))</f>
        <v>5438.0698022168945</v>
      </c>
      <c r="C8" s="12">
        <f ca="1">C$3*EXP(C$4*(14+Dati!$C5))</f>
        <v>393.77872292155297</v>
      </c>
      <c r="D8" s="12">
        <f ca="1">D$3*EXP(D$4*(14+Dati!$C5))</f>
        <v>62962.628976339802</v>
      </c>
      <c r="E8" s="12">
        <f ca="1">E$3*EXP(E$4*(14+Dati!$C5))</f>
        <v>68791.521131247311</v>
      </c>
      <c r="F8" s="12">
        <f ca="1">F$3*EXP(F$4*(14+Dati!$C5))</f>
        <v>60.405133982467461</v>
      </c>
      <c r="H8" s="19">
        <f t="shared" ca="1" si="0"/>
        <v>44150</v>
      </c>
      <c r="I8" s="20">
        <f t="shared" ca="1" si="1"/>
        <v>393.77872292155297</v>
      </c>
      <c r="J8" s="21">
        <f t="shared" ca="1" si="2"/>
        <v>60.405133982467461</v>
      </c>
    </row>
    <row r="9" spans="1:10" x14ac:dyDescent="0.25">
      <c r="A9" s="11">
        <f ca="1">Dati!$D$4+Dati!C6</f>
        <v>44151</v>
      </c>
      <c r="B9" s="12">
        <f ca="1">B$3*EXP(B$4*(14+Dati!$C6))</f>
        <v>5761.9179781936728</v>
      </c>
      <c r="C9" s="12">
        <f ca="1">C$3*EXP(C$4*(14+Dati!$C6))</f>
        <v>422.12736772115215</v>
      </c>
      <c r="D9" s="12">
        <f ca="1">D$3*EXP(D$4*(14+Dati!$C6))</f>
        <v>67113.518095616586</v>
      </c>
      <c r="E9" s="12">
        <f ca="1">E$3*EXP(E$4*(14+Dati!$C6))</f>
        <v>73292.800899767099</v>
      </c>
      <c r="F9" s="12">
        <f ca="1">F$3*EXP(F$4*(14+Dati!$C6))</f>
        <v>66.163218872299055</v>
      </c>
      <c r="H9" s="19">
        <f t="shared" ca="1" si="0"/>
        <v>44151</v>
      </c>
      <c r="I9" s="20">
        <f t="shared" ca="1" si="1"/>
        <v>422.12736772115215</v>
      </c>
      <c r="J9" s="21">
        <f t="shared" ca="1" si="2"/>
        <v>66.163218872299055</v>
      </c>
    </row>
    <row r="10" spans="1:10" x14ac:dyDescent="0.25">
      <c r="A10" s="11">
        <f ca="1">Dati!$D$4+Dati!C7</f>
        <v>44152</v>
      </c>
      <c r="B10" s="12">
        <f ca="1">B$3*EXP(B$4*(14+Dati!$C7))</f>
        <v>6105.0519752242271</v>
      </c>
      <c r="C10" s="12">
        <f ca="1">C$3*EXP(C$4*(14+Dati!$C7))</f>
        <v>452.51686850202759</v>
      </c>
      <c r="D10" s="12">
        <f ca="1">D$3*EXP(D$4*(14+Dati!$C7))</f>
        <v>71538.059709407316</v>
      </c>
      <c r="E10" s="12">
        <f ca="1">E$3*EXP(E$4*(14+Dati!$C7))</f>
        <v>78088.615797344843</v>
      </c>
      <c r="F10" s="12">
        <f ca="1">F$3*EXP(F$4*(14+Dati!$C7))</f>
        <v>72.470189914889289</v>
      </c>
      <c r="H10" s="19">
        <f t="shared" ca="1" si="0"/>
        <v>44152</v>
      </c>
      <c r="I10" s="20">
        <f t="shared" ca="1" si="1"/>
        <v>452.51686850202759</v>
      </c>
      <c r="J10" s="21">
        <f t="shared" ca="1" si="2"/>
        <v>72.470189914889289</v>
      </c>
    </row>
    <row r="11" spans="1:10" x14ac:dyDescent="0.25">
      <c r="A11" s="11">
        <f ca="1">Dati!$D$4+Dati!C8</f>
        <v>44153</v>
      </c>
      <c r="B11" s="12">
        <f ca="1">B$3*EXP(B$4*(14+Dati!$C8))</f>
        <v>6468.6203033861439</v>
      </c>
      <c r="C11" s="12">
        <f ca="1">C$3*EXP(C$4*(14+Dati!$C8))</f>
        <v>485.09414915298458</v>
      </c>
      <c r="D11" s="12">
        <f ca="1">D$3*EXP(D$4*(14+Dati!$C8))</f>
        <v>76254.294696569908</v>
      </c>
      <c r="E11" s="12">
        <f ca="1">E$3*EXP(E$4*(14+Dati!$C8))</f>
        <v>83198.238330181121</v>
      </c>
      <c r="F11" s="12">
        <f ca="1">F$3*EXP(F$4*(14+Dati!$C8))</f>
        <v>79.378369369193095</v>
      </c>
      <c r="H11" s="19">
        <f t="shared" ca="1" si="0"/>
        <v>44153</v>
      </c>
      <c r="I11" s="20">
        <f t="shared" ca="1" si="1"/>
        <v>485.09414915298458</v>
      </c>
      <c r="J11" s="21">
        <f t="shared" ca="1" si="2"/>
        <v>79.378369369193095</v>
      </c>
    </row>
    <row r="12" spans="1:10" x14ac:dyDescent="0.25">
      <c r="A12" s="11">
        <f ca="1">Dati!$D$4+Dati!C9</f>
        <v>44154</v>
      </c>
      <c r="B12" s="12">
        <f ca="1">B$3*EXP(B$4*(14+Dati!$C9))</f>
        <v>6853.8398688804982</v>
      </c>
      <c r="C12" s="12">
        <f ca="1">C$3*EXP(C$4*(14+Dati!$C9))</f>
        <v>520.01671080556332</v>
      </c>
      <c r="D12" s="12">
        <f ca="1">D$3*EXP(D$4*(14+Dati!$C9))</f>
        <v>81281.453303194518</v>
      </c>
      <c r="E12" s="12">
        <f ca="1">E$3*EXP(E$4*(14+Dati!$C9))</f>
        <v>88642.202074748231</v>
      </c>
      <c r="F12" s="12">
        <f ca="1">F$3*EXP(F$4*(14+Dati!$C9))</f>
        <v>86.945067083610638</v>
      </c>
      <c r="H12" s="19">
        <f t="shared" ca="1" si="0"/>
        <v>44154</v>
      </c>
      <c r="I12" s="20">
        <f t="shared" ca="1" si="1"/>
        <v>520.01671080556332</v>
      </c>
      <c r="J12" s="21">
        <f t="shared" ca="1" si="2"/>
        <v>86.945067083610638</v>
      </c>
    </row>
    <row r="13" spans="1:10" x14ac:dyDescent="0.25">
      <c r="A13" s="11">
        <f ca="1">Dati!$D$4+Dati!C10</f>
        <v>44155</v>
      </c>
      <c r="B13" s="12">
        <f ca="1">B$3*EXP(B$4*(14+Dati!$C10))</f>
        <v>7262.0000471608564</v>
      </c>
      <c r="C13" s="12">
        <f ca="1">C$3*EXP(C$4*(14+Dati!$C10))</f>
        <v>557.45339330356512</v>
      </c>
      <c r="D13" s="12">
        <f ca="1">D$3*EXP(D$4*(14+Dati!$C10))</f>
        <v>86640.033553107831</v>
      </c>
      <c r="E13" s="12">
        <f ca="1">E$3*EXP(E$4*(14+Dati!$C10))</f>
        <v>94442.384194211001</v>
      </c>
      <c r="F13" s="12">
        <f ca="1">F$3*EXP(F$4*(14+Dati!$C10))</f>
        <v>95.233055935102001</v>
      </c>
      <c r="H13" s="19">
        <f t="shared" ca="1" si="0"/>
        <v>44155</v>
      </c>
      <c r="I13" s="20">
        <f t="shared" ca="1" si="1"/>
        <v>557.45339330356512</v>
      </c>
      <c r="J13" s="21">
        <f t="shared" ca="1" si="2"/>
        <v>95.233055935102001</v>
      </c>
    </row>
    <row r="14" spans="1:10" x14ac:dyDescent="0.25">
      <c r="A14" s="11">
        <f ca="1">Dati!$D$4+Dati!C11</f>
        <v>44156</v>
      </c>
      <c r="B14" s="12">
        <f ca="1">B$3*EXP(B$4*(14+Dati!$C11))</f>
        <v>7694.4669986254366</v>
      </c>
      <c r="C14" s="12">
        <f ca="1">C$3*EXP(C$4*(14+Dati!$C11))</f>
        <v>597.58519149176288</v>
      </c>
      <c r="D14" s="12">
        <f ca="1">D$3*EXP(D$4*(14+Dati!$C11))</f>
        <v>92351.884827687143</v>
      </c>
      <c r="E14" s="12">
        <f ca="1">E$3*EXP(E$4*(14+Dati!$C11))</f>
        <v>100622.09335419754</v>
      </c>
      <c r="F14" s="12">
        <f ca="1">F$3*EXP(F$4*(14+Dati!$C11))</f>
        <v>104.31109258926386</v>
      </c>
      <c r="H14" s="19">
        <f t="shared" ca="1" si="0"/>
        <v>44156</v>
      </c>
      <c r="I14" s="20">
        <f t="shared" ca="1" si="1"/>
        <v>597.58519149176288</v>
      </c>
      <c r="J14" s="21">
        <f t="shared" ca="1" si="2"/>
        <v>104.31109258926386</v>
      </c>
    </row>
    <row r="15" spans="1:10" x14ac:dyDescent="0.25">
      <c r="A15" s="11">
        <f ca="1">Dati!$D$4+Dati!C12</f>
        <v>44157</v>
      </c>
      <c r="B15" s="12">
        <f ca="1">B$3*EXP(B$4*(14+Dati!$C12))</f>
        <v>8152.6882413175663</v>
      </c>
      <c r="C15" s="12">
        <f ca="1">C$3*EXP(C$4*(14+Dati!$C12))</f>
        <v>640.60613027030422</v>
      </c>
      <c r="D15" s="12">
        <f ca="1">D$3*EXP(D$4*(14+Dati!$C12))</f>
        <v>98440.296955776706</v>
      </c>
      <c r="E15" s="12">
        <f ca="1">E$3*EXP(E$4*(14+Dati!$C12))</f>
        <v>107206.1633912188</v>
      </c>
      <c r="F15" s="12">
        <f ca="1">F$3*EXP(F$4*(14+Dati!$C12))</f>
        <v>114.25448790156297</v>
      </c>
      <c r="H15" s="19">
        <f t="shared" ca="1" si="0"/>
        <v>44157</v>
      </c>
      <c r="I15" s="20">
        <f t="shared" ca="1" si="1"/>
        <v>640.60613027030422</v>
      </c>
      <c r="J15" s="21">
        <f t="shared" ca="1" si="2"/>
        <v>114.25448790156297</v>
      </c>
    </row>
    <row r="16" spans="1:10" x14ac:dyDescent="0.25">
      <c r="A16" s="11">
        <f ca="1">Dati!$D$4+Dati!C13</f>
        <v>44158</v>
      </c>
      <c r="B16" s="12">
        <f ca="1">B$3*EXP(B$4*(14+Dati!$C13))</f>
        <v>8638.1974959398049</v>
      </c>
      <c r="C16" s="12">
        <f ca="1">C$3*EXP(C$4*(14+Dati!$C13))</f>
        <v>686.7242026454245</v>
      </c>
      <c r="D16" s="12">
        <f ca="1">D$3*EXP(D$4*(14+Dati!$C13))</f>
        <v>104930.09517696689</v>
      </c>
      <c r="E16" s="12">
        <f ca="1">E$3*EXP(E$4*(14+Dati!$C13))</f>
        <v>114221.05311015427</v>
      </c>
      <c r="F16" s="12">
        <f ca="1">F$3*EXP(F$4*(14+Dati!$C13))</f>
        <v>125.14573169174123</v>
      </c>
      <c r="H16" s="19">
        <f t="shared" ca="1" si="0"/>
        <v>44158</v>
      </c>
      <c r="I16" s="20">
        <f t="shared" ca="1" si="1"/>
        <v>686.7242026454245</v>
      </c>
      <c r="J16" s="21">
        <f t="shared" ca="1" si="2"/>
        <v>125.14573169174123</v>
      </c>
    </row>
    <row r="17" spans="1:10" x14ac:dyDescent="0.25">
      <c r="A17" s="11">
        <f ca="1">Dati!$D$4+Dati!C14</f>
        <v>44159</v>
      </c>
      <c r="B17" s="12">
        <f ca="1">B$3*EXP(B$4*(14+Dati!$C14))</f>
        <v>9152.6198193985565</v>
      </c>
      <c r="C17" s="12">
        <f ca="1">C$3*EXP(C$4*(14+Dati!$C14))</f>
        <v>736.16237531165393</v>
      </c>
      <c r="D17" s="12">
        <f ca="1">D$3*EXP(D$4*(14+Dati!$C14))</f>
        <v>111847.7413654452</v>
      </c>
      <c r="E17" s="12">
        <f ca="1">E$3*EXP(E$4*(14+Dati!$C14))</f>
        <v>121694.9526118506</v>
      </c>
      <c r="F17" s="12">
        <f ca="1">F$3*EXP(F$4*(14+Dati!$C14))</f>
        <v>137.07517707448451</v>
      </c>
      <c r="H17" s="19">
        <f t="shared" ca="1" si="0"/>
        <v>44159</v>
      </c>
      <c r="I17" s="20">
        <f t="shared" ca="1" si="1"/>
        <v>736.16237531165393</v>
      </c>
      <c r="J17" s="21">
        <f t="shared" ca="1" si="2"/>
        <v>137.07517707448451</v>
      </c>
    </row>
    <row r="18" spans="1:10" x14ac:dyDescent="0.25">
      <c r="A18" s="11">
        <f ca="1">Dati!$D$4+Dati!C15</f>
        <v>44160</v>
      </c>
      <c r="B18" s="12">
        <f ca="1">B$3*EXP(B$4*(14+Dati!$C15))</f>
        <v>9697.6770440617638</v>
      </c>
      <c r="C18" s="12">
        <f ca="1">C$3*EXP(C$4*(14+Dati!$C15))</f>
        <v>789.15966662720496</v>
      </c>
      <c r="D18" s="12">
        <f ca="1">D$3*EXP(D$4*(14+Dati!$C15))</f>
        <v>119221.44192715416</v>
      </c>
      <c r="E18" s="12">
        <f ca="1">E$3*EXP(E$4*(14+Dati!$C15))</f>
        <v>129657.89657812202</v>
      </c>
      <c r="F18" s="12">
        <f ca="1">F$3*EXP(F$4*(14+Dati!$C15))</f>
        <v>150.14179002352074</v>
      </c>
      <c r="H18" s="19">
        <f t="shared" ca="1" si="0"/>
        <v>44160</v>
      </c>
      <c r="I18" s="20">
        <f t="shared" ca="1" si="1"/>
        <v>789.15966662720496</v>
      </c>
      <c r="J18" s="21">
        <f t="shared" ca="1" si="2"/>
        <v>150.14179002352074</v>
      </c>
    </row>
    <row r="19" spans="1:10" x14ac:dyDescent="0.25">
      <c r="A19" s="11">
        <f ca="1">Dati!$D$4+Dati!C16</f>
        <v>44161</v>
      </c>
      <c r="B19" s="12">
        <f ca="1">B$3*EXP(B$4*(14+Dati!$C16))</f>
        <v>10275.193540935525</v>
      </c>
      <c r="C19" s="12">
        <f ca="1">C$3*EXP(C$4*(14+Dati!$C16))</f>
        <v>845.97230219421476</v>
      </c>
      <c r="D19" s="12">
        <f ca="1">D$3*EXP(D$4*(14+Dati!$C16))</f>
        <v>127081.26281020336</v>
      </c>
      <c r="E19" s="12">
        <f ca="1">E$3*EXP(E$4*(14+Dati!$C16))</f>
        <v>138141.88496940112</v>
      </c>
      <c r="F19" s="12">
        <f ca="1">F$3*EXP(F$4*(14+Dati!$C16))</f>
        <v>164.45397038748834</v>
      </c>
      <c r="H19" s="19">
        <f t="shared" ca="1" si="0"/>
        <v>44161</v>
      </c>
      <c r="I19" s="20">
        <f t="shared" ca="1" si="1"/>
        <v>845.97230219421476</v>
      </c>
      <c r="J19" s="21">
        <f t="shared" ca="1" si="2"/>
        <v>164.45397038748834</v>
      </c>
    </row>
    <row r="20" spans="1:10" x14ac:dyDescent="0.25">
      <c r="A20" s="11">
        <f ca="1">Dati!$D$4+Dati!C17</f>
        <v>44162</v>
      </c>
      <c r="B20" s="12">
        <f ca="1">B$3*EXP(B$4*(14+Dati!$C17))</f>
        <v>10887.102326049651</v>
      </c>
      <c r="C20" s="12">
        <f ca="1">C$3*EXP(C$4*(14+Dati!$C17))</f>
        <v>906.87495363071844</v>
      </c>
      <c r="D20" s="12">
        <f ca="1">D$3*EXP(D$4*(14+Dati!$C17))</f>
        <v>135459.25209748442</v>
      </c>
      <c r="E20" s="12">
        <f ca="1">E$3*EXP(E$4*(14+Dati!$C17))</f>
        <v>147181.01162007643</v>
      </c>
      <c r="F20" s="12">
        <f ca="1">F$3*EXP(F$4*(14+Dati!$C17))</f>
        <v>180.13045116867261</v>
      </c>
      <c r="H20" s="19">
        <f t="shared" ca="1" si="0"/>
        <v>44162</v>
      </c>
      <c r="I20" s="20">
        <f t="shared" ca="1" si="1"/>
        <v>906.87495363071844</v>
      </c>
      <c r="J20" s="21">
        <f t="shared" ca="1" si="2"/>
        <v>180.13045116867261</v>
      </c>
    </row>
    <row r="21" spans="1:10" x14ac:dyDescent="0.25">
      <c r="A21" s="11">
        <f ca="1">Dati!$D$4+Dati!C18</f>
        <v>44163</v>
      </c>
      <c r="B21" s="12">
        <f ca="1">B$3*EXP(B$4*(14+Dati!$C18))</f>
        <v>11535.45153049098</v>
      </c>
      <c r="C21" s="12">
        <f ca="1">C$3*EXP(C$4*(14+Dati!$C18))</f>
        <v>972.1620665234376</v>
      </c>
      <c r="D21" s="12">
        <f ca="1">D$3*EXP(D$4*(14+Dati!$C18))</f>
        <v>144389.57068135601</v>
      </c>
      <c r="E21" s="12">
        <f ca="1">E$3*EXP(E$4*(14+Dati!$C18))</f>
        <v>156811.6012482915</v>
      </c>
      <c r="F21" s="12">
        <f ca="1">F$3*EXP(F$4*(14+Dati!$C18))</f>
        <v>197.30128352497408</v>
      </c>
      <c r="H21" s="19">
        <f t="shared" ca="1" si="0"/>
        <v>44163</v>
      </c>
      <c r="I21" s="20">
        <f t="shared" ca="1" si="1"/>
        <v>972.1620665234376</v>
      </c>
      <c r="J21" s="21">
        <f t="shared" ca="1" si="2"/>
        <v>197.30128352497408</v>
      </c>
    </row>
    <row r="22" spans="1:10" x14ac:dyDescent="0.25">
      <c r="A22" s="11">
        <f ca="1">Dati!$D$4+Dati!C19</f>
        <v>44164</v>
      </c>
      <c r="B22" s="12">
        <f ca="1">B$3*EXP(B$4*(14+Dati!$C19))</f>
        <v>12222.411255740393</v>
      </c>
      <c r="C22" s="12">
        <f ca="1">C$3*EXP(C$4*(14+Dati!$C19))</f>
        <v>1042.1492839816224</v>
      </c>
      <c r="D22" s="12">
        <f ca="1">D$3*EXP(D$4*(14+Dati!$C19))</f>
        <v>153908.63155321876</v>
      </c>
      <c r="E22" s="12">
        <f ca="1">E$3*EXP(E$4*(14+Dati!$C19))</f>
        <v>167072.3554307936</v>
      </c>
      <c r="F22" s="12">
        <f ca="1">F$3*EXP(F$4*(14+Dati!$C19))</f>
        <v>216.1089156666275</v>
      </c>
      <c r="H22" s="19">
        <f t="shared" ca="1" si="0"/>
        <v>44164</v>
      </c>
      <c r="I22" s="20">
        <f t="shared" ca="1" si="1"/>
        <v>1042.1492839816224</v>
      </c>
      <c r="J22" s="21">
        <f t="shared" ca="1" si="2"/>
        <v>216.1089156666275</v>
      </c>
    </row>
    <row r="23" spans="1:10" x14ac:dyDescent="0.25">
      <c r="A23" s="11">
        <f ca="1">Dati!$D$4+Dati!C20</f>
        <v>44165</v>
      </c>
      <c r="B23" s="12">
        <f ca="1">B$3*EXP(B$4*(14+Dati!$C20))</f>
        <v>12950.280837259183</v>
      </c>
      <c r="C23" s="12">
        <f ca="1">C$3*EXP(C$4*(14+Dati!$C20))</f>
        <v>1117.174972674399</v>
      </c>
      <c r="D23" s="12">
        <f ca="1">D$3*EXP(D$4*(14+Dati!$C20))</f>
        <v>164055.2482759275</v>
      </c>
      <c r="E23" s="12">
        <f ca="1">E$3*EXP(E$4*(14+Dati!$C20))</f>
        <v>178004.50812944907</v>
      </c>
      <c r="F23" s="12">
        <f ca="1">F$3*EXP(F$4*(14+Dati!$C20))</f>
        <v>236.70937459813277</v>
      </c>
      <c r="H23" s="19">
        <f t="shared" ca="1" si="0"/>
        <v>44165</v>
      </c>
      <c r="I23" s="20">
        <f t="shared" ca="1" si="1"/>
        <v>1117.174972674399</v>
      </c>
      <c r="J23" s="21">
        <f t="shared" ca="1" si="2"/>
        <v>236.70937459813277</v>
      </c>
    </row>
    <row r="24" spans="1:10" x14ac:dyDescent="0.25">
      <c r="A24" s="11">
        <f ca="1">Dati!$D$4+Dati!C21</f>
        <v>44166</v>
      </c>
      <c r="B24" s="12">
        <f ca="1">B$3*EXP(B$4*(14+Dati!$C21))</f>
        <v>13721.496540636828</v>
      </c>
      <c r="C24" s="12">
        <f ca="1">C$3*EXP(C$4*(14+Dati!$C21))</f>
        <v>1197.6018587295341</v>
      </c>
      <c r="D24" s="12">
        <f ca="1">D$3*EXP(D$4*(14+Dati!$C21))</f>
        <v>174870.79324443091</v>
      </c>
      <c r="E24" s="12">
        <f ca="1">E$3*EXP(E$4*(14+Dati!$C21))</f>
        <v>189651.99139442446</v>
      </c>
      <c r="F24" s="12">
        <f ca="1">F$3*EXP(F$4*(14+Dati!$C21))</f>
        <v>259.27356050906224</v>
      </c>
      <c r="H24" s="19">
        <f t="shared" ca="1" si="0"/>
        <v>44166</v>
      </c>
      <c r="I24" s="20">
        <f t="shared" ca="1" si="1"/>
        <v>1197.6018587295341</v>
      </c>
      <c r="J24" s="21">
        <f t="shared" ca="1" si="2"/>
        <v>259.27356050906224</v>
      </c>
    </row>
    <row r="25" spans="1:10" x14ac:dyDescent="0.25">
      <c r="A25" s="11">
        <f ca="1">Dati!$D$4+Dati!C22</f>
        <v>44167</v>
      </c>
      <c r="B25" s="12">
        <f ca="1">B$3*EXP(B$4*(14+Dati!$C22))</f>
        <v>14538.639716060101</v>
      </c>
      <c r="C25" s="12">
        <f ca="1">C$3*EXP(C$4*(14+Dati!$C22))</f>
        <v>1283.8187814026942</v>
      </c>
      <c r="D25" s="12">
        <f ca="1">D$3*EXP(D$4*(14+Dati!$C22))</f>
        <v>186399.36637993922</v>
      </c>
      <c r="E25" s="12">
        <f ca="1">E$3*EXP(E$4*(14+Dati!$C22))</f>
        <v>202061.6119099308</v>
      </c>
      <c r="F25" s="12">
        <f ca="1">F$3*EXP(F$4*(14+Dati!$C22))</f>
        <v>283.9886645519303</v>
      </c>
      <c r="H25" s="19">
        <f t="shared" ca="1" si="0"/>
        <v>44167</v>
      </c>
      <c r="I25" s="20">
        <f t="shared" ca="1" si="1"/>
        <v>1283.8187814026942</v>
      </c>
      <c r="J25" s="21">
        <f t="shared" ca="1" si="2"/>
        <v>283.9886645519303</v>
      </c>
    </row>
    <row r="26" spans="1:10" x14ac:dyDescent="0.25">
      <c r="A26" s="11">
        <f ca="1">Dati!$D$4+Dati!C23</f>
        <v>44168</v>
      </c>
      <c r="B26" s="12">
        <f ca="1">B$3*EXP(B$4*(14+Dati!$C23))</f>
        <v>15404.445438397503</v>
      </c>
      <c r="C26" s="12">
        <f ca="1">C$3*EXP(C$4*(14+Dati!$C23))</f>
        <v>1376.2425729956431</v>
      </c>
      <c r="D26" s="12">
        <f ca="1">D$3*EXP(D$4*(14+Dati!$C23))</f>
        <v>198687.9749454635</v>
      </c>
      <c r="E26" s="12">
        <f ca="1">E$3*EXP(E$4*(14+Dati!$C23))</f>
        <v>215283.23909199834</v>
      </c>
      <c r="F26" s="12">
        <f ca="1">F$3*EXP(F$4*(14+Dati!$C23))</f>
        <v>311.05972176893016</v>
      </c>
      <c r="H26" s="19">
        <f t="shared" ca="1" si="0"/>
        <v>44168</v>
      </c>
      <c r="I26" s="20">
        <f t="shared" ca="1" si="1"/>
        <v>1376.2425729956431</v>
      </c>
      <c r="J26" s="21">
        <f t="shared" ca="1" si="2"/>
        <v>311.05972176893016</v>
      </c>
    </row>
    <row r="27" spans="1:10" x14ac:dyDescent="0.25">
      <c r="A27" s="11">
        <f ca="1">Dati!$D$4+Dati!C24</f>
        <v>44169</v>
      </c>
      <c r="B27" s="12">
        <f ca="1">B$3*EXP(B$4*(14+Dati!$C24))</f>
        <v>16321.811661818385</v>
      </c>
      <c r="C27" s="12">
        <f ca="1">C$3*EXP(C$4*(14+Dati!$C24))</f>
        <v>1475.320074112208</v>
      </c>
      <c r="D27" s="12">
        <f ca="1">D$3*EXP(D$4*(14+Dati!$C24))</f>
        <v>211786.72521591661</v>
      </c>
      <c r="E27" s="12">
        <f ca="1">E$3*EXP(E$4*(14+Dati!$C24))</f>
        <v>229370.00549417414</v>
      </c>
      <c r="F27" s="12">
        <f ca="1">F$3*EXP(F$4*(14+Dati!$C24))</f>
        <v>340.71131205052393</v>
      </c>
      <c r="H27" s="19">
        <f t="shared" ca="1" si="0"/>
        <v>44169</v>
      </c>
      <c r="I27" s="20">
        <f t="shared" ca="1" si="1"/>
        <v>1475.320074112208</v>
      </c>
      <c r="J27" s="21">
        <f t="shared" ca="1" si="2"/>
        <v>340.71131205052393</v>
      </c>
    </row>
    <row r="28" spans="1:10" x14ac:dyDescent="0.25">
      <c r="A28" s="11">
        <f ca="1">Dati!$D$4+Dati!C25</f>
        <v>44170</v>
      </c>
      <c r="B28" s="12">
        <f ca="1">B$3*EXP(B$4*(14+Dati!$C25))</f>
        <v>17293.80891958834</v>
      </c>
      <c r="C28" s="12">
        <f ca="1">C$3*EXP(C$4*(14+Dati!$C25))</f>
        <v>1581.5302939951575</v>
      </c>
      <c r="D28" s="12">
        <f ca="1">D$3*EXP(D$4*(14+Dati!$C25))</f>
        <v>225749.02678430185</v>
      </c>
      <c r="E28" s="12">
        <f ca="1">E$3*EXP(E$4*(14+Dati!$C25))</f>
        <v>244378.5203264943</v>
      </c>
      <c r="F28" s="12">
        <f ca="1">F$3*EXP(F$4*(14+Dati!$C25))</f>
        <v>373.1894232369379</v>
      </c>
      <c r="H28" s="19">
        <f t="shared" ca="1" si="0"/>
        <v>44170</v>
      </c>
      <c r="I28" s="20">
        <f t="shared" ca="1" si="1"/>
        <v>1581.5302939951575</v>
      </c>
      <c r="J28" s="21">
        <f t="shared" ca="1" si="2"/>
        <v>373.1894232369379</v>
      </c>
    </row>
    <row r="29" spans="1:10" x14ac:dyDescent="0.25">
      <c r="A29" s="11">
        <f ca="1">Dati!$D$4+Dati!C26</f>
        <v>44171</v>
      </c>
      <c r="B29" s="12">
        <f ca="1">B$3*EXP(B$4*(14+Dati!$C26))</f>
        <v>18323.690601507264</v>
      </c>
      <c r="C29" s="12">
        <f ca="1">C$3*EXP(C$4*(14+Dati!$C26))</f>
        <v>1695.3867263885502</v>
      </c>
      <c r="D29" s="12">
        <f ca="1">D$3*EXP(D$4*(14+Dati!$C26))</f>
        <v>240631.81033704092</v>
      </c>
      <c r="E29" s="12">
        <f ca="1">E$3*EXP(E$4*(14+Dati!$C26))</f>
        <v>260369.09694578047</v>
      </c>
      <c r="F29" s="12">
        <f ca="1">F$3*EXP(F$4*(14+Dati!$C26))</f>
        <v>408.76349181874571</v>
      </c>
      <c r="H29" s="19">
        <f t="shared" ca="1" si="0"/>
        <v>44171</v>
      </c>
      <c r="I29" s="20">
        <f t="shared" ca="1" si="1"/>
        <v>1695.3867263885502</v>
      </c>
      <c r="J29" s="21">
        <f t="shared" ca="1" si="2"/>
        <v>408.76349181874571</v>
      </c>
    </row>
    <row r="30" spans="1:10" x14ac:dyDescent="0.25">
      <c r="A30" s="11">
        <f ca="1">Dati!$D$4+Dati!C27</f>
        <v>44172</v>
      </c>
      <c r="B30" s="12">
        <f ca="1">B$3*EXP(B$4*(14+Dati!$C27))</f>
        <v>19414.903843389868</v>
      </c>
      <c r="C30" s="12">
        <f ca="1">C$3*EXP(C$4*(14+Dati!$C27))</f>
        <v>1817.4398321220431</v>
      </c>
      <c r="D30" s="12">
        <f ca="1">D$3*EXP(D$4*(14+Dati!$C27))</f>
        <v>256495.75978640781</v>
      </c>
      <c r="E30" s="12">
        <f ca="1">E$3*EXP(E$4*(14+Dati!$C27))</f>
        <v>277405.99523145385</v>
      </c>
      <c r="F30" s="12">
        <f ca="1">F$3*EXP(F$4*(14+Dati!$C27))</f>
        <v>447.72863816606582</v>
      </c>
      <c r="H30" s="19">
        <f t="shared" ca="1" si="0"/>
        <v>44172</v>
      </c>
      <c r="I30" s="20">
        <f t="shared" ca="1" si="1"/>
        <v>1817.4398321220431</v>
      </c>
      <c r="J30" s="21">
        <f t="shared" ca="1" si="2"/>
        <v>447.72863816606582</v>
      </c>
    </row>
    <row r="31" spans="1:10" x14ac:dyDescent="0.25">
      <c r="A31" s="11">
        <f ca="1">Dati!$D$4+Dati!C28</f>
        <v>44173</v>
      </c>
      <c r="B31" s="12">
        <f ca="1">B$3*EXP(B$4*(14+Dati!$C28))</f>
        <v>20571.101065037008</v>
      </c>
      <c r="C31" s="12">
        <f ca="1">C$3*EXP(C$4*(14+Dati!$C28))</f>
        <v>1948.2797004196884</v>
      </c>
      <c r="D31" s="12">
        <f ca="1">D$3*EXP(D$4*(14+Dati!$C28))</f>
        <v>273405.55970658152</v>
      </c>
      <c r="E31" s="12">
        <f ca="1">E$3*EXP(E$4*(14+Dati!$C28))</f>
        <v>295557.67982088285</v>
      </c>
      <c r="F31" s="12">
        <f ca="1">F$3*EXP(F$4*(14+Dati!$C28))</f>
        <v>490.40811482970793</v>
      </c>
      <c r="H31" s="19">
        <f t="shared" ca="1" si="0"/>
        <v>44173</v>
      </c>
      <c r="I31" s="20">
        <f t="shared" ca="1" si="1"/>
        <v>1948.2797004196884</v>
      </c>
      <c r="J31" s="21">
        <f t="shared" ca="1" si="2"/>
        <v>490.40811482970793</v>
      </c>
    </row>
    <row r="32" spans="1:10" x14ac:dyDescent="0.25">
      <c r="A32" s="11">
        <f ca="1">Dati!$D$4+Dati!C29</f>
        <v>44174</v>
      </c>
      <c r="B32" s="12">
        <f ca="1">B$3*EXP(B$4*(14+Dati!$C29))</f>
        <v>21796.15219531679</v>
      </c>
      <c r="C32" s="12">
        <f ca="1">C$3*EXP(C$4*(14+Dati!$C29))</f>
        <v>2088.5389017998241</v>
      </c>
      <c r="D32" s="12">
        <f ca="1">D$3*EXP(D$4*(14+Dati!$C29))</f>
        <v>291430.15908222535</v>
      </c>
      <c r="E32" s="12">
        <f ca="1">E$3*EXP(E$4*(14+Dati!$C29))</f>
        <v>314897.09524200938</v>
      </c>
      <c r="F32" s="12">
        <f ca="1">F$3*EXP(F$4*(14+Dati!$C29))</f>
        <v>537.15598822522679</v>
      </c>
      <c r="H32" s="9">
        <f t="shared" ca="1" si="0"/>
        <v>44174</v>
      </c>
      <c r="I32" s="3">
        <f t="shared" ca="1" si="1"/>
        <v>2088.5389017998241</v>
      </c>
      <c r="J32" s="3">
        <f t="shared" ca="1" si="2"/>
        <v>537.15598822522679</v>
      </c>
    </row>
    <row r="33" spans="1:10" x14ac:dyDescent="0.25">
      <c r="A33" s="11">
        <f ca="1">Dati!$D$4+Dati!C30</f>
        <v>44175</v>
      </c>
      <c r="B33" s="12">
        <f ca="1">B$3*EXP(B$4*(14+Dati!$C30))</f>
        <v>23094.157625274325</v>
      </c>
      <c r="C33" s="12">
        <f ca="1">C$3*EXP(C$4*(14+Dati!$C30))</f>
        <v>2238.8955463589641</v>
      </c>
      <c r="D33" s="12">
        <f ca="1">D$3*EXP(D$4*(14+Dati!$C30))</f>
        <v>310643.05244501826</v>
      </c>
      <c r="E33" s="12">
        <f ca="1">E$3*EXP(E$4*(14+Dati!$C30))</f>
        <v>335501.95904890465</v>
      </c>
      <c r="F33" s="12">
        <f ca="1">F$3*EXP(F$4*(14+Dati!$C30))</f>
        <v>588.36007594697514</v>
      </c>
      <c r="H33" s="9">
        <f t="shared" ca="1" si="0"/>
        <v>44175</v>
      </c>
      <c r="I33" s="3">
        <f t="shared" ca="1" si="1"/>
        <v>2238.8955463589641</v>
      </c>
      <c r="J33" s="3">
        <f t="shared" ca="1" si="2"/>
        <v>588.36007594697514</v>
      </c>
    </row>
    <row r="34" spans="1:10" x14ac:dyDescent="0.25">
      <c r="A34" s="11">
        <f ca="1">Dati!$D$4+Dati!C31</f>
        <v>44176</v>
      </c>
      <c r="B34" s="12">
        <f ca="1">B$3*EXP(B$4*(14+Dati!$C31))</f>
        <v>24469.461932625516</v>
      </c>
      <c r="C34" s="12">
        <f ca="1">C$3*EXP(C$4*(14+Dati!$C31))</f>
        <v>2400.0765622255299</v>
      </c>
      <c r="D34" s="12">
        <f ca="1">D$3*EXP(D$4*(14+Dati!$C31))</f>
        <v>331122.57954445848</v>
      </c>
      <c r="E34" s="12">
        <f ca="1">E$3*EXP(E$4*(14+Dati!$C31))</f>
        <v>357455.07413825253</v>
      </c>
      <c r="F34" s="12">
        <f ca="1">F$3*EXP(F$4*(14+Dati!$C31))</f>
        <v>644.44516407994365</v>
      </c>
      <c r="H34" s="9">
        <f t="shared" ca="1" si="0"/>
        <v>44176</v>
      </c>
      <c r="I34" s="3">
        <f t="shared" ca="1" si="1"/>
        <v>2400.0765622255299</v>
      </c>
      <c r="J34" s="3">
        <f t="shared" ca="1" si="2"/>
        <v>644.44516407994365</v>
      </c>
    </row>
    <row r="35" spans="1:10" x14ac:dyDescent="0.25">
      <c r="A35" s="11">
        <f ca="1">Dati!$D$4+Dati!C32</f>
        <v>44177</v>
      </c>
      <c r="B35" s="12">
        <f ca="1">B$3*EXP(B$4*(14+Dati!$C32))</f>
        <v>25926.668423572646</v>
      </c>
      <c r="C35" s="12">
        <f ca="1">C$3*EXP(C$4*(14+Dati!$C32))</f>
        <v>2572.8612100337582</v>
      </c>
      <c r="D35" s="12">
        <f ca="1">D$3*EXP(D$4*(14+Dati!$C32))</f>
        <v>352952.24477483582</v>
      </c>
      <c r="E35" s="12">
        <f ca="1">E$3*EXP(E$4*(14+Dati!$C32))</f>
        <v>380844.6615018383</v>
      </c>
      <c r="F35" s="12">
        <f ca="1">F$3*EXP(F$4*(14+Dati!$C32))</f>
        <v>705.87653120001028</v>
      </c>
      <c r="H35" s="9">
        <f t="shared" ca="1" si="0"/>
        <v>44177</v>
      </c>
      <c r="I35" s="3">
        <f t="shared" ca="1" si="1"/>
        <v>2572.8612100337582</v>
      </c>
      <c r="J35" s="3">
        <f t="shared" ca="1" si="2"/>
        <v>705.87653120001028</v>
      </c>
    </row>
    <row r="36" spans="1:10" x14ac:dyDescent="0.25">
      <c r="A36" s="11">
        <f ca="1">Dati!$D$4+Dati!C33</f>
        <v>44178</v>
      </c>
      <c r="B36" s="12">
        <f ca="1">B$3*EXP(B$4*(14+Dati!$C33))</f>
        <v>27470.654540614745</v>
      </c>
      <c r="C36" s="12">
        <f ca="1">C$3*EXP(C$4*(14+Dati!$C33))</f>
        <v>2758.0848504091778</v>
      </c>
      <c r="D36" s="12">
        <f ca="1">D$3*EXP(D$4*(14+Dati!$C33))</f>
        <v>376221.05766082153</v>
      </c>
      <c r="E36" s="12">
        <f ca="1">E$3*EXP(E$4*(14+Dati!$C33))</f>
        <v>405764.71475224255</v>
      </c>
      <c r="F36" s="12">
        <f ca="1">F$3*EXP(F$4*(14+Dati!$C33))</f>
        <v>773.16380829750381</v>
      </c>
      <c r="H36" s="9">
        <f t="shared" ca="1" si="0"/>
        <v>44178</v>
      </c>
      <c r="I36" s="3">
        <f t="shared" ca="1" si="1"/>
        <v>2758.0848504091778</v>
      </c>
      <c r="J36" s="3">
        <f t="shared" ca="1" si="2"/>
        <v>773.16380829750381</v>
      </c>
    </row>
    <row r="37" spans="1:10" x14ac:dyDescent="0.25">
      <c r="A37" s="11">
        <f ca="1">Dati!$D$4+Dati!C34</f>
        <v>44179</v>
      </c>
      <c r="B37" s="12">
        <f ca="1">B$3*EXP(B$4*(14+Dati!$C34))</f>
        <v>29106.588187924612</v>
      </c>
      <c r="C37" s="12">
        <f ca="1">C$3*EXP(C$4*(14+Dati!$C34))</f>
        <v>2956.6429826802846</v>
      </c>
      <c r="D37" s="12">
        <f ca="1">D$3*EXP(D$4*(14+Dati!$C34))</f>
        <v>401023.8957899909</v>
      </c>
      <c r="E37" s="12">
        <f ca="1">E$3*EXP(E$4*(14+Dati!$C34))</f>
        <v>432315.37784644525</v>
      </c>
      <c r="F37" s="12">
        <f ca="1">F$3*EXP(F$4*(14+Dati!$C34))</f>
        <v>846.86520664577472</v>
      </c>
      <c r="H37" s="9">
        <f t="shared" ca="1" si="0"/>
        <v>44179</v>
      </c>
      <c r="I37" s="3">
        <f t="shared" ca="1" si="1"/>
        <v>2956.6429826802846</v>
      </c>
      <c r="J37" s="3">
        <f t="shared" ca="1" si="2"/>
        <v>846.86520664577472</v>
      </c>
    </row>
    <row r="38" spans="1:10" x14ac:dyDescent="0.25">
      <c r="A38" s="11">
        <f ca="1">Dati!$D$4+Dati!C35</f>
        <v>44180</v>
      </c>
      <c r="B38" s="12">
        <f ca="1">B$3*EXP(B$4*(14+Dati!$C35))</f>
        <v>30839.945028935366</v>
      </c>
      <c r="C38" s="12">
        <f ca="1">C$3*EXP(C$4*(14+Dati!$C35))</f>
        <v>3169.4955743423484</v>
      </c>
      <c r="D38" s="12">
        <f ca="1">D$3*EXP(D$4*(14+Dati!$C35))</f>
        <v>427461.89167212264</v>
      </c>
      <c r="E38" s="12">
        <f ca="1">E$3*EXP(E$4*(14+Dati!$C35))</f>
        <v>460603.34752525901</v>
      </c>
      <c r="F38" s="12">
        <f ca="1">F$3*EXP(F$4*(14+Dati!$C35))</f>
        <v>927.59214868892138</v>
      </c>
      <c r="H38" s="9">
        <f t="shared" ca="1" si="0"/>
        <v>44180</v>
      </c>
      <c r="I38" s="3">
        <f t="shared" ca="1" si="1"/>
        <v>3169.4955743423484</v>
      </c>
      <c r="J38" s="3">
        <f t="shared" ca="1" si="2"/>
        <v>927.59214868892138</v>
      </c>
    </row>
    <row r="39" spans="1:10" x14ac:dyDescent="0.25">
      <c r="A39" s="11">
        <f ca="1">Dati!$D$4+Dati!C36</f>
        <v>44181</v>
      </c>
      <c r="B39" s="12">
        <f ca="1">B$3*EXP(B$4*(14+Dati!$C36))</f>
        <v>32676.526814033692</v>
      </c>
      <c r="C39" s="12">
        <f ca="1">C$3*EXP(C$4*(14+Dati!$C36))</f>
        <v>3397.6717022049816</v>
      </c>
      <c r="D39" s="12">
        <f ca="1">D$3*EXP(D$4*(14+Dati!$C36))</f>
        <v>455642.84510267345</v>
      </c>
      <c r="E39" s="12">
        <f ca="1">E$3*EXP(E$4*(14+Dati!$C36))</f>
        <v>490742.30208584049</v>
      </c>
      <c r="F39" s="12">
        <f ca="1">F$3*EXP(F$4*(14+Dati!$C36))</f>
        <v>1016.0143403662433</v>
      </c>
      <c r="H39" s="9">
        <f t="shared" ca="1" si="0"/>
        <v>44181</v>
      </c>
      <c r="I39" s="3">
        <f t="shared" ca="1" si="1"/>
        <v>3397.6717022049816</v>
      </c>
      <c r="J39" s="3">
        <f t="shared" ca="1" si="2"/>
        <v>1016.0143403662433</v>
      </c>
    </row>
    <row r="40" spans="1:10" x14ac:dyDescent="0.25">
      <c r="A40" s="11">
        <f ca="1">Dati!$D$4+Dati!C37</f>
        <v>44182</v>
      </c>
      <c r="B40" s="12">
        <f ca="1">B$3*EXP(B$4*(14+Dati!$C37))</f>
        <v>34622.48079970471</v>
      </c>
      <c r="C40" s="12">
        <f ca="1">C$3*EXP(C$4*(14+Dati!$C37))</f>
        <v>3642.2745276619748</v>
      </c>
      <c r="D40" s="12">
        <f ca="1">D$3*EXP(D$4*(14+Dati!$C37))</f>
        <v>485681.66271182586</v>
      </c>
      <c r="E40" s="12">
        <f ca="1">E$3*EXP(E$4*(14+Dati!$C37))</f>
        <v>522853.35821034916</v>
      </c>
      <c r="F40" s="12">
        <f ca="1">F$3*EXP(F$4*(14+Dati!$C37))</f>
        <v>1112.8653269531308</v>
      </c>
      <c r="H40" s="9">
        <f t="shared" ca="1" si="0"/>
        <v>44182</v>
      </c>
      <c r="I40" s="3">
        <f t="shared" ca="1" si="1"/>
        <v>3642.2745276619748</v>
      </c>
      <c r="J40" s="3">
        <f t="shared" ca="1" si="2"/>
        <v>1112.8653269531308</v>
      </c>
    </row>
    <row r="41" spans="1:10" x14ac:dyDescent="0.25">
      <c r="A41" s="11">
        <f ca="1">Dati!$D$4+Dati!C38</f>
        <v>44183</v>
      </c>
      <c r="B41" s="12">
        <f ca="1">B$3*EXP(B$4*(14+Dati!$C38))</f>
        <v>36684.320324126507</v>
      </c>
      <c r="C41" s="12">
        <f ca="1">C$3*EXP(C$4*(14+Dati!$C38))</f>
        <v>3904.4866301373204</v>
      </c>
      <c r="D41" s="12">
        <f ca="1">D$3*EXP(D$4*(14+Dati!$C38))</f>
        <v>517700.8264913492</v>
      </c>
      <c r="E41" s="12">
        <f ca="1">E$3*EXP(E$4*(14+Dati!$C38))</f>
        <v>557065.55768656987</v>
      </c>
      <c r="F41" s="12">
        <f ca="1">F$3*EXP(F$4*(14+Dati!$C38))</f>
        <v>1218.9485785093023</v>
      </c>
      <c r="H41" s="9">
        <f t="shared" ca="1" si="0"/>
        <v>44183</v>
      </c>
      <c r="I41" s="3">
        <f t="shared" ca="1" si="1"/>
        <v>3904.4866301373204</v>
      </c>
      <c r="J41" s="3">
        <f t="shared" ca="1" si="2"/>
        <v>1218.9485785093023</v>
      </c>
    </row>
    <row r="42" spans="1:10" x14ac:dyDescent="0.25">
      <c r="A42" s="11">
        <f ca="1">Dati!$D$4+Dati!C39</f>
        <v>44184</v>
      </c>
      <c r="B42" s="12">
        <f ca="1">B$3*EXP(B$4*(14+Dati!$C39))</f>
        <v>38868.946608083585</v>
      </c>
      <c r="C42" s="12">
        <f ca="1">C$3*EXP(C$4*(14+Dati!$C39))</f>
        <v>4185.5757244929773</v>
      </c>
      <c r="D42" s="12">
        <f ca="1">D$3*EXP(D$4*(14+Dati!$C39))</f>
        <v>551830.89320967288</v>
      </c>
      <c r="E42" s="12">
        <f ca="1">E$3*EXP(E$4*(14+Dati!$C39))</f>
        <v>593516.38597643538</v>
      </c>
      <c r="F42" s="12">
        <f ca="1">F$3*EXP(F$4*(14+Dati!$C39))</f>
        <v>1335.1441554189294</v>
      </c>
      <c r="H42" s="9">
        <f t="shared" ca="1" si="0"/>
        <v>44184</v>
      </c>
      <c r="I42" s="3">
        <f t="shared" ca="1" si="1"/>
        <v>4185.5757244929773</v>
      </c>
      <c r="J42" s="3">
        <f t="shared" ca="1" si="2"/>
        <v>1335.1441554189294</v>
      </c>
    </row>
    <row r="43" spans="1:10" x14ac:dyDescent="0.25">
      <c r="A43" s="11">
        <f ca="1">Dati!$D$4+Dati!C40</f>
        <v>44185</v>
      </c>
      <c r="B43" s="12">
        <f ca="1">B$3*EXP(B$4*(14+Dati!$C40))</f>
        <v>41183.671854169101</v>
      </c>
      <c r="C43" s="12">
        <f ca="1">C$3*EXP(C$4*(14+Dati!$C40))</f>
        <v>4486.9007900402939</v>
      </c>
      <c r="D43" s="12">
        <f ca="1">D$3*EXP(D$4*(14+Dati!$C40))</f>
        <v>588211.02675151685</v>
      </c>
      <c r="E43" s="12">
        <f ca="1">E$3*EXP(E$4*(14+Dati!$C40))</f>
        <v>632352.32471637975</v>
      </c>
      <c r="F43" s="12">
        <f ca="1">F$3*EXP(F$4*(14+Dati!$C40))</f>
        <v>1462.4160093195617</v>
      </c>
      <c r="H43" s="9">
        <f t="shared" ca="1" si="0"/>
        <v>44185</v>
      </c>
      <c r="I43" s="3">
        <f t="shared" ca="1" si="1"/>
        <v>4486.9007900402939</v>
      </c>
      <c r="J43" s="3">
        <f t="shared" ca="1" si="2"/>
        <v>1462.4160093195617</v>
      </c>
    </row>
    <row r="44" spans="1:10" x14ac:dyDescent="0.25">
      <c r="A44" s="11">
        <f ca="1">Dati!$D$4+Dati!C41</f>
        <v>44186</v>
      </c>
      <c r="B44" s="12">
        <f ca="1">B$3*EXP(B$4*(14+Dati!$C41))</f>
        <v>43636.243721591949</v>
      </c>
      <c r="C44" s="12">
        <f ca="1">C$3*EXP(C$4*(14+Dati!$C41))</f>
        <v>4809.9186407869756</v>
      </c>
      <c r="D44" s="12">
        <f ca="1">D$3*EXP(D$4*(14+Dati!$C41))</f>
        <v>626989.5655526683</v>
      </c>
      <c r="E44" s="12">
        <f ca="1">E$3*EXP(E$4*(14+Dati!$C41))</f>
        <v>673729.44036979985</v>
      </c>
      <c r="F44" s="12">
        <f ca="1">F$3*EXP(F$4*(14+Dati!$C41))</f>
        <v>1601.8199799879296</v>
      </c>
      <c r="H44" s="9">
        <f t="shared" ca="1" si="0"/>
        <v>44186</v>
      </c>
      <c r="I44" s="3">
        <f t="shared" ca="1" si="1"/>
        <v>4809.9186407869756</v>
      </c>
      <c r="J44" s="3">
        <f t="shared" ca="1" si="2"/>
        <v>1601.8199799879296</v>
      </c>
    </row>
    <row r="45" spans="1:10" x14ac:dyDescent="0.25">
      <c r="A45" s="11">
        <f ca="1">Dati!$D$4+Dati!C42</f>
        <v>44187</v>
      </c>
      <c r="B45" s="12">
        <f ca="1">B$3*EXP(B$4*(14+Dati!$C42))</f>
        <v>46234.87125850861</v>
      </c>
      <c r="C45" s="12">
        <f ca="1">C$3*EXP(C$4*(14+Dati!$C42))</f>
        <v>5156.1909686847039</v>
      </c>
      <c r="D45" s="12">
        <f ca="1">D$3*EXP(D$4*(14+Dati!$C42))</f>
        <v>668324.62744359823</v>
      </c>
      <c r="E45" s="12">
        <f ca="1">E$3*EXP(E$4*(14+Dati!$C42))</f>
        <v>717814.01139719086</v>
      </c>
      <c r="F45" s="12">
        <f ca="1">F$3*EXP(F$4*(14+Dati!$C42))</f>
        <v>1754.512554524325</v>
      </c>
      <c r="H45" s="9">
        <f t="shared" ca="1" si="0"/>
        <v>44187</v>
      </c>
      <c r="I45" s="3">
        <f t="shared" ca="1" si="1"/>
        <v>5156.1909686847039</v>
      </c>
      <c r="J45" s="3">
        <f t="shared" ca="1" si="2"/>
        <v>1754.512554524325</v>
      </c>
    </row>
    <row r="46" spans="1:10" x14ac:dyDescent="0.25">
      <c r="A46" s="11">
        <f ca="1">Dati!$D$4+Dati!C43</f>
        <v>44188</v>
      </c>
      <c r="B46" s="12">
        <f ca="1">B$3*EXP(B$4*(14+Dati!$C43))</f>
        <v>48988.252378678342</v>
      </c>
      <c r="C46" s="12">
        <f ca="1">C$3*EXP(C$4*(14+Dati!$C43))</f>
        <v>5527.3918939293699</v>
      </c>
      <c r="D46" s="12">
        <f ca="1">D$3*EXP(D$4*(14+Dati!$C43))</f>
        <v>712384.75436813966</v>
      </c>
      <c r="E46" s="12">
        <f ca="1">E$3*EXP(E$4*(14+Dati!$C43))</f>
        <v>764783.1964643104</v>
      </c>
      <c r="F46" s="12">
        <f ca="1">F$3*EXP(F$4*(14+Dati!$C43))</f>
        <v>1921.7604615012162</v>
      </c>
    </row>
    <row r="47" spans="1:10" x14ac:dyDescent="0.25">
      <c r="A47" s="11">
        <f ca="1">Dati!$D$4+Dati!C44</f>
        <v>44189</v>
      </c>
      <c r="B47" s="12">
        <f ca="1">B$3*EXP(B$4*(14+Dati!$C44))</f>
        <v>51905.602974409499</v>
      </c>
      <c r="C47" s="12">
        <f ca="1">C$3*EXP(C$4*(14+Dati!$C44))</f>
        <v>5925.3160588172814</v>
      </c>
      <c r="D47" s="12">
        <f ca="1">D$3*EXP(D$4*(14+Dati!$C44))</f>
        <v>759349.59960604378</v>
      </c>
      <c r="E47" s="12">
        <f ca="1">E$3*EXP(E$4*(14+Dati!$C44))</f>
        <v>814825.74637363304</v>
      </c>
      <c r="F47" s="12">
        <f ca="1">F$3*EXP(F$4*(14+Dati!$C44))</f>
        <v>2104.9511796686115</v>
      </c>
    </row>
    <row r="48" spans="1:10" x14ac:dyDescent="0.25">
      <c r="A48" s="11">
        <f ca="1">Dati!$D$4+Dati!C45</f>
        <v>44190</v>
      </c>
      <c r="B48" s="12">
        <f ca="1">B$3*EXP(B$4*(14+Dati!$C45))</f>
        <v>54996.687763241163</v>
      </c>
      <c r="C48" s="12">
        <f ca="1">C$3*EXP(C$4*(14+Dati!$C45))</f>
        <v>6351.8873042886498</v>
      </c>
      <c r="D48" s="12">
        <f ca="1">D$3*EXP(D$4*(14+Dati!$C45))</f>
        <v>809410.66030152969</v>
      </c>
      <c r="E48" s="12">
        <f ca="1">E$3*EXP(E$4*(14+Dati!$C45))</f>
        <v>868142.76258007751</v>
      </c>
      <c r="F48" s="12">
        <f ca="1">F$3*EXP(F$4*(14+Dati!$C45))</f>
        <v>2305.6044483957535</v>
      </c>
    </row>
    <row r="49" spans="1:6" x14ac:dyDescent="0.25">
      <c r="A49" s="11">
        <f ca="1">Dati!$D$4+Dati!C46</f>
        <v>44191</v>
      </c>
      <c r="B49" s="12">
        <f ca="1">B$3*EXP(B$4*(14+Dati!$C46))</f>
        <v>58271.852971607819</v>
      </c>
      <c r="C49" s="12">
        <f ca="1">C$3*EXP(C$4*(14+Dati!$C46))</f>
        <v>6809.1679711067845</v>
      </c>
      <c r="D49" s="12">
        <f ca="1">D$3*EXP(D$4*(14+Dati!$C46))</f>
        <v>862772.0582846856</v>
      </c>
      <c r="E49" s="12">
        <f ca="1">E$3*EXP(E$4*(14+Dati!$C46))</f>
        <v>924948.50533917407</v>
      </c>
      <c r="F49" s="12">
        <f ca="1">F$3*EXP(F$4*(14+Dati!$C46))</f>
        <v>2525.3848753390876</v>
      </c>
    </row>
    <row r="50" spans="1:6" x14ac:dyDescent="0.25">
      <c r="A50" s="11">
        <f ca="1">Dati!$D$4+Dati!C47</f>
        <v>44192</v>
      </c>
      <c r="B50" s="12">
        <f ca="1">B$3*EXP(B$4*(14+Dati!$C47))</f>
        <v>61742.060964883152</v>
      </c>
      <c r="C50" s="12">
        <f ca="1">C$3*EXP(C$4*(14+Dati!$C47))</f>
        <v>7299.3688706413413</v>
      </c>
      <c r="D50" s="12">
        <f ca="1">D$3*EXP(D$4*(14+Dati!$C47))</f>
        <v>919651.37236948556</v>
      </c>
      <c r="E50" s="12">
        <f ca="1">E$3*EXP(E$4*(14+Dati!$C47))</f>
        <v>985471.25473531557</v>
      </c>
      <c r="F50" s="12">
        <f ca="1">F$3*EXP(F$4*(14+Dati!$C47))</f>
        <v>2766.115745928993</v>
      </c>
    </row>
    <row r="51" spans="1:6" x14ac:dyDescent="0.25">
      <c r="A51" s="11">
        <f ca="1">Dati!$D$4+Dati!C48</f>
        <v>44193</v>
      </c>
      <c r="B51" s="12">
        <f ca="1">B$3*EXP(B$4*(14+Dati!$C48))</f>
        <v>65418.92693971366</v>
      </c>
      <c r="C51" s="12">
        <f ca="1">C$3*EXP(C$4*(14+Dati!$C48))</f>
        <v>7824.8599734612471</v>
      </c>
      <c r="D51" s="12">
        <f ca="1">D$3*EXP(D$4*(14+Dati!$C48))</f>
        <v>980280.52552207955</v>
      </c>
      <c r="E51" s="12">
        <f ca="1">E$3*EXP(E$4*(14+Dati!$C48))</f>
        <v>1049954.2280502198</v>
      </c>
      <c r="F51" s="12">
        <f ca="1">F$3*EXP(F$4*(14+Dati!$C48))</f>
        <v>3029.7941492379232</v>
      </c>
    </row>
    <row r="52" spans="1:6" x14ac:dyDescent="0.25">
      <c r="A52" s="11">
        <f ca="1">Dati!$D$4+Dati!C49</f>
        <v>44194</v>
      </c>
      <c r="B52" s="12">
        <f ca="1">B$3*EXP(B$4*(14+Dati!$C49))</f>
        <v>69314.75780145578</v>
      </c>
      <c r="C52" s="12">
        <f ca="1">C$3*EXP(C$4*(14+Dati!$C49))</f>
        <v>8388.1818674134593</v>
      </c>
      <c r="D52" s="12">
        <f ca="1">D$3*EXP(D$4*(14+Dati!$C49))</f>
        <v>1044906.7305167533</v>
      </c>
      <c r="E52" s="12">
        <f ca="1">E$3*EXP(E$4*(14+Dati!$C49))</f>
        <v>1118656.5571581528</v>
      </c>
      <c r="F52" s="12">
        <f ca="1">F$3*EXP(F$4*(14+Dati!$C49))</f>
        <v>3318.6075457133074</v>
      </c>
    </row>
    <row r="53" spans="1:6" x14ac:dyDescent="0.25">
      <c r="A53" s="11">
        <f ca="1">Dati!$D$4+Dati!C50</f>
        <v>44195</v>
      </c>
      <c r="B53" s="12">
        <f ca="1">B$3*EXP(B$4*(14+Dati!$C50))</f>
        <v>73442.593356843936</v>
      </c>
      <c r="C53" s="12">
        <f ca="1">C$3*EXP(C$4*(14+Dati!$C50))</f>
        <v>8992.0580405837281</v>
      </c>
      <c r="D53" s="12">
        <f ca="1">D$3*EXP(D$4*(14+Dati!$C50))</f>
        <v>1113793.4979354222</v>
      </c>
      <c r="E53" s="12">
        <f ca="1">E$3*EXP(E$4*(14+Dati!$C50))</f>
        <v>1191854.3298756795</v>
      </c>
      <c r="F53" s="12">
        <f ca="1">F$3*EXP(F$4*(14+Dati!$C50))</f>
        <v>3634.9519142201179</v>
      </c>
    </row>
    <row r="54" spans="1:6" x14ac:dyDescent="0.25">
      <c r="A54" s="11">
        <f ca="1">Dati!$D$4+Dati!C51</f>
        <v>44196</v>
      </c>
      <c r="B54" s="12">
        <f ca="1">B$3*EXP(B$4*(14+Dati!$C51))</f>
        <v>77816.249959766239</v>
      </c>
      <c r="C54" s="12">
        <f ca="1">C$3*EXP(C$4*(14+Dati!$C51))</f>
        <v>9639.4080485237682</v>
      </c>
      <c r="D54" s="12">
        <f ca="1">D$3*EXP(D$4*(14+Dati!$C51))</f>
        <v>1187221.7106207397</v>
      </c>
      <c r="E54" s="12">
        <f ca="1">E$3*EXP(E$4*(14+Dati!$C51))</f>
        <v>1269841.6994507248</v>
      </c>
      <c r="F54" s="12">
        <f ca="1">F$3*EXP(F$4*(14+Dati!$C51))</f>
        <v>3981.4516289398994</v>
      </c>
    </row>
    <row r="55" spans="1:6" x14ac:dyDescent="0.25">
      <c r="A55" s="11">
        <f ca="1">Dati!$D$4+Dati!C52</f>
        <v>44197</v>
      </c>
      <c r="B55" s="12">
        <f ca="1">B$3*EXP(B$4*(14+Dati!$C52))</f>
        <v>82450.366756235104</v>
      </c>
      <c r="C55" s="12">
        <f ca="1">C$3*EXP(C$4*(14+Dati!$C52))</f>
        <v>10333.361629404362</v>
      </c>
      <c r="D55" s="12">
        <f ca="1">D$3*EXP(D$4*(14+Dati!$C52))</f>
        <v>1265490.7689638508</v>
      </c>
      <c r="E55" s="12">
        <f ca="1">E$3*EXP(E$4*(14+Dati!$C52))</f>
        <v>1352932.0666495392</v>
      </c>
      <c r="F55" s="12">
        <f ca="1">F$3*EXP(F$4*(14+Dati!$C52))</f>
        <v>4360.9812310238603</v>
      </c>
    </row>
    <row r="56" spans="1:6" x14ac:dyDescent="0.25">
      <c r="A56" s="11">
        <f ca="1">Dati!$D$4+Dati!C53</f>
        <v>44198</v>
      </c>
      <c r="B56" s="12">
        <f ca="1">B$3*EXP(B$4*(14+Dati!$C53))</f>
        <v>87360.454683340809</v>
      </c>
      <c r="C56" s="12">
        <f ca="1">C$3*EXP(C$4*(14+Dati!$C53))</f>
        <v>11077.273835336695</v>
      </c>
      <c r="D56" s="12">
        <f ca="1">D$3*EXP(D$4*(14+Dati!$C53))</f>
        <v>1348919.811696663</v>
      </c>
      <c r="E56" s="12">
        <f ca="1">E$3*EXP(E$4*(14+Dati!$C53))</f>
        <v>1441459.3391919252</v>
      </c>
      <c r="F56" s="12">
        <f ca="1">F$3*EXP(F$4*(14+Dati!$C53))</f>
        <v>4776.6892756163306</v>
      </c>
    </row>
    <row r="57" spans="1:6" x14ac:dyDescent="0.25">
      <c r="A57" s="11">
        <f ca="1">Dati!$D$4+Dati!C54</f>
        <v>44199</v>
      </c>
      <c r="B57" s="12">
        <f ca="1">B$3*EXP(B$4*(14+Dati!$C54))</f>
        <v>92562.948386192642</v>
      </c>
      <c r="C57" s="12">
        <f ca="1">C$3*EXP(C$4*(14+Dati!$C54))</f>
        <v>11874.741253017386</v>
      </c>
      <c r="D57" s="12">
        <f ca="1">D$3*EXP(D$4*(14+Dati!$C54))</f>
        <v>1437849.0171663496</v>
      </c>
      <c r="E57" s="12">
        <f ca="1">E$3*EXP(E$4*(14+Dati!$C54))</f>
        <v>1535779.2735958942</v>
      </c>
      <c r="F57" s="12">
        <f ca="1">F$3*EXP(F$4*(14+Dati!$C54))</f>
        <v>5232.0244520821298</v>
      </c>
    </row>
    <row r="58" spans="1:6" x14ac:dyDescent="0.25">
      <c r="A58" s="11">
        <f ca="1">Dati!$D$4+Dati!C55</f>
        <v>44200</v>
      </c>
      <c r="B58" s="12">
        <f ca="1">B$3*EXP(B$4*(14+Dati!$C55))</f>
        <v>98075.261226620147</v>
      </c>
      <c r="C58" s="12">
        <f ca="1">C$3*EXP(C$4*(14+Dati!$C55))</f>
        <v>12729.619392118877</v>
      </c>
      <c r="D58" s="12">
        <f ca="1">D$3*EXP(D$4*(14+Dati!$C55))</f>
        <v>1532640.9903979853</v>
      </c>
      <c r="E58" s="12">
        <f ca="1">E$3*EXP(E$4*(14+Dati!$C55))</f>
        <v>1636270.9048241093</v>
      </c>
      <c r="F58" s="12">
        <f ca="1">F$3*EXP(F$4*(14+Dati!$C55))</f>
        <v>5730.7641941296824</v>
      </c>
    </row>
    <row r="59" spans="1:6" x14ac:dyDescent="0.25">
      <c r="A59" s="11">
        <f ca="1">Dati!$D$4+Dati!C56</f>
        <v>44201</v>
      </c>
      <c r="B59" s="12">
        <f ca="1">B$3*EXP(B$4*(14+Dati!$C56))</f>
        <v>103915.84356775507</v>
      </c>
      <c r="C59" s="12">
        <f ca="1">C$3*EXP(C$4*(14+Dati!$C56))</f>
        <v>13646.041325492752</v>
      </c>
      <c r="D59" s="12">
        <f ca="1">D$3*EXP(D$4*(14+Dati!$C56))</f>
        <v>1633682.2416010005</v>
      </c>
      <c r="E59" s="12">
        <f ca="1">E$3*EXP(E$4*(14+Dati!$C56))</f>
        <v>1743338.0694772941</v>
      </c>
      <c r="F59" s="12">
        <f ca="1">F$3*EXP(F$4*(14+Dati!$C56))</f>
        <v>6277.0460171777613</v>
      </c>
    </row>
    <row r="60" spans="1:6" x14ac:dyDescent="0.25">
      <c r="A60" s="11">
        <f ca="1">Dati!$D$4+Dati!C57</f>
        <v>44202</v>
      </c>
      <c r="B60" s="12">
        <f ca="1">B$3*EXP(B$4*(14+Dati!$C57))</f>
        <v>110104.24452957917</v>
      </c>
      <c r="C60" s="12">
        <f ca="1">C$3*EXP(C$4*(14+Dati!$C57))</f>
        <v>14628.437671305761</v>
      </c>
      <c r="D60" s="12">
        <f ca="1">D$3*EXP(D$4*(14+Dati!$C57))</f>
        <v>1741384.7621479991</v>
      </c>
      <c r="E60" s="12">
        <f ca="1">E$3*EXP(E$4*(14+Dati!$C57))</f>
        <v>1857411.0286557488</v>
      </c>
      <c r="F60" s="12">
        <f ca="1">F$3*EXP(F$4*(14+Dati!$C57))</f>
        <v>6875.401842938857</v>
      </c>
    </row>
    <row r="61" spans="1:6" x14ac:dyDescent="0.25">
      <c r="A61" s="11">
        <f ca="1">Dati!$D$4+Dati!C58</f>
        <v>44203</v>
      </c>
      <c r="B61" s="12">
        <f ca="1">B$3*EXP(B$4*(14+Dati!$C58))</f>
        <v>116661.17742214144</v>
      </c>
      <c r="C61" s="12">
        <f ca="1">C$3*EXP(C$4*(14+Dati!$C58))</f>
        <v>15681.558013715763</v>
      </c>
      <c r="D61" s="12">
        <f ca="1">D$3*EXP(D$4*(14+Dati!$C58))</f>
        <v>1856187.7044519309</v>
      </c>
      <c r="E61" s="12">
        <f ca="1">E$3*EXP(E$4*(14+Dati!$C58))</f>
        <v>1978948.1970105837</v>
      </c>
      <c r="F61" s="12">
        <f ca="1">F$3*EXP(F$4*(14+Dati!$C58))</f>
        <v>7530.7955959737783</v>
      </c>
    </row>
    <row r="62" spans="1:6" x14ac:dyDescent="0.25">
      <c r="A62" s="11">
        <f ca="1">Dati!$D$4+Dati!C59</f>
        <v>44204</v>
      </c>
      <c r="B62" s="12">
        <f ca="1">B$3*EXP(B$4*(14+Dati!$C59))</f>
        <v>123608.5890754568</v>
      </c>
      <c r="C62" s="12">
        <f ca="1">C$3*EXP(C$4*(14+Dati!$C59))</f>
        <v>16810.493865650285</v>
      </c>
      <c r="D62" s="12">
        <f ca="1">D$3*EXP(D$4*(14+Dati!$C59))</f>
        <v>1978559.1725912332</v>
      </c>
      <c r="E62" s="12">
        <f ca="1">E$3*EXP(E$4*(14+Dati!$C59))</f>
        <v>2108437.9849331006</v>
      </c>
      <c r="F62" s="12">
        <f ca="1">F$3*EXP(F$4*(14+Dati!$C59))</f>
        <v>8248.6643841164077</v>
      </c>
    </row>
  </sheetData>
  <mergeCells count="1"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2"/>
  <sheetViews>
    <sheetView topLeftCell="E1" workbookViewId="0">
      <selection activeCell="H5" sqref="H5"/>
    </sheetView>
  </sheetViews>
  <sheetFormatPr defaultRowHeight="15" x14ac:dyDescent="0.25"/>
  <cols>
    <col min="1" max="1" width="12.42578125" style="10" bestFit="1" customWidth="1"/>
    <col min="2" max="2" width="70.85546875" style="10" bestFit="1" customWidth="1"/>
    <col min="3" max="3" width="65.85546875" style="10" bestFit="1" customWidth="1"/>
    <col min="4" max="4" width="71.7109375" style="10" bestFit="1" customWidth="1"/>
    <col min="5" max="5" width="63.28515625" style="10" bestFit="1" customWidth="1"/>
    <col min="6" max="6" width="58" bestFit="1" customWidth="1"/>
    <col min="8" max="8" width="12.42578125" bestFit="1" customWidth="1"/>
    <col min="9" max="9" width="16.5703125" bestFit="1" customWidth="1"/>
    <col min="10" max="10" width="8.85546875" bestFit="1" customWidth="1"/>
  </cols>
  <sheetData>
    <row r="3" spans="1:10" x14ac:dyDescent="0.25">
      <c r="A3" s="10" t="s">
        <v>43</v>
      </c>
      <c r="B3" s="10">
        <f ca="1">INDEX(LINEST(Dati!N18:N31,Dati!$C4:$C17),1,2)</f>
        <v>1981.0722135007848</v>
      </c>
      <c r="C3" s="10">
        <f ca="1">INDEX(LINEST(Dati!O18:O31,Dati!$C4:$C17),1,2)</f>
        <v>112.92935635792777</v>
      </c>
      <c r="D3" s="10">
        <f ca="1">INDEX(LINEST(Dati!P18:P31,Dati!$C4:$C17),1,2)</f>
        <v>20156.180533751969</v>
      </c>
      <c r="E3" s="10">
        <f ca="1">INDEX(LINEST(Dati!Q18:Q31,Dati!$C4:$C17),1,2)</f>
        <v>22250.182103610674</v>
      </c>
      <c r="F3" s="10">
        <f ca="1">INDEX(LINEST(Dati!R18:R31,Dati!$C4:$C17),1,2)</f>
        <v>9.1632653061224509</v>
      </c>
    </row>
    <row r="4" spans="1:10" x14ac:dyDescent="0.25">
      <c r="A4" s="10" t="s">
        <v>44</v>
      </c>
      <c r="B4" s="10">
        <f ca="1">INDEX(LINEST(Dati!N18:N31,Dati!$C4:$C17),1)</f>
        <v>191.34003139717427</v>
      </c>
      <c r="C4" s="10">
        <f ca="1">INDEX(LINEST(Dati!O18:O31,Dati!$C4:$C17),1)</f>
        <v>15.160439560439565</v>
      </c>
      <c r="D4" s="10">
        <f ca="1">INDEX(LINEST(Dati!P18:P31,Dati!$C4:$C17),1)</f>
        <v>2353.3255886970164</v>
      </c>
      <c r="E4" s="10">
        <f ca="1">INDEX(LINEST(Dati!Q18:Q31,Dati!$C4:$C17),1)</f>
        <v>2559.8260596546311</v>
      </c>
      <c r="F4" s="10">
        <f ca="1">INDEX(LINEST(Dati!R18:R31,Dati!$C4:$C17),1)</f>
        <v>2.7673469387755096</v>
      </c>
    </row>
    <row r="5" spans="1:10" x14ac:dyDescent="0.25">
      <c r="F5" s="10"/>
      <c r="I5" s="24" t="s">
        <v>42</v>
      </c>
      <c r="J5" s="24"/>
    </row>
    <row r="6" spans="1:10" x14ac:dyDescent="0.25">
      <c r="A6" s="15" t="s">
        <v>33</v>
      </c>
      <c r="B6" s="15" t="str">
        <f ca="1">Dati!$A$4&amp;" - Media giornaliera su un periodo "&amp;Dati!$A$6&amp;" giorni - "&amp;Dati!E3</f>
        <v>Piemonte - Media giornaliera su un periodo 7 giorni - ricoverati_con_sintomi</v>
      </c>
      <c r="C6" s="15" t="str">
        <f ca="1">Dati!$A$4&amp;" - Media giornaliera su un periodo "&amp;Dati!$A$6&amp;" giorni - "&amp;Dati!F3</f>
        <v>Piemonte - Media giornaliera su un periodo 7 giorni - terapia_intensiva</v>
      </c>
      <c r="D6" s="15" t="str">
        <f ca="1">Dati!$A$4&amp;" - Media giornaliera su un periodo "&amp;Dati!$A$6&amp;" giorni - "&amp;Dati!G3</f>
        <v>Piemonte - Media giornaliera su un periodo 7 giorni - isolamento_domiciliare</v>
      </c>
      <c r="E6" s="15" t="str">
        <f ca="1">Dati!$A$4&amp;" - Media giornaliera su un periodo "&amp;Dati!$A$6&amp;" giorni - "&amp;Dati!H3</f>
        <v>Piemonte - Media giornaliera su un periodo 7 giorni - totale_positivi</v>
      </c>
      <c r="F6" s="15" t="str">
        <f ca="1">Dati!$A$4&amp;" - Media giornaliera su un periodo "&amp;Dati!$A$6&amp;" giorni - "&amp;Dati!I3</f>
        <v>Piemonte - Media giornaliera su un periodo 7 giorni - deceduti</v>
      </c>
      <c r="H6" s="17" t="str">
        <f t="shared" ref="H6:H45" si="0">A6</f>
        <v>Previsione al</v>
      </c>
      <c r="I6" s="22" t="s">
        <v>39</v>
      </c>
      <c r="J6" s="18" t="s">
        <v>40</v>
      </c>
    </row>
    <row r="7" spans="1:10" x14ac:dyDescent="0.25">
      <c r="A7" s="11">
        <f ca="1">Dati!$D$4+Dati!C4</f>
        <v>44149</v>
      </c>
      <c r="B7" s="12">
        <f ca="1">B$4*(14+Dati!$C4)+B$3</f>
        <v>4851.1726844583991</v>
      </c>
      <c r="C7" s="12">
        <f ca="1">C$4*(14+Dati!$C4)+C$3</f>
        <v>340.33594976452127</v>
      </c>
      <c r="D7" s="12">
        <f ca="1">D$4*(14+Dati!$C4)+D$3</f>
        <v>55456.064364207217</v>
      </c>
      <c r="E7" s="12">
        <f ca="1">E$4*(14+Dati!$C4)+E$3</f>
        <v>60647.572998430143</v>
      </c>
      <c r="F7" s="12">
        <f ca="1">F$4*(14+Dati!$C4)+F$3</f>
        <v>50.673469387755091</v>
      </c>
      <c r="H7" s="19">
        <f t="shared" ca="1" si="0"/>
        <v>44149</v>
      </c>
      <c r="I7" s="21">
        <f t="shared" ref="I7:I45" ca="1" si="1">C7</f>
        <v>340.33594976452127</v>
      </c>
      <c r="J7" s="20">
        <f t="shared" ref="J7:J45" ca="1" si="2">F7</f>
        <v>50.673469387755091</v>
      </c>
    </row>
    <row r="8" spans="1:10" x14ac:dyDescent="0.25">
      <c r="A8" s="11">
        <f ca="1">Dati!$D$4+Dati!C5</f>
        <v>44150</v>
      </c>
      <c r="B8" s="12">
        <f ca="1">B$4*(14+Dati!$C5)+B$3</f>
        <v>5042.5127158555733</v>
      </c>
      <c r="C8" s="12">
        <f ca="1">C$4*(14+Dati!$C5)+C$3</f>
        <v>355.49638932496083</v>
      </c>
      <c r="D8" s="12">
        <f ca="1">D$4*(14+Dati!$C5)+D$3</f>
        <v>57809.389952904232</v>
      </c>
      <c r="E8" s="12">
        <f ca="1">E$4*(14+Dati!$C5)+E$3</f>
        <v>63207.399058084775</v>
      </c>
      <c r="F8" s="12">
        <f ca="1">F$4*(14+Dati!$C5)+F$3</f>
        <v>53.440816326530609</v>
      </c>
      <c r="H8" s="19">
        <f t="shared" ca="1" si="0"/>
        <v>44150</v>
      </c>
      <c r="I8" s="21">
        <f t="shared" ca="1" si="1"/>
        <v>355.49638932496083</v>
      </c>
      <c r="J8" s="20">
        <f t="shared" ca="1" si="2"/>
        <v>53.440816326530609</v>
      </c>
    </row>
    <row r="9" spans="1:10" x14ac:dyDescent="0.25">
      <c r="A9" s="11">
        <f ca="1">Dati!$D$4+Dati!C6</f>
        <v>44151</v>
      </c>
      <c r="B9" s="12">
        <f ca="1">B$4*(14+Dati!$C6)+B$3</f>
        <v>5233.8527472527476</v>
      </c>
      <c r="C9" s="12">
        <f ca="1">C$4*(14+Dati!$C6)+C$3</f>
        <v>370.65682888540039</v>
      </c>
      <c r="D9" s="12">
        <f ca="1">D$4*(14+Dati!$C6)+D$3</f>
        <v>60162.715541601247</v>
      </c>
      <c r="E9" s="12">
        <f ca="1">E$4*(14+Dati!$C6)+E$3</f>
        <v>65767.225117739406</v>
      </c>
      <c r="F9" s="12">
        <f ca="1">F$4*(14+Dati!$C6)+F$3</f>
        <v>56.208163265306112</v>
      </c>
      <c r="H9" s="19">
        <f t="shared" ca="1" si="0"/>
        <v>44151</v>
      </c>
      <c r="I9" s="21">
        <f t="shared" ca="1" si="1"/>
        <v>370.65682888540039</v>
      </c>
      <c r="J9" s="20">
        <f t="shared" ca="1" si="2"/>
        <v>56.208163265306112</v>
      </c>
    </row>
    <row r="10" spans="1:10" x14ac:dyDescent="0.25">
      <c r="A10" s="11">
        <f ca="1">Dati!$D$4+Dati!C7</f>
        <v>44152</v>
      </c>
      <c r="B10" s="12">
        <f ca="1">B$4*(14+Dati!$C7)+B$3</f>
        <v>5425.1927786499218</v>
      </c>
      <c r="C10" s="12">
        <f ca="1">C$4*(14+Dati!$C7)+C$3</f>
        <v>385.81726844583994</v>
      </c>
      <c r="D10" s="12">
        <f ca="1">D$4*(14+Dati!$C7)+D$3</f>
        <v>62516.041130298261</v>
      </c>
      <c r="E10" s="12">
        <f ca="1">E$4*(14+Dati!$C7)+E$3</f>
        <v>68327.051177394038</v>
      </c>
      <c r="F10" s="12">
        <f ca="1">F$4*(14+Dati!$C7)+F$3</f>
        <v>58.97551020408163</v>
      </c>
      <c r="H10" s="19">
        <f t="shared" ca="1" si="0"/>
        <v>44152</v>
      </c>
      <c r="I10" s="21">
        <f t="shared" ca="1" si="1"/>
        <v>385.81726844583994</v>
      </c>
      <c r="J10" s="20">
        <f t="shared" ca="1" si="2"/>
        <v>58.97551020408163</v>
      </c>
    </row>
    <row r="11" spans="1:10" x14ac:dyDescent="0.25">
      <c r="A11" s="11">
        <f ca="1">Dati!$D$4+Dati!C8</f>
        <v>44153</v>
      </c>
      <c r="B11" s="12">
        <f ca="1">B$4*(14+Dati!$C8)+B$3</f>
        <v>5616.5328100470961</v>
      </c>
      <c r="C11" s="12">
        <f ca="1">C$4*(14+Dati!$C8)+C$3</f>
        <v>400.9777080062795</v>
      </c>
      <c r="D11" s="12">
        <f ca="1">D$4*(14+Dati!$C8)+D$3</f>
        <v>64869.366718995283</v>
      </c>
      <c r="E11" s="12">
        <f ca="1">E$4*(14+Dati!$C8)+E$3</f>
        <v>70886.877237048669</v>
      </c>
      <c r="F11" s="12">
        <f ca="1">F$4*(14+Dati!$C8)+F$3</f>
        <v>61.742857142857133</v>
      </c>
      <c r="H11" s="19">
        <f t="shared" ca="1" si="0"/>
        <v>44153</v>
      </c>
      <c r="I11" s="21">
        <f t="shared" ca="1" si="1"/>
        <v>400.9777080062795</v>
      </c>
      <c r="J11" s="20">
        <f t="shared" ca="1" si="2"/>
        <v>61.742857142857133</v>
      </c>
    </row>
    <row r="12" spans="1:10" x14ac:dyDescent="0.25">
      <c r="A12" s="11">
        <f ca="1">Dati!$D$4+Dati!C9</f>
        <v>44154</v>
      </c>
      <c r="B12" s="12">
        <f ca="1">B$4*(14+Dati!$C9)+B$3</f>
        <v>5807.8728414442703</v>
      </c>
      <c r="C12" s="12">
        <f ca="1">C$4*(14+Dati!$C9)+C$3</f>
        <v>416.13814756671906</v>
      </c>
      <c r="D12" s="12">
        <f ca="1">D$4*(14+Dati!$C9)+D$3</f>
        <v>67222.692307692298</v>
      </c>
      <c r="E12" s="12">
        <f ca="1">E$4*(14+Dati!$C9)+E$3</f>
        <v>73446.703296703301</v>
      </c>
      <c r="F12" s="12">
        <f ca="1">F$4*(14+Dati!$C9)+F$3</f>
        <v>64.510204081632651</v>
      </c>
      <c r="H12" s="19">
        <f t="shared" ca="1" si="0"/>
        <v>44154</v>
      </c>
      <c r="I12" s="21">
        <f t="shared" ca="1" si="1"/>
        <v>416.13814756671906</v>
      </c>
      <c r="J12" s="20">
        <f t="shared" ca="1" si="2"/>
        <v>64.510204081632651</v>
      </c>
    </row>
    <row r="13" spans="1:10" x14ac:dyDescent="0.25">
      <c r="A13" s="11">
        <f ca="1">Dati!$D$4+Dati!C10</f>
        <v>44155</v>
      </c>
      <c r="B13" s="12">
        <f ca="1">B$4*(14+Dati!$C10)+B$3</f>
        <v>5999.2128728414446</v>
      </c>
      <c r="C13" s="12">
        <f ca="1">C$4*(14+Dati!$C10)+C$3</f>
        <v>431.29858712715861</v>
      </c>
      <c r="D13" s="12">
        <f ca="1">D$4*(14+Dati!$C10)+D$3</f>
        <v>69576.017896389312</v>
      </c>
      <c r="E13" s="12">
        <f ca="1">E$4*(14+Dati!$C10)+E$3</f>
        <v>76006.529356357933</v>
      </c>
      <c r="F13" s="12">
        <f ca="1">F$4*(14+Dati!$C10)+F$3</f>
        <v>67.277551020408154</v>
      </c>
      <c r="H13" s="19">
        <f t="shared" ca="1" si="0"/>
        <v>44155</v>
      </c>
      <c r="I13" s="21">
        <f t="shared" ca="1" si="1"/>
        <v>431.29858712715861</v>
      </c>
      <c r="J13" s="20">
        <f t="shared" ca="1" si="2"/>
        <v>67.277551020408154</v>
      </c>
    </row>
    <row r="14" spans="1:10" x14ac:dyDescent="0.25">
      <c r="A14" s="11">
        <f ca="1">Dati!$D$4+Dati!C11</f>
        <v>44156</v>
      </c>
      <c r="B14" s="12">
        <f ca="1">B$4*(14+Dati!$C11)+B$3</f>
        <v>6190.5529042386188</v>
      </c>
      <c r="C14" s="12">
        <f ca="1">C$4*(14+Dati!$C11)+C$3</f>
        <v>446.45902668759817</v>
      </c>
      <c r="D14" s="12">
        <f ca="1">D$4*(14+Dati!$C11)+D$3</f>
        <v>71929.343485086341</v>
      </c>
      <c r="E14" s="12">
        <f ca="1">E$4*(14+Dati!$C11)+E$3</f>
        <v>78566.355416012564</v>
      </c>
      <c r="F14" s="12">
        <f ca="1">F$4*(14+Dati!$C11)+F$3</f>
        <v>70.044897959183658</v>
      </c>
      <c r="H14" s="19">
        <f t="shared" ca="1" si="0"/>
        <v>44156</v>
      </c>
      <c r="I14" s="21">
        <f t="shared" ca="1" si="1"/>
        <v>446.45902668759817</v>
      </c>
      <c r="J14" s="20">
        <f t="shared" ca="1" si="2"/>
        <v>70.044897959183658</v>
      </c>
    </row>
    <row r="15" spans="1:10" x14ac:dyDescent="0.25">
      <c r="A15" s="11">
        <f ca="1">Dati!$D$4+Dati!C12</f>
        <v>44157</v>
      </c>
      <c r="B15" s="12">
        <f ca="1">B$4*(14+Dati!$C12)+B$3</f>
        <v>6381.892935635793</v>
      </c>
      <c r="C15" s="12">
        <f ca="1">C$4*(14+Dati!$C12)+C$3</f>
        <v>461.61946624803778</v>
      </c>
      <c r="D15" s="12">
        <f ca="1">D$4*(14+Dati!$C12)+D$3</f>
        <v>74282.669073783356</v>
      </c>
      <c r="E15" s="12">
        <f ca="1">E$4*(14+Dati!$C12)+E$3</f>
        <v>81126.181475667196</v>
      </c>
      <c r="F15" s="12">
        <f ca="1">F$4*(14+Dati!$C12)+F$3</f>
        <v>72.812244897959175</v>
      </c>
      <c r="H15" s="19">
        <f t="shared" ca="1" si="0"/>
        <v>44157</v>
      </c>
      <c r="I15" s="21">
        <f t="shared" ca="1" si="1"/>
        <v>461.61946624803778</v>
      </c>
      <c r="J15" s="20">
        <f t="shared" ca="1" si="2"/>
        <v>72.812244897959175</v>
      </c>
    </row>
    <row r="16" spans="1:10" x14ac:dyDescent="0.25">
      <c r="A16" s="11">
        <f ca="1">Dati!$D$4+Dati!C13</f>
        <v>44158</v>
      </c>
      <c r="B16" s="12">
        <f ca="1">B$4*(14+Dati!$C13)+B$3</f>
        <v>6573.2329670329673</v>
      </c>
      <c r="C16" s="12">
        <f ca="1">C$4*(14+Dati!$C13)+C$3</f>
        <v>476.77990580847734</v>
      </c>
      <c r="D16" s="12">
        <f ca="1">D$4*(14+Dati!$C13)+D$3</f>
        <v>76635.994662480371</v>
      </c>
      <c r="E16" s="12">
        <f ca="1">E$4*(14+Dati!$C13)+E$3</f>
        <v>83686.007535321813</v>
      </c>
      <c r="F16" s="12">
        <f ca="1">F$4*(14+Dati!$C13)+F$3</f>
        <v>75.579591836734679</v>
      </c>
      <c r="H16" s="19">
        <f t="shared" ca="1" si="0"/>
        <v>44158</v>
      </c>
      <c r="I16" s="21">
        <f t="shared" ca="1" si="1"/>
        <v>476.77990580847734</v>
      </c>
      <c r="J16" s="20">
        <f t="shared" ca="1" si="2"/>
        <v>75.579591836734679</v>
      </c>
    </row>
    <row r="17" spans="1:10" x14ac:dyDescent="0.25">
      <c r="A17" s="11">
        <f ca="1">Dati!$D$4+Dati!C14</f>
        <v>44159</v>
      </c>
      <c r="B17" s="12">
        <f ca="1">B$4*(14+Dati!$C14)+B$3</f>
        <v>6764.5729984301415</v>
      </c>
      <c r="C17" s="12">
        <f ca="1">C$4*(14+Dati!$C14)+C$3</f>
        <v>491.94034536891689</v>
      </c>
      <c r="D17" s="12">
        <f ca="1">D$4*(14+Dati!$C14)+D$3</f>
        <v>78989.320251177385</v>
      </c>
      <c r="E17" s="12">
        <f ca="1">E$4*(14+Dati!$C14)+E$3</f>
        <v>86245.833594976444</v>
      </c>
      <c r="F17" s="12">
        <f ca="1">F$4*(14+Dati!$C14)+F$3</f>
        <v>78.346938775510196</v>
      </c>
      <c r="H17" s="19">
        <f t="shared" ca="1" si="0"/>
        <v>44159</v>
      </c>
      <c r="I17" s="21">
        <f t="shared" ca="1" si="1"/>
        <v>491.94034536891689</v>
      </c>
      <c r="J17" s="20">
        <f t="shared" ca="1" si="2"/>
        <v>78.346938775510196</v>
      </c>
    </row>
    <row r="18" spans="1:10" x14ac:dyDescent="0.25">
      <c r="A18" s="11">
        <f ca="1">Dati!$D$4+Dati!C15</f>
        <v>44160</v>
      </c>
      <c r="B18" s="12">
        <f ca="1">B$4*(14+Dati!$C15)+B$3</f>
        <v>6955.9130298273158</v>
      </c>
      <c r="C18" s="12">
        <f ca="1">C$4*(14+Dati!$C15)+C$3</f>
        <v>507.10078492935645</v>
      </c>
      <c r="D18" s="12">
        <f ca="1">D$4*(14+Dati!$C15)+D$3</f>
        <v>81342.6458398744</v>
      </c>
      <c r="E18" s="12">
        <f ca="1">E$4*(14+Dati!$C15)+E$3</f>
        <v>88805.659654631076</v>
      </c>
      <c r="F18" s="12">
        <f ca="1">F$4*(14+Dati!$C15)+F$3</f>
        <v>81.1142857142857</v>
      </c>
      <c r="H18" s="19">
        <f t="shared" ca="1" si="0"/>
        <v>44160</v>
      </c>
      <c r="I18" s="21">
        <f t="shared" ca="1" si="1"/>
        <v>507.10078492935645</v>
      </c>
      <c r="J18" s="20">
        <f t="shared" ca="1" si="2"/>
        <v>81.1142857142857</v>
      </c>
    </row>
    <row r="19" spans="1:10" x14ac:dyDescent="0.25">
      <c r="A19" s="11">
        <f ca="1">Dati!$D$4+Dati!C16</f>
        <v>44161</v>
      </c>
      <c r="B19" s="12">
        <f ca="1">B$4*(14+Dati!$C16)+B$3</f>
        <v>7147.25306122449</v>
      </c>
      <c r="C19" s="12">
        <f ca="1">C$4*(14+Dati!$C16)+C$3</f>
        <v>522.26122448979606</v>
      </c>
      <c r="D19" s="12">
        <f ca="1">D$4*(14+Dati!$C16)+D$3</f>
        <v>83695.971428571414</v>
      </c>
      <c r="E19" s="12">
        <f ca="1">E$4*(14+Dati!$C16)+E$3</f>
        <v>91365.485714285707</v>
      </c>
      <c r="F19" s="12">
        <f ca="1">F$4*(14+Dati!$C16)+F$3</f>
        <v>83.881632653061217</v>
      </c>
      <c r="H19" s="19">
        <f t="shared" ca="1" si="0"/>
        <v>44161</v>
      </c>
      <c r="I19" s="21">
        <f t="shared" ca="1" si="1"/>
        <v>522.26122448979606</v>
      </c>
      <c r="J19" s="20">
        <f t="shared" ca="1" si="2"/>
        <v>83.881632653061217</v>
      </c>
    </row>
    <row r="20" spans="1:10" x14ac:dyDescent="0.25">
      <c r="A20" s="11">
        <f ca="1">Dati!$D$4+Dati!C17</f>
        <v>44162</v>
      </c>
      <c r="B20" s="12">
        <f ca="1">B$4*(14+Dati!$C17)+B$3</f>
        <v>7338.5930926216643</v>
      </c>
      <c r="C20" s="12">
        <f ca="1">C$4*(14+Dati!$C17)+C$3</f>
        <v>537.42166405023556</v>
      </c>
      <c r="D20" s="12">
        <f ca="1">D$4*(14+Dati!$C17)+D$3</f>
        <v>86049.297017268429</v>
      </c>
      <c r="E20" s="12">
        <f ca="1">E$4*(14+Dati!$C17)+E$3</f>
        <v>93925.311773940339</v>
      </c>
      <c r="F20" s="12">
        <f ca="1">F$4*(14+Dati!$C17)+F$3</f>
        <v>86.648979591836721</v>
      </c>
      <c r="H20" s="19">
        <f t="shared" ca="1" si="0"/>
        <v>44162</v>
      </c>
      <c r="I20" s="21">
        <f t="shared" ca="1" si="1"/>
        <v>537.42166405023556</v>
      </c>
      <c r="J20" s="20">
        <f t="shared" ca="1" si="2"/>
        <v>86.648979591836721</v>
      </c>
    </row>
    <row r="21" spans="1:10" x14ac:dyDescent="0.25">
      <c r="A21" s="11">
        <f ca="1">Dati!$D$4+Dati!C18</f>
        <v>44163</v>
      </c>
      <c r="B21" s="12">
        <f ca="1">B$4*(14+Dati!$C18)+B$3</f>
        <v>7529.9331240188385</v>
      </c>
      <c r="C21" s="12">
        <f ca="1">C$4*(14+Dati!$C18)+C$3</f>
        <v>552.58210361067518</v>
      </c>
      <c r="D21" s="12">
        <f ca="1">D$4*(14+Dati!$C18)+D$3</f>
        <v>88402.622605965444</v>
      </c>
      <c r="E21" s="12">
        <f ca="1">E$4*(14+Dati!$C18)+E$3</f>
        <v>96485.13783359497</v>
      </c>
      <c r="F21" s="12">
        <f ca="1">F$4*(14+Dati!$C18)+F$3</f>
        <v>89.416326530612238</v>
      </c>
      <c r="H21" s="19">
        <f t="shared" ca="1" si="0"/>
        <v>44163</v>
      </c>
      <c r="I21" s="21">
        <f t="shared" ca="1" si="1"/>
        <v>552.58210361067518</v>
      </c>
      <c r="J21" s="20">
        <f t="shared" ca="1" si="2"/>
        <v>89.416326530612238</v>
      </c>
    </row>
    <row r="22" spans="1:10" x14ac:dyDescent="0.25">
      <c r="A22" s="11">
        <f ca="1">Dati!$D$4+Dati!C19</f>
        <v>44164</v>
      </c>
      <c r="B22" s="12">
        <f ca="1">B$4*(14+Dati!$C19)+B$3</f>
        <v>7721.2731554160127</v>
      </c>
      <c r="C22" s="12">
        <f ca="1">C$4*(14+Dati!$C19)+C$3</f>
        <v>567.74254317111479</v>
      </c>
      <c r="D22" s="12">
        <f ca="1">D$4*(14+Dati!$C19)+D$3</f>
        <v>90755.948194662458</v>
      </c>
      <c r="E22" s="12">
        <f ca="1">E$4*(14+Dati!$C19)+E$3</f>
        <v>99044.963893249602</v>
      </c>
      <c r="F22" s="12">
        <f ca="1">F$4*(14+Dati!$C19)+F$3</f>
        <v>92.183673469387742</v>
      </c>
      <c r="H22" s="19">
        <f t="shared" ca="1" si="0"/>
        <v>44164</v>
      </c>
      <c r="I22" s="21">
        <f t="shared" ca="1" si="1"/>
        <v>567.74254317111479</v>
      </c>
      <c r="J22" s="20">
        <f t="shared" ca="1" si="2"/>
        <v>92.183673469387742</v>
      </c>
    </row>
    <row r="23" spans="1:10" x14ac:dyDescent="0.25">
      <c r="A23" s="11">
        <f ca="1">Dati!$D$4+Dati!C20</f>
        <v>44165</v>
      </c>
      <c r="B23" s="12">
        <f ca="1">B$4*(14+Dati!$C20)+B$3</f>
        <v>7912.613186813187</v>
      </c>
      <c r="C23" s="12">
        <f ca="1">C$4*(14+Dati!$C20)+C$3</f>
        <v>582.90298273155429</v>
      </c>
      <c r="D23" s="12">
        <f ca="1">D$4*(14+Dati!$C20)+D$3</f>
        <v>93109.273783359473</v>
      </c>
      <c r="E23" s="12">
        <f ca="1">E$4*(14+Dati!$C20)+E$3</f>
        <v>101604.78995290423</v>
      </c>
      <c r="F23" s="12">
        <f ca="1">F$4*(14+Dati!$C20)+F$3</f>
        <v>94.951020408163259</v>
      </c>
      <c r="H23" s="19">
        <f t="shared" ca="1" si="0"/>
        <v>44165</v>
      </c>
      <c r="I23" s="21">
        <f t="shared" ca="1" si="1"/>
        <v>582.90298273155429</v>
      </c>
      <c r="J23" s="20">
        <f t="shared" ca="1" si="2"/>
        <v>94.951020408163259</v>
      </c>
    </row>
    <row r="24" spans="1:10" x14ac:dyDescent="0.25">
      <c r="A24" s="11">
        <f ca="1">Dati!$D$4+Dati!C21</f>
        <v>44166</v>
      </c>
      <c r="B24" s="12">
        <f ca="1">B$4*(14+Dati!$C21)+B$3</f>
        <v>8103.9532182103612</v>
      </c>
      <c r="C24" s="12">
        <f ca="1">C$4*(14+Dati!$C21)+C$3</f>
        <v>598.0634222919939</v>
      </c>
      <c r="D24" s="12">
        <f ca="1">D$4*(14+Dati!$C21)+D$3</f>
        <v>95462.599372056487</v>
      </c>
      <c r="E24" s="12">
        <f ca="1">E$4*(14+Dati!$C21)+E$3</f>
        <v>104164.61601255886</v>
      </c>
      <c r="F24" s="12">
        <f ca="1">F$4*(14+Dati!$C21)+F$3</f>
        <v>97.718367346938763</v>
      </c>
      <c r="H24" s="19">
        <f t="shared" ca="1" si="0"/>
        <v>44166</v>
      </c>
      <c r="I24" s="21">
        <f t="shared" ca="1" si="1"/>
        <v>598.0634222919939</v>
      </c>
      <c r="J24" s="20">
        <f t="shared" ca="1" si="2"/>
        <v>97.718367346938763</v>
      </c>
    </row>
    <row r="25" spans="1:10" x14ac:dyDescent="0.25">
      <c r="A25" s="11">
        <f ca="1">Dati!$D$4+Dati!C22</f>
        <v>44167</v>
      </c>
      <c r="B25" s="12">
        <f ca="1">B$4*(14+Dati!$C22)+B$3</f>
        <v>8295.2932496075355</v>
      </c>
      <c r="C25" s="12">
        <f ca="1">C$4*(14+Dati!$C22)+C$3</f>
        <v>613.2238618524334</v>
      </c>
      <c r="D25" s="12">
        <f ca="1">D$4*(14+Dati!$C22)+D$3</f>
        <v>97815.924960753502</v>
      </c>
      <c r="E25" s="12">
        <f ca="1">E$4*(14+Dati!$C22)+E$3</f>
        <v>106724.4420722135</v>
      </c>
      <c r="F25" s="12">
        <f ca="1">F$4*(14+Dati!$C22)+F$3</f>
        <v>100.48571428571427</v>
      </c>
      <c r="H25" s="19">
        <f t="shared" ca="1" si="0"/>
        <v>44167</v>
      </c>
      <c r="I25" s="21">
        <f t="shared" ca="1" si="1"/>
        <v>613.2238618524334</v>
      </c>
      <c r="J25" s="20">
        <f t="shared" ca="1" si="2"/>
        <v>100.48571428571427</v>
      </c>
    </row>
    <row r="26" spans="1:10" x14ac:dyDescent="0.25">
      <c r="A26" s="11">
        <f ca="1">Dati!$D$4+Dati!C23</f>
        <v>44168</v>
      </c>
      <c r="B26" s="12">
        <f ca="1">B$4*(14+Dati!$C23)+B$3</f>
        <v>8486.6332810047097</v>
      </c>
      <c r="C26" s="12">
        <f ca="1">C$4*(14+Dati!$C23)+C$3</f>
        <v>628.38430141287301</v>
      </c>
      <c r="D26" s="12">
        <f ca="1">D$4*(14+Dati!$C23)+D$3</f>
        <v>100169.25054945052</v>
      </c>
      <c r="E26" s="12">
        <f ca="1">E$4*(14+Dati!$C23)+E$3</f>
        <v>109284.26813186813</v>
      </c>
      <c r="F26" s="12">
        <f ca="1">F$4*(14+Dati!$C23)+F$3</f>
        <v>103.25306122448978</v>
      </c>
      <c r="H26" s="19">
        <f t="shared" ca="1" si="0"/>
        <v>44168</v>
      </c>
      <c r="I26" s="21">
        <f t="shared" ca="1" si="1"/>
        <v>628.38430141287301</v>
      </c>
      <c r="J26" s="20">
        <f t="shared" ca="1" si="2"/>
        <v>103.25306122448978</v>
      </c>
    </row>
    <row r="27" spans="1:10" x14ac:dyDescent="0.25">
      <c r="A27" s="11">
        <f ca="1">Dati!$D$4+Dati!C24</f>
        <v>44169</v>
      </c>
      <c r="B27" s="12">
        <f ca="1">B$4*(14+Dati!$C24)+B$3</f>
        <v>8677.973312401884</v>
      </c>
      <c r="C27" s="12">
        <f ca="1">C$4*(14+Dati!$C24)+C$3</f>
        <v>643.54474097331251</v>
      </c>
      <c r="D27" s="12">
        <f ca="1">D$4*(14+Dati!$C24)+D$3</f>
        <v>102522.57613814753</v>
      </c>
      <c r="E27" s="12">
        <f ca="1">E$4*(14+Dati!$C24)+E$3</f>
        <v>111844.09419152276</v>
      </c>
      <c r="F27" s="12">
        <f ca="1">F$4*(14+Dati!$C24)+F$3</f>
        <v>106.02040816326529</v>
      </c>
      <c r="H27" s="19">
        <f t="shared" ca="1" si="0"/>
        <v>44169</v>
      </c>
      <c r="I27" s="21">
        <f t="shared" ca="1" si="1"/>
        <v>643.54474097331251</v>
      </c>
      <c r="J27" s="20">
        <f t="shared" ca="1" si="2"/>
        <v>106.02040816326529</v>
      </c>
    </row>
    <row r="28" spans="1:10" x14ac:dyDescent="0.25">
      <c r="A28" s="11">
        <f ca="1">Dati!$D$4+Dati!C25</f>
        <v>44170</v>
      </c>
      <c r="B28" s="12">
        <f ca="1">B$4*(14+Dati!$C25)+B$3</f>
        <v>8869.3133437990582</v>
      </c>
      <c r="C28" s="12">
        <f ca="1">C$4*(14+Dati!$C25)+C$3</f>
        <v>658.70518053375213</v>
      </c>
      <c r="D28" s="12">
        <f ca="1">D$4*(14+Dati!$C25)+D$3</f>
        <v>104875.90172684455</v>
      </c>
      <c r="E28" s="12">
        <f ca="1">E$4*(14+Dati!$C25)+E$3</f>
        <v>114403.92025117739</v>
      </c>
      <c r="F28" s="12">
        <f ca="1">F$4*(14+Dati!$C25)+F$3</f>
        <v>108.7877551020408</v>
      </c>
      <c r="H28" s="19">
        <f t="shared" ca="1" si="0"/>
        <v>44170</v>
      </c>
      <c r="I28" s="21">
        <f t="shared" ca="1" si="1"/>
        <v>658.70518053375213</v>
      </c>
      <c r="J28" s="20">
        <f t="shared" ca="1" si="2"/>
        <v>108.7877551020408</v>
      </c>
    </row>
    <row r="29" spans="1:10" x14ac:dyDescent="0.25">
      <c r="A29" s="11">
        <f ca="1">Dati!$D$4+Dati!C26</f>
        <v>44171</v>
      </c>
      <c r="B29" s="12">
        <f ca="1">B$4*(14+Dati!$C26)+B$3</f>
        <v>9060.6533751962324</v>
      </c>
      <c r="C29" s="12">
        <f ca="1">C$4*(14+Dati!$C26)+C$3</f>
        <v>673.86562009419163</v>
      </c>
      <c r="D29" s="12">
        <f ca="1">D$4*(14+Dati!$C26)+D$3</f>
        <v>107229.22731554159</v>
      </c>
      <c r="E29" s="12">
        <f ca="1">E$4*(14+Dati!$C26)+E$3</f>
        <v>116963.74631083202</v>
      </c>
      <c r="F29" s="12">
        <f ca="1">F$4*(14+Dati!$C26)+F$3</f>
        <v>111.55510204081631</v>
      </c>
      <c r="H29" s="19">
        <f t="shared" ca="1" si="0"/>
        <v>44171</v>
      </c>
      <c r="I29" s="21">
        <f t="shared" ca="1" si="1"/>
        <v>673.86562009419163</v>
      </c>
      <c r="J29" s="20">
        <f t="shared" ca="1" si="2"/>
        <v>111.55510204081631</v>
      </c>
    </row>
    <row r="30" spans="1:10" x14ac:dyDescent="0.25">
      <c r="A30" s="11">
        <f ca="1">Dati!$D$4+Dati!C27</f>
        <v>44172</v>
      </c>
      <c r="B30" s="12">
        <f ca="1">B$4*(14+Dati!$C27)+B$3</f>
        <v>9251.9934065934067</v>
      </c>
      <c r="C30" s="12">
        <f ca="1">C$4*(14+Dati!$C27)+C$3</f>
        <v>689.02605965463124</v>
      </c>
      <c r="D30" s="12">
        <f ca="1">D$4*(14+Dati!$C27)+D$3</f>
        <v>109582.5529042386</v>
      </c>
      <c r="E30" s="12">
        <f ca="1">E$4*(14+Dati!$C27)+E$3</f>
        <v>119523.57237048665</v>
      </c>
      <c r="F30" s="12">
        <f ca="1">F$4*(14+Dati!$C27)+F$3</f>
        <v>114.32244897959183</v>
      </c>
      <c r="H30" s="19">
        <f t="shared" ca="1" si="0"/>
        <v>44172</v>
      </c>
      <c r="I30" s="21">
        <f t="shared" ca="1" si="1"/>
        <v>689.02605965463124</v>
      </c>
      <c r="J30" s="20">
        <f t="shared" ca="1" si="2"/>
        <v>114.32244897959183</v>
      </c>
    </row>
    <row r="31" spans="1:10" x14ac:dyDescent="0.25">
      <c r="A31" s="11">
        <f ca="1">Dati!$D$4+Dati!C28</f>
        <v>44173</v>
      </c>
      <c r="B31" s="12">
        <f ca="1">B$4*(14+Dati!$C28)+B$3</f>
        <v>9443.3334379905809</v>
      </c>
      <c r="C31" s="12">
        <f ca="1">C$4*(14+Dati!$C28)+C$3</f>
        <v>704.18649921507085</v>
      </c>
      <c r="D31" s="12">
        <f ca="1">D$4*(14+Dati!$C28)+D$3</f>
        <v>111935.87849293562</v>
      </c>
      <c r="E31" s="12">
        <f ca="1">E$4*(14+Dati!$C28)+E$3</f>
        <v>122083.39843014129</v>
      </c>
      <c r="F31" s="12">
        <f ca="1">F$4*(14+Dati!$C28)+F$3</f>
        <v>117.08979591836733</v>
      </c>
      <c r="H31" s="19">
        <f t="shared" ca="1" si="0"/>
        <v>44173</v>
      </c>
      <c r="I31" s="21">
        <f t="shared" ca="1" si="1"/>
        <v>704.18649921507085</v>
      </c>
      <c r="J31" s="20">
        <f t="shared" ca="1" si="2"/>
        <v>117.08979591836733</v>
      </c>
    </row>
    <row r="32" spans="1:10" x14ac:dyDescent="0.25">
      <c r="A32" s="11">
        <f ca="1">Dati!$D$4+Dati!C29</f>
        <v>44174</v>
      </c>
      <c r="B32" s="12">
        <f ca="1">B$4*(14+Dati!$C29)+B$3</f>
        <v>9634.6734693877552</v>
      </c>
      <c r="C32" s="12">
        <f ca="1">C$4*(14+Dati!$C29)+C$3</f>
        <v>719.34693877551035</v>
      </c>
      <c r="D32" s="12">
        <f ca="1">D$4*(14+Dati!$C29)+D$3</f>
        <v>114289.20408163263</v>
      </c>
      <c r="E32" s="12">
        <f ca="1">E$4*(14+Dati!$C29)+E$3</f>
        <v>124643.22448979592</v>
      </c>
      <c r="F32" s="12">
        <f ca="1">F$4*(14+Dati!$C29)+F$3</f>
        <v>119.85714285714285</v>
      </c>
      <c r="H32" s="9">
        <f t="shared" ca="1" si="0"/>
        <v>44174</v>
      </c>
      <c r="I32" s="3">
        <f t="shared" ca="1" si="1"/>
        <v>719.34693877551035</v>
      </c>
      <c r="J32" s="3">
        <f t="shared" ca="1" si="2"/>
        <v>119.85714285714285</v>
      </c>
    </row>
    <row r="33" spans="1:10" x14ac:dyDescent="0.25">
      <c r="A33" s="11">
        <f ca="1">Dati!$D$4+Dati!C30</f>
        <v>44175</v>
      </c>
      <c r="B33" s="12">
        <f ca="1">B$4*(14+Dati!$C30)+B$3</f>
        <v>9826.0135007849294</v>
      </c>
      <c r="C33" s="12">
        <f ca="1">C$4*(14+Dati!$C30)+C$3</f>
        <v>734.50737833594997</v>
      </c>
      <c r="D33" s="12">
        <f ca="1">D$4*(14+Dati!$C30)+D$3</f>
        <v>116642.52967032965</v>
      </c>
      <c r="E33" s="12">
        <f ca="1">E$4*(14+Dati!$C30)+E$3</f>
        <v>127203.05054945055</v>
      </c>
      <c r="F33" s="12">
        <f ca="1">F$4*(14+Dati!$C30)+F$3</f>
        <v>122.62448979591835</v>
      </c>
      <c r="H33" s="9">
        <f t="shared" ca="1" si="0"/>
        <v>44175</v>
      </c>
      <c r="I33" s="3">
        <f t="shared" ca="1" si="1"/>
        <v>734.50737833594997</v>
      </c>
      <c r="J33" s="3">
        <f t="shared" ca="1" si="2"/>
        <v>122.62448979591835</v>
      </c>
    </row>
    <row r="34" spans="1:10" x14ac:dyDescent="0.25">
      <c r="A34" s="11">
        <f ca="1">Dati!$D$4+Dati!C31</f>
        <v>44176</v>
      </c>
      <c r="B34" s="12">
        <f ca="1">B$4*(14+Dati!$C31)+B$3</f>
        <v>10017.353532182104</v>
      </c>
      <c r="C34" s="12">
        <f ca="1">C$4*(14+Dati!$C31)+C$3</f>
        <v>749.66781789638947</v>
      </c>
      <c r="D34" s="12">
        <f ca="1">D$4*(14+Dati!$C31)+D$3</f>
        <v>118995.85525902666</v>
      </c>
      <c r="E34" s="12">
        <f ca="1">E$4*(14+Dati!$C31)+E$3</f>
        <v>129762.87660910518</v>
      </c>
      <c r="F34" s="12">
        <f ca="1">F$4*(14+Dati!$C31)+F$3</f>
        <v>125.39183673469385</v>
      </c>
      <c r="H34" s="9">
        <f t="shared" ca="1" si="0"/>
        <v>44176</v>
      </c>
      <c r="I34" s="3">
        <f t="shared" ca="1" si="1"/>
        <v>749.66781789638947</v>
      </c>
      <c r="J34" s="3">
        <f t="shared" ca="1" si="2"/>
        <v>125.39183673469385</v>
      </c>
    </row>
    <row r="35" spans="1:10" x14ac:dyDescent="0.25">
      <c r="A35" s="11">
        <f ca="1">Dati!$D$4+Dati!C32</f>
        <v>44177</v>
      </c>
      <c r="B35" s="12">
        <f ca="1">B$4*(14+Dati!$C32)+B$3</f>
        <v>10208.69356357928</v>
      </c>
      <c r="C35" s="12">
        <f ca="1">C$4*(14+Dati!$C32)+C$3</f>
        <v>764.82825745682908</v>
      </c>
      <c r="D35" s="12">
        <f ca="1">D$4*(14+Dati!$C32)+D$3</f>
        <v>121349.18084772368</v>
      </c>
      <c r="E35" s="12">
        <f ca="1">E$4*(14+Dati!$C32)+E$3</f>
        <v>132322.70266875983</v>
      </c>
      <c r="F35" s="12">
        <f ca="1">F$4*(14+Dati!$C32)+F$3</f>
        <v>128.15918367346936</v>
      </c>
      <c r="H35" s="9">
        <f t="shared" ca="1" si="0"/>
        <v>44177</v>
      </c>
      <c r="I35" s="3">
        <f t="shared" ca="1" si="1"/>
        <v>764.82825745682908</v>
      </c>
      <c r="J35" s="3">
        <f t="shared" ca="1" si="2"/>
        <v>128.15918367346936</v>
      </c>
    </row>
    <row r="36" spans="1:10" x14ac:dyDescent="0.25">
      <c r="A36" s="11">
        <f ca="1">Dati!$D$4+Dati!C33</f>
        <v>44178</v>
      </c>
      <c r="B36" s="12">
        <f ca="1">B$4*(14+Dati!$C33)+B$3</f>
        <v>10400.033594976454</v>
      </c>
      <c r="C36" s="12">
        <f ca="1">C$4*(14+Dati!$C33)+C$3</f>
        <v>779.98869701726858</v>
      </c>
      <c r="D36" s="12">
        <f ca="1">D$4*(14+Dati!$C33)+D$3</f>
        <v>123702.50643642069</v>
      </c>
      <c r="E36" s="12">
        <f ca="1">E$4*(14+Dati!$C33)+E$3</f>
        <v>134882.52872841444</v>
      </c>
      <c r="F36" s="12">
        <f ca="1">F$4*(14+Dati!$C33)+F$3</f>
        <v>130.92653061224487</v>
      </c>
      <c r="H36" s="9">
        <f t="shared" ca="1" si="0"/>
        <v>44178</v>
      </c>
      <c r="I36" s="3">
        <f t="shared" ca="1" si="1"/>
        <v>779.98869701726858</v>
      </c>
      <c r="J36" s="3">
        <f t="shared" ca="1" si="2"/>
        <v>130.92653061224487</v>
      </c>
    </row>
    <row r="37" spans="1:10" x14ac:dyDescent="0.25">
      <c r="A37" s="11">
        <f ca="1">Dati!$D$4+Dati!C34</f>
        <v>44179</v>
      </c>
      <c r="B37" s="12">
        <f ca="1">B$4*(14+Dati!$C34)+B$3</f>
        <v>10591.373626373628</v>
      </c>
      <c r="C37" s="12">
        <f ca="1">C$4*(14+Dati!$C34)+C$3</f>
        <v>795.14913657770819</v>
      </c>
      <c r="D37" s="12">
        <f ca="1">D$4*(14+Dati!$C34)+D$3</f>
        <v>126055.83202511771</v>
      </c>
      <c r="E37" s="12">
        <f ca="1">E$4*(14+Dati!$C34)+E$3</f>
        <v>137442.35478806909</v>
      </c>
      <c r="F37" s="12">
        <f ca="1">F$4*(14+Dati!$C34)+F$3</f>
        <v>133.69387755102039</v>
      </c>
      <c r="H37" s="9">
        <f t="shared" ca="1" si="0"/>
        <v>44179</v>
      </c>
      <c r="I37" s="3">
        <f t="shared" ca="1" si="1"/>
        <v>795.14913657770819</v>
      </c>
      <c r="J37" s="3">
        <f t="shared" ca="1" si="2"/>
        <v>133.69387755102039</v>
      </c>
    </row>
    <row r="38" spans="1:10" x14ac:dyDescent="0.25">
      <c r="A38" s="11">
        <f ca="1">Dati!$D$4+Dati!C35</f>
        <v>44180</v>
      </c>
      <c r="B38" s="12">
        <f ca="1">B$4*(14+Dati!$C35)+B$3</f>
        <v>10782.713657770802</v>
      </c>
      <c r="C38" s="12">
        <f ca="1">C$4*(14+Dati!$C35)+C$3</f>
        <v>810.3095761381478</v>
      </c>
      <c r="D38" s="12">
        <f ca="1">D$4*(14+Dati!$C35)+D$3</f>
        <v>128409.15761381472</v>
      </c>
      <c r="E38" s="12">
        <f ca="1">E$4*(14+Dati!$C35)+E$3</f>
        <v>140002.18084772371</v>
      </c>
      <c r="F38" s="12">
        <f ca="1">F$4*(14+Dati!$C35)+F$3</f>
        <v>136.46122448979588</v>
      </c>
      <c r="H38" s="9">
        <f t="shared" ca="1" si="0"/>
        <v>44180</v>
      </c>
      <c r="I38" s="3">
        <f t="shared" ca="1" si="1"/>
        <v>810.3095761381478</v>
      </c>
      <c r="J38" s="3">
        <f t="shared" ca="1" si="2"/>
        <v>136.46122448979588</v>
      </c>
    </row>
    <row r="39" spans="1:10" x14ac:dyDescent="0.25">
      <c r="A39" s="11">
        <f ca="1">Dati!$D$4+Dati!C36</f>
        <v>44181</v>
      </c>
      <c r="B39" s="12">
        <f ca="1">B$4*(14+Dati!$C36)+B$3</f>
        <v>10974.053689167977</v>
      </c>
      <c r="C39" s="12">
        <f ca="1">C$4*(14+Dati!$C36)+C$3</f>
        <v>825.4700156985873</v>
      </c>
      <c r="D39" s="12">
        <f ca="1">D$4*(14+Dati!$C36)+D$3</f>
        <v>130762.48320251174</v>
      </c>
      <c r="E39" s="12">
        <f ca="1">E$4*(14+Dati!$C36)+E$3</f>
        <v>142562.00690737835</v>
      </c>
      <c r="F39" s="12">
        <f ca="1">F$4*(14+Dati!$C36)+F$3</f>
        <v>139.2285714285714</v>
      </c>
      <c r="H39" s="9">
        <f t="shared" ca="1" si="0"/>
        <v>44181</v>
      </c>
      <c r="I39" s="3">
        <f t="shared" ca="1" si="1"/>
        <v>825.4700156985873</v>
      </c>
      <c r="J39" s="3">
        <f t="shared" ca="1" si="2"/>
        <v>139.2285714285714</v>
      </c>
    </row>
    <row r="40" spans="1:10" x14ac:dyDescent="0.25">
      <c r="A40" s="11">
        <f ca="1">Dati!$D$4+Dati!C37</f>
        <v>44182</v>
      </c>
      <c r="B40" s="12">
        <f ca="1">B$4*(14+Dati!$C37)+B$3</f>
        <v>11165.393720565151</v>
      </c>
      <c r="C40" s="12">
        <f ca="1">C$4*(14+Dati!$C37)+C$3</f>
        <v>840.63045525902692</v>
      </c>
      <c r="D40" s="12">
        <f ca="1">D$4*(14+Dati!$C37)+D$3</f>
        <v>133115.80879120875</v>
      </c>
      <c r="E40" s="12">
        <f ca="1">E$4*(14+Dati!$C37)+E$3</f>
        <v>145121.83296703297</v>
      </c>
      <c r="F40" s="12">
        <f ca="1">F$4*(14+Dati!$C37)+F$3</f>
        <v>141.99591836734689</v>
      </c>
      <c r="H40" s="9">
        <f t="shared" ca="1" si="0"/>
        <v>44182</v>
      </c>
      <c r="I40" s="3">
        <f t="shared" ca="1" si="1"/>
        <v>840.63045525902692</v>
      </c>
      <c r="J40" s="3">
        <f t="shared" ca="1" si="2"/>
        <v>141.99591836734689</v>
      </c>
    </row>
    <row r="41" spans="1:10" x14ac:dyDescent="0.25">
      <c r="A41" s="11">
        <f ca="1">Dati!$D$4+Dati!C38</f>
        <v>44183</v>
      </c>
      <c r="B41" s="12">
        <f ca="1">B$4*(14+Dati!$C38)+B$3</f>
        <v>11356.733751962325</v>
      </c>
      <c r="C41" s="12">
        <f ca="1">C$4*(14+Dati!$C38)+C$3</f>
        <v>855.79089481946642</v>
      </c>
      <c r="D41" s="12">
        <f ca="1">D$4*(14+Dati!$C38)+D$3</f>
        <v>135469.13437990576</v>
      </c>
      <c r="E41" s="12">
        <f ca="1">E$4*(14+Dati!$C38)+E$3</f>
        <v>147681.65902668759</v>
      </c>
      <c r="F41" s="12">
        <f ca="1">F$4*(14+Dati!$C38)+F$3</f>
        <v>144.76326530612241</v>
      </c>
      <c r="H41" s="9">
        <f t="shared" ca="1" si="0"/>
        <v>44183</v>
      </c>
      <c r="I41" s="3">
        <f t="shared" ca="1" si="1"/>
        <v>855.79089481946642</v>
      </c>
      <c r="J41" s="3">
        <f t="shared" ca="1" si="2"/>
        <v>144.76326530612241</v>
      </c>
    </row>
    <row r="42" spans="1:10" x14ac:dyDescent="0.25">
      <c r="A42" s="11">
        <f ca="1">Dati!$D$4+Dati!C39</f>
        <v>44184</v>
      </c>
      <c r="B42" s="12">
        <f ca="1">B$4*(14+Dati!$C39)+B$3</f>
        <v>11548.073783359499</v>
      </c>
      <c r="C42" s="12">
        <f ca="1">C$4*(14+Dati!$C39)+C$3</f>
        <v>870.95133437990603</v>
      </c>
      <c r="D42" s="12">
        <f ca="1">D$4*(14+Dati!$C39)+D$3</f>
        <v>137822.45996860278</v>
      </c>
      <c r="E42" s="12">
        <f ca="1">E$4*(14+Dati!$C39)+E$3</f>
        <v>150241.48508634223</v>
      </c>
      <c r="F42" s="12">
        <f ca="1">F$4*(14+Dati!$C39)+F$3</f>
        <v>147.53061224489792</v>
      </c>
      <c r="H42" s="9">
        <f t="shared" ca="1" si="0"/>
        <v>44184</v>
      </c>
      <c r="I42" s="3">
        <f t="shared" ca="1" si="1"/>
        <v>870.95133437990603</v>
      </c>
      <c r="J42" s="3">
        <f t="shared" ca="1" si="2"/>
        <v>147.53061224489792</v>
      </c>
    </row>
    <row r="43" spans="1:10" x14ac:dyDescent="0.25">
      <c r="A43" s="11">
        <f ca="1">Dati!$D$4+Dati!C40</f>
        <v>44185</v>
      </c>
      <c r="B43" s="12">
        <f ca="1">B$4*(14+Dati!$C40)+B$3</f>
        <v>11739.413814756674</v>
      </c>
      <c r="C43" s="12">
        <f ca="1">C$4*(14+Dati!$C40)+C$3</f>
        <v>886.11177394034553</v>
      </c>
      <c r="D43" s="12">
        <f ca="1">D$4*(14+Dati!$C40)+D$3</f>
        <v>140175.78555729979</v>
      </c>
      <c r="E43" s="12">
        <f ca="1">E$4*(14+Dati!$C40)+E$3</f>
        <v>152801.31114599685</v>
      </c>
      <c r="F43" s="12">
        <f ca="1">F$4*(14+Dati!$C40)+F$3</f>
        <v>150.29795918367344</v>
      </c>
      <c r="H43" s="9">
        <f t="shared" ca="1" si="0"/>
        <v>44185</v>
      </c>
      <c r="I43" s="3">
        <f t="shared" ca="1" si="1"/>
        <v>886.11177394034553</v>
      </c>
      <c r="J43" s="3">
        <f t="shared" ca="1" si="2"/>
        <v>150.29795918367344</v>
      </c>
    </row>
    <row r="44" spans="1:10" x14ac:dyDescent="0.25">
      <c r="A44" s="11">
        <f ca="1">Dati!$D$4+Dati!C41</f>
        <v>44186</v>
      </c>
      <c r="B44" s="12">
        <f ca="1">B$4*(14+Dati!$C41)+B$3</f>
        <v>11930.753846153848</v>
      </c>
      <c r="C44" s="12">
        <f ca="1">C$4*(14+Dati!$C41)+C$3</f>
        <v>901.27221350078514</v>
      </c>
      <c r="D44" s="12">
        <f ca="1">D$4*(14+Dati!$C41)+D$3</f>
        <v>142529.11114599681</v>
      </c>
      <c r="E44" s="12">
        <f ca="1">E$4*(14+Dati!$C41)+E$3</f>
        <v>155361.1372056515</v>
      </c>
      <c r="F44" s="12">
        <f ca="1">F$4*(14+Dati!$C41)+F$3</f>
        <v>153.06530612244893</v>
      </c>
      <c r="H44" s="9">
        <f t="shared" ca="1" si="0"/>
        <v>44186</v>
      </c>
      <c r="I44" s="3">
        <f t="shared" ca="1" si="1"/>
        <v>901.27221350078514</v>
      </c>
      <c r="J44" s="3">
        <f t="shared" ca="1" si="2"/>
        <v>153.06530612244893</v>
      </c>
    </row>
    <row r="45" spans="1:10" x14ac:dyDescent="0.25">
      <c r="A45" s="11">
        <f ca="1">Dati!$D$4+Dati!C42</f>
        <v>44187</v>
      </c>
      <c r="B45" s="12">
        <f ca="1">B$4*(14+Dati!$C42)+B$3</f>
        <v>12122.093877551022</v>
      </c>
      <c r="C45" s="12">
        <f ca="1">C$4*(14+Dati!$C42)+C$3</f>
        <v>916.43265306122476</v>
      </c>
      <c r="D45" s="12">
        <f ca="1">D$4*(14+Dati!$C42)+D$3</f>
        <v>144882.43673469385</v>
      </c>
      <c r="E45" s="12">
        <f ca="1">E$4*(14+Dati!$C42)+E$3</f>
        <v>157920.96326530614</v>
      </c>
      <c r="F45" s="12">
        <f ca="1">F$4*(14+Dati!$C42)+F$3</f>
        <v>155.83265306122445</v>
      </c>
      <c r="H45" s="9">
        <f t="shared" ca="1" si="0"/>
        <v>44187</v>
      </c>
      <c r="I45" s="3">
        <f t="shared" ca="1" si="1"/>
        <v>916.43265306122476</v>
      </c>
      <c r="J45" s="3">
        <f t="shared" ca="1" si="2"/>
        <v>155.83265306122445</v>
      </c>
    </row>
    <row r="46" spans="1:10" x14ac:dyDescent="0.25">
      <c r="A46" s="11">
        <f ca="1">Dati!$D$4+Dati!C43</f>
        <v>44188</v>
      </c>
      <c r="B46" s="12">
        <f ca="1">B$4*(14+Dati!$C43)+B$3</f>
        <v>12313.433908948196</v>
      </c>
      <c r="C46" s="12">
        <f ca="1">C$4*(14+Dati!$C43)+C$3</f>
        <v>931.59309262166425</v>
      </c>
      <c r="D46" s="12">
        <f ca="1">D$4*(14+Dati!$C43)+D$3</f>
        <v>147235.76232339087</v>
      </c>
      <c r="E46" s="12">
        <f ca="1">E$4*(14+Dati!$C43)+E$3</f>
        <v>160480.78932496076</v>
      </c>
      <c r="F46" s="12">
        <f ca="1">F$4*(14+Dati!$C43)+F$3</f>
        <v>158.59999999999997</v>
      </c>
    </row>
    <row r="47" spans="1:10" x14ac:dyDescent="0.25">
      <c r="A47" s="11">
        <f ca="1">Dati!$D$4+Dati!C44</f>
        <v>44189</v>
      </c>
      <c r="B47" s="12">
        <f ca="1">B$4*(14+Dati!$C44)+B$3</f>
        <v>12504.773940345371</v>
      </c>
      <c r="C47" s="12">
        <f ca="1">C$4*(14+Dati!$C44)+C$3</f>
        <v>946.75353218210387</v>
      </c>
      <c r="D47" s="12">
        <f ca="1">D$4*(14+Dati!$C44)+D$3</f>
        <v>149589.08791208788</v>
      </c>
      <c r="E47" s="12">
        <f ca="1">E$4*(14+Dati!$C44)+E$3</f>
        <v>163040.6153846154</v>
      </c>
      <c r="F47" s="12">
        <f ca="1">F$4*(14+Dati!$C44)+F$3</f>
        <v>161.36734693877548</v>
      </c>
    </row>
    <row r="48" spans="1:10" x14ac:dyDescent="0.25">
      <c r="A48" s="11">
        <f ca="1">Dati!$D$4+Dati!C45</f>
        <v>44190</v>
      </c>
      <c r="B48" s="12">
        <f ca="1">B$4*(14+Dati!$C45)+B$3</f>
        <v>12696.113971742545</v>
      </c>
      <c r="C48" s="12">
        <f ca="1">C$4*(14+Dati!$C45)+C$3</f>
        <v>961.91397174254337</v>
      </c>
      <c r="D48" s="12">
        <f ca="1">D$4*(14+Dati!$C45)+D$3</f>
        <v>151942.4135007849</v>
      </c>
      <c r="E48" s="12">
        <f ca="1">E$4*(14+Dati!$C45)+E$3</f>
        <v>165600.44144427002</v>
      </c>
      <c r="F48" s="12">
        <f ca="1">F$4*(14+Dati!$C45)+F$3</f>
        <v>164.13469387755097</v>
      </c>
    </row>
    <row r="49" spans="1:6" x14ac:dyDescent="0.25">
      <c r="A49" s="11">
        <f ca="1">Dati!$D$4+Dati!C46</f>
        <v>44191</v>
      </c>
      <c r="B49" s="12">
        <f ca="1">B$4*(14+Dati!$C46)+B$3</f>
        <v>12887.454003139719</v>
      </c>
      <c r="C49" s="12">
        <f ca="1">C$4*(14+Dati!$C46)+C$3</f>
        <v>977.07441130298298</v>
      </c>
      <c r="D49" s="12">
        <f ca="1">D$4*(14+Dati!$C46)+D$3</f>
        <v>154295.73908948191</v>
      </c>
      <c r="E49" s="12">
        <f ca="1">E$4*(14+Dati!$C46)+E$3</f>
        <v>168160.26750392467</v>
      </c>
      <c r="F49" s="12">
        <f ca="1">F$4*(14+Dati!$C46)+F$3</f>
        <v>166.90204081632649</v>
      </c>
    </row>
    <row r="50" spans="1:6" x14ac:dyDescent="0.25">
      <c r="A50" s="11">
        <f ca="1">Dati!$D$4+Dati!C47</f>
        <v>44192</v>
      </c>
      <c r="B50" s="12">
        <f ca="1">B$4*(14+Dati!$C47)+B$3</f>
        <v>13078.794034536893</v>
      </c>
      <c r="C50" s="12">
        <f ca="1">C$4*(14+Dati!$C47)+C$3</f>
        <v>992.23485086342259</v>
      </c>
      <c r="D50" s="12">
        <f ca="1">D$4*(14+Dati!$C47)+D$3</f>
        <v>156649.06467817893</v>
      </c>
      <c r="E50" s="12">
        <f ca="1">E$4*(14+Dati!$C47)+E$3</f>
        <v>170720.09356357928</v>
      </c>
      <c r="F50" s="12">
        <f ca="1">F$4*(14+Dati!$C47)+F$3</f>
        <v>169.66938775510201</v>
      </c>
    </row>
    <row r="51" spans="1:6" x14ac:dyDescent="0.25">
      <c r="A51" s="11">
        <f ca="1">Dati!$D$4+Dati!C48</f>
        <v>44193</v>
      </c>
      <c r="B51" s="12">
        <f ca="1">B$4*(14+Dati!$C48)+B$3</f>
        <v>13270.134065934068</v>
      </c>
      <c r="C51" s="12">
        <f ca="1">C$4*(14+Dati!$C48)+C$3</f>
        <v>1007.3952904238621</v>
      </c>
      <c r="D51" s="12">
        <f ca="1">D$4*(14+Dati!$C48)+D$3</f>
        <v>159002.39026687594</v>
      </c>
      <c r="E51" s="12">
        <f ca="1">E$4*(14+Dati!$C48)+E$3</f>
        <v>173279.91962323393</v>
      </c>
      <c r="F51" s="12">
        <f ca="1">F$4*(14+Dati!$C48)+F$3</f>
        <v>172.4367346938775</v>
      </c>
    </row>
    <row r="52" spans="1:6" x14ac:dyDescent="0.25">
      <c r="A52" s="11">
        <f ca="1">Dati!$D$4+Dati!C49</f>
        <v>44194</v>
      </c>
      <c r="B52" s="12">
        <f ca="1">B$4*(14+Dati!$C49)+B$3</f>
        <v>13461.474097331242</v>
      </c>
      <c r="C52" s="12">
        <f ca="1">C$4*(14+Dati!$C49)+C$3</f>
        <v>1022.5557299843017</v>
      </c>
      <c r="D52" s="12">
        <f ca="1">D$4*(14+Dati!$C49)+D$3</f>
        <v>161355.71585557295</v>
      </c>
      <c r="E52" s="12">
        <f ca="1">E$4*(14+Dati!$C49)+E$3</f>
        <v>175839.74568288855</v>
      </c>
      <c r="F52" s="12">
        <f ca="1">F$4*(14+Dati!$C49)+F$3</f>
        <v>175.20408163265301</v>
      </c>
    </row>
    <row r="53" spans="1:6" x14ac:dyDescent="0.25">
      <c r="A53" s="11">
        <f ca="1">Dati!$D$4+Dati!C50</f>
        <v>44195</v>
      </c>
      <c r="B53" s="12">
        <f ca="1">B$4*(14+Dati!$C50)+B$3</f>
        <v>13652.814128728416</v>
      </c>
      <c r="C53" s="12">
        <f ca="1">C$4*(14+Dati!$C50)+C$3</f>
        <v>1037.7161695447412</v>
      </c>
      <c r="D53" s="12">
        <f ca="1">D$4*(14+Dati!$C50)+D$3</f>
        <v>163709.04144426997</v>
      </c>
      <c r="E53" s="12">
        <f ca="1">E$4*(14+Dati!$C50)+E$3</f>
        <v>178399.57174254319</v>
      </c>
      <c r="F53" s="12">
        <f ca="1">F$4*(14+Dati!$C50)+F$3</f>
        <v>177.97142857142853</v>
      </c>
    </row>
    <row r="54" spans="1:6" x14ac:dyDescent="0.25">
      <c r="A54" s="11">
        <f ca="1">Dati!$D$4+Dati!C51</f>
        <v>44196</v>
      </c>
      <c r="B54" s="12">
        <f ca="1">B$4*(14+Dati!$C51)+B$3</f>
        <v>13844.15416012559</v>
      </c>
      <c r="C54" s="12">
        <f ca="1">C$4*(14+Dati!$C51)+C$3</f>
        <v>1052.8766091051809</v>
      </c>
      <c r="D54" s="12">
        <f ca="1">D$4*(14+Dati!$C51)+D$3</f>
        <v>166062.36703296698</v>
      </c>
      <c r="E54" s="12">
        <f ca="1">E$4*(14+Dati!$C51)+E$3</f>
        <v>180959.39780219781</v>
      </c>
      <c r="F54" s="12">
        <f ca="1">F$4*(14+Dati!$C51)+F$3</f>
        <v>180.73877551020405</v>
      </c>
    </row>
    <row r="55" spans="1:6" x14ac:dyDescent="0.25">
      <c r="A55" s="11">
        <f ca="1">Dati!$D$4+Dati!C52</f>
        <v>44197</v>
      </c>
      <c r="B55" s="12">
        <f ca="1">B$4*(14+Dati!$C52)+B$3</f>
        <v>14035.494191522765</v>
      </c>
      <c r="C55" s="12">
        <f ca="1">C$4*(14+Dati!$C52)+C$3</f>
        <v>1068.0370486656204</v>
      </c>
      <c r="D55" s="12">
        <f ca="1">D$4*(14+Dati!$C52)+D$3</f>
        <v>168415.692621664</v>
      </c>
      <c r="E55" s="12">
        <f ca="1">E$4*(14+Dati!$C52)+E$3</f>
        <v>183519.22386185246</v>
      </c>
      <c r="F55" s="12">
        <f ca="1">F$4*(14+Dati!$C52)+F$3</f>
        <v>183.50612244897954</v>
      </c>
    </row>
    <row r="56" spans="1:6" x14ac:dyDescent="0.25">
      <c r="A56" s="11">
        <f ca="1">Dati!$D$4+Dati!C53</f>
        <v>44198</v>
      </c>
      <c r="B56" s="12">
        <f ca="1">B$4*(14+Dati!$C53)+B$3</f>
        <v>14226.834222919939</v>
      </c>
      <c r="C56" s="12">
        <f ca="1">C$4*(14+Dati!$C53)+C$3</f>
        <v>1083.1974882260599</v>
      </c>
      <c r="D56" s="12">
        <f ca="1">D$4*(14+Dati!$C53)+D$3</f>
        <v>170769.01821036101</v>
      </c>
      <c r="E56" s="12">
        <f ca="1">E$4*(14+Dati!$C53)+E$3</f>
        <v>186079.04992150707</v>
      </c>
      <c r="F56" s="12">
        <f ca="1">F$4*(14+Dati!$C53)+F$3</f>
        <v>186.27346938775506</v>
      </c>
    </row>
    <row r="57" spans="1:6" x14ac:dyDescent="0.25">
      <c r="A57" s="11">
        <f ca="1">Dati!$D$4+Dati!C54</f>
        <v>44199</v>
      </c>
      <c r="B57" s="12">
        <f ca="1">B$4*(14+Dati!$C54)+B$3</f>
        <v>14418.174254317113</v>
      </c>
      <c r="C57" s="12">
        <f ca="1">C$4*(14+Dati!$C54)+C$3</f>
        <v>1098.3579277864997</v>
      </c>
      <c r="D57" s="12">
        <f ca="1">D$4*(14+Dati!$C54)+D$3</f>
        <v>173122.34379905803</v>
      </c>
      <c r="E57" s="12">
        <f ca="1">E$4*(14+Dati!$C54)+E$3</f>
        <v>188638.87598116169</v>
      </c>
      <c r="F57" s="12">
        <f ca="1">F$4*(14+Dati!$C54)+F$3</f>
        <v>189.04081632653057</v>
      </c>
    </row>
    <row r="58" spans="1:6" x14ac:dyDescent="0.25">
      <c r="A58" s="11">
        <f ca="1">Dati!$D$4+Dati!C55</f>
        <v>44200</v>
      </c>
      <c r="B58" s="12">
        <f ca="1">B$4*(14+Dati!$C55)+B$3</f>
        <v>14609.514285714287</v>
      </c>
      <c r="C58" s="12">
        <f ca="1">C$4*(14+Dati!$C55)+C$3</f>
        <v>1113.5183673469392</v>
      </c>
      <c r="D58" s="12">
        <f ca="1">D$4*(14+Dati!$C55)+D$3</f>
        <v>175475.66938775504</v>
      </c>
      <c r="E58" s="12">
        <f ca="1">E$4*(14+Dati!$C55)+E$3</f>
        <v>191198.70204081634</v>
      </c>
      <c r="F58" s="12">
        <f ca="1">F$4*(14+Dati!$C55)+F$3</f>
        <v>191.80816326530606</v>
      </c>
    </row>
    <row r="59" spans="1:6" x14ac:dyDescent="0.25">
      <c r="A59" s="11">
        <f ca="1">Dati!$D$4+Dati!C56</f>
        <v>44201</v>
      </c>
      <c r="B59" s="12">
        <f ca="1">B$4*(14+Dati!$C56)+B$3</f>
        <v>14800.854317111462</v>
      </c>
      <c r="C59" s="12">
        <f ca="1">C$4*(14+Dati!$C56)+C$3</f>
        <v>1128.6788069073787</v>
      </c>
      <c r="D59" s="12">
        <f ca="1">D$4*(14+Dati!$C56)+D$3</f>
        <v>177828.99497645206</v>
      </c>
      <c r="E59" s="12">
        <f ca="1">E$4*(14+Dati!$C56)+E$3</f>
        <v>193758.52810047095</v>
      </c>
      <c r="F59" s="12">
        <f ca="1">F$4*(14+Dati!$C56)+F$3</f>
        <v>194.57551020408158</v>
      </c>
    </row>
    <row r="60" spans="1:6" x14ac:dyDescent="0.25">
      <c r="A60" s="11">
        <f ca="1">Dati!$D$4+Dati!C57</f>
        <v>44202</v>
      </c>
      <c r="B60" s="12">
        <f ca="1">B$4*(14+Dati!$C57)+B$3</f>
        <v>14992.194348508636</v>
      </c>
      <c r="C60" s="12">
        <f ca="1">C$4*(14+Dati!$C57)+C$3</f>
        <v>1143.8392464678184</v>
      </c>
      <c r="D60" s="12">
        <f ca="1">D$4*(14+Dati!$C57)+D$3</f>
        <v>180182.32056514907</v>
      </c>
      <c r="E60" s="12">
        <f ca="1">E$4*(14+Dati!$C57)+E$3</f>
        <v>196318.3541601256</v>
      </c>
      <c r="F60" s="12">
        <f ca="1">F$4*(14+Dati!$C57)+F$3</f>
        <v>197.3428571428571</v>
      </c>
    </row>
    <row r="61" spans="1:6" x14ac:dyDescent="0.25">
      <c r="A61" s="11">
        <f ca="1">Dati!$D$4+Dati!C58</f>
        <v>44203</v>
      </c>
      <c r="B61" s="12">
        <f ca="1">B$4*(14+Dati!$C58)+B$3</f>
        <v>15183.53437990581</v>
      </c>
      <c r="C61" s="12">
        <f ca="1">C$4*(14+Dati!$C58)+C$3</f>
        <v>1158.9996860282579</v>
      </c>
      <c r="D61" s="12">
        <f ca="1">D$4*(14+Dati!$C58)+D$3</f>
        <v>182535.64615384609</v>
      </c>
      <c r="E61" s="12">
        <f ca="1">E$4*(14+Dati!$C58)+E$3</f>
        <v>198878.18021978022</v>
      </c>
      <c r="F61" s="12">
        <f ca="1">F$4*(14+Dati!$C58)+F$3</f>
        <v>200.11020408163262</v>
      </c>
    </row>
    <row r="62" spans="1:6" x14ac:dyDescent="0.25">
      <c r="A62" s="11">
        <f ca="1">Dati!$D$4+Dati!C59</f>
        <v>44204</v>
      </c>
      <c r="B62" s="12">
        <f ca="1">B$4*(14+Dati!$C59)+B$3</f>
        <v>15374.874411302984</v>
      </c>
      <c r="C62" s="12">
        <f ca="1">C$4*(14+Dati!$C59)+C$3</f>
        <v>1174.1601255886974</v>
      </c>
      <c r="D62" s="12">
        <f ca="1">D$4*(14+Dati!$C59)+D$3</f>
        <v>184888.9717425431</v>
      </c>
      <c r="E62" s="12">
        <f ca="1">E$4*(14+Dati!$C59)+E$3</f>
        <v>201438.00627943486</v>
      </c>
      <c r="F62" s="12">
        <f ca="1">F$4*(14+Dati!$C59)+F$3</f>
        <v>202.87755102040811</v>
      </c>
    </row>
  </sheetData>
  <mergeCells count="1"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7</vt:i4>
      </vt:variant>
    </vt:vector>
  </HeadingPairs>
  <TitlesOfParts>
    <vt:vector size="11" baseType="lpstr">
      <vt:lpstr>README</vt:lpstr>
      <vt:lpstr>Dati</vt:lpstr>
      <vt:lpstr>Previsione (esponenziale)</vt:lpstr>
      <vt:lpstr>Previsione (lineare)</vt:lpstr>
      <vt:lpstr>Grafico</vt:lpstr>
      <vt:lpstr>m interpolazione terapia intens</vt:lpstr>
      <vt:lpstr>Grafico terapia intensiva (exp)</vt:lpstr>
      <vt:lpstr>Grafico terapia intensiva (lin)</vt:lpstr>
      <vt:lpstr>Grafico deceduti (exp)</vt:lpstr>
      <vt:lpstr>Grafico deceduti (lin)</vt:lpstr>
      <vt:lpstr>Grafico deceduti (pol)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2020-10-23T18:31:41Z</dcterms:created>
  <dcterms:modified xsi:type="dcterms:W3CDTF">2020-11-14T15:35:41Z</dcterms:modified>
</cp:coreProperties>
</file>