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out\"/>
    </mc:Choice>
  </mc:AlternateContent>
  <xr:revisionPtr revIDLastSave="0" documentId="13_ncr:1_{E9931BF8-41A4-496B-9BF0-47D2D9B4C7A0}" xr6:coauthVersionLast="44" xr6:coauthVersionMax="44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Friuli Venezia Giulia" sheetId="1" r:id="rId1"/>
    <sheet name="Campania" sheetId="2" r:id="rId2"/>
    <sheet name="P.A. Trento" sheetId="3" r:id="rId3"/>
    <sheet name="Abruzzo" sheetId="4" r:id="rId4"/>
    <sheet name="Sardegna" sheetId="5" r:id="rId5"/>
    <sheet name="Marche" sheetId="6" r:id="rId6"/>
    <sheet name="Calabria" sheetId="7" r:id="rId7"/>
    <sheet name="Toscana" sheetId="8" r:id="rId8"/>
    <sheet name="Puglia" sheetId="9" r:id="rId9"/>
    <sheet name="Lazio" sheetId="10" r:id="rId10"/>
    <sheet name="Molise" sheetId="11" r:id="rId11"/>
    <sheet name="g Lombardia" sheetId="22" r:id="rId12"/>
    <sheet name="Lombardia" sheetId="12" r:id="rId13"/>
    <sheet name="Piemonte" sheetId="13" r:id="rId14"/>
    <sheet name="Basilicata" sheetId="14" r:id="rId15"/>
    <sheet name="P.A. Bolzano" sheetId="15" r:id="rId16"/>
    <sheet name="Liguria" sheetId="16" r:id="rId17"/>
    <sheet name="Emilia Romagna" sheetId="17" r:id="rId18"/>
    <sheet name="Veneto" sheetId="18" r:id="rId19"/>
    <sheet name="Sicilia" sheetId="19" r:id="rId20"/>
    <sheet name="Valle d'Aosta" sheetId="20" r:id="rId21"/>
    <sheet name="Umbria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4" i="21" l="1"/>
  <c r="V34" i="21"/>
  <c r="U34" i="21"/>
  <c r="T34" i="21"/>
  <c r="S34" i="21"/>
  <c r="R34" i="21"/>
  <c r="Q34" i="21"/>
  <c r="P34" i="21"/>
  <c r="O34" i="21"/>
  <c r="W33" i="21"/>
  <c r="V33" i="21"/>
  <c r="V48" i="21" s="1"/>
  <c r="U33" i="21"/>
  <c r="U47" i="21" s="1"/>
  <c r="T33" i="21"/>
  <c r="T47" i="21" s="1"/>
  <c r="S33" i="21"/>
  <c r="R33" i="21"/>
  <c r="R48" i="21" s="1"/>
  <c r="Q33" i="21"/>
  <c r="Q47" i="21" s="1"/>
  <c r="P33" i="21"/>
  <c r="P47" i="21" s="1"/>
  <c r="O33" i="21"/>
  <c r="W30" i="21"/>
  <c r="V30" i="21"/>
  <c r="U30" i="21"/>
  <c r="T30" i="21"/>
  <c r="S30" i="21"/>
  <c r="R30" i="21"/>
  <c r="Q30" i="21"/>
  <c r="P30" i="21"/>
  <c r="O30" i="21"/>
  <c r="N30" i="21"/>
  <c r="V29" i="21"/>
  <c r="U29" i="21"/>
  <c r="T29" i="21"/>
  <c r="S29" i="21"/>
  <c r="R29" i="21"/>
  <c r="Q29" i="21"/>
  <c r="P29" i="21"/>
  <c r="O29" i="21"/>
  <c r="N29" i="21"/>
  <c r="U28" i="21"/>
  <c r="T28" i="21"/>
  <c r="S28" i="21"/>
  <c r="R28" i="21"/>
  <c r="Q28" i="21"/>
  <c r="P28" i="21"/>
  <c r="O28" i="21"/>
  <c r="N28" i="21"/>
  <c r="T27" i="21"/>
  <c r="S27" i="21"/>
  <c r="R27" i="21"/>
  <c r="Q27" i="21"/>
  <c r="P27" i="21"/>
  <c r="O27" i="21"/>
  <c r="N27" i="21"/>
  <c r="S26" i="21"/>
  <c r="R26" i="21"/>
  <c r="Q26" i="21"/>
  <c r="P26" i="21"/>
  <c r="O26" i="21"/>
  <c r="N26" i="21"/>
  <c r="R25" i="21"/>
  <c r="Q25" i="21"/>
  <c r="P25" i="21"/>
  <c r="O25" i="21"/>
  <c r="N25" i="21"/>
  <c r="Q24" i="21"/>
  <c r="P24" i="21"/>
  <c r="O24" i="21"/>
  <c r="N24" i="21"/>
  <c r="P23" i="21"/>
  <c r="O23" i="21"/>
  <c r="N23" i="21"/>
  <c r="O22" i="21"/>
  <c r="N22" i="21"/>
  <c r="N21" i="21"/>
  <c r="T46" i="20"/>
  <c r="T44" i="20"/>
  <c r="W34" i="20"/>
  <c r="V34" i="20"/>
  <c r="U34" i="20"/>
  <c r="T34" i="20"/>
  <c r="S34" i="20"/>
  <c r="R34" i="20"/>
  <c r="Q34" i="20"/>
  <c r="W33" i="20"/>
  <c r="W48" i="20" s="1"/>
  <c r="V33" i="20"/>
  <c r="U33" i="20"/>
  <c r="U47" i="20" s="1"/>
  <c r="T33" i="20"/>
  <c r="T48" i="20" s="1"/>
  <c r="S33" i="20"/>
  <c r="S48" i="20" s="1"/>
  <c r="R33" i="20"/>
  <c r="Q33" i="20"/>
  <c r="Q47" i="20" s="1"/>
  <c r="W30" i="20"/>
  <c r="V30" i="20"/>
  <c r="U30" i="20"/>
  <c r="T30" i="20"/>
  <c r="S30" i="20"/>
  <c r="R30" i="20"/>
  <c r="Q30" i="20"/>
  <c r="P30" i="20"/>
  <c r="O30" i="20"/>
  <c r="N30" i="20"/>
  <c r="W29" i="20"/>
  <c r="V29" i="20"/>
  <c r="U29" i="20"/>
  <c r="T29" i="20"/>
  <c r="S29" i="20"/>
  <c r="R29" i="20"/>
  <c r="Q29" i="20"/>
  <c r="P29" i="20"/>
  <c r="O29" i="20"/>
  <c r="N29" i="20"/>
  <c r="W28" i="20"/>
  <c r="V28" i="20"/>
  <c r="U28" i="20"/>
  <c r="T28" i="20"/>
  <c r="S28" i="20"/>
  <c r="R28" i="20"/>
  <c r="Q28" i="20"/>
  <c r="P28" i="20"/>
  <c r="O28" i="20"/>
  <c r="N28" i="20"/>
  <c r="V27" i="20"/>
  <c r="U27" i="20"/>
  <c r="T27" i="20"/>
  <c r="S27" i="20"/>
  <c r="R27" i="20"/>
  <c r="Q27" i="20"/>
  <c r="P27" i="20"/>
  <c r="O27" i="20"/>
  <c r="N27" i="20"/>
  <c r="U26" i="20"/>
  <c r="T26" i="20"/>
  <c r="S26" i="20"/>
  <c r="R26" i="20"/>
  <c r="Q26" i="20"/>
  <c r="P26" i="20"/>
  <c r="O26" i="20"/>
  <c r="N26" i="20"/>
  <c r="T25" i="20"/>
  <c r="S25" i="20"/>
  <c r="R25" i="20"/>
  <c r="Q25" i="20"/>
  <c r="P25" i="20"/>
  <c r="O25" i="20"/>
  <c r="N25" i="20"/>
  <c r="S24" i="20"/>
  <c r="R24" i="20"/>
  <c r="Q24" i="20"/>
  <c r="P24" i="20"/>
  <c r="O24" i="20"/>
  <c r="N24" i="20"/>
  <c r="R23" i="20"/>
  <c r="Q23" i="20"/>
  <c r="P23" i="20"/>
  <c r="O23" i="20"/>
  <c r="N23" i="20"/>
  <c r="Q22" i="20"/>
  <c r="P22" i="20"/>
  <c r="O22" i="20"/>
  <c r="N22" i="20"/>
  <c r="P21" i="20"/>
  <c r="O21" i="20"/>
  <c r="N21" i="20"/>
  <c r="O20" i="20"/>
  <c r="N20" i="20"/>
  <c r="V46" i="19"/>
  <c r="U45" i="19"/>
  <c r="Q45" i="19"/>
  <c r="T44" i="19"/>
  <c r="S42" i="19"/>
  <c r="Q40" i="19"/>
  <c r="S39" i="19"/>
  <c r="S35" i="19" s="1"/>
  <c r="W36" i="19"/>
  <c r="W37" i="19" s="1"/>
  <c r="R36" i="19"/>
  <c r="R37" i="19" s="1"/>
  <c r="W34" i="19"/>
  <c r="W46" i="19" s="1"/>
  <c r="V34" i="19"/>
  <c r="V39" i="19" s="1"/>
  <c r="V35" i="19" s="1"/>
  <c r="U34" i="19"/>
  <c r="T34" i="19"/>
  <c r="S34" i="19"/>
  <c r="S36" i="19" s="1"/>
  <c r="S37" i="19" s="1"/>
  <c r="R34" i="19"/>
  <c r="R41" i="19" s="1"/>
  <c r="Q34" i="19"/>
  <c r="P34" i="19"/>
  <c r="N34" i="19"/>
  <c r="W33" i="19"/>
  <c r="W44" i="19" s="1"/>
  <c r="V33" i="19"/>
  <c r="U33" i="19"/>
  <c r="T33" i="19"/>
  <c r="S33" i="19"/>
  <c r="S46" i="19" s="1"/>
  <c r="R33" i="19"/>
  <c r="Q33" i="19"/>
  <c r="P33" i="19"/>
  <c r="W30" i="19"/>
  <c r="V30" i="19"/>
  <c r="U30" i="19"/>
  <c r="T30" i="19"/>
  <c r="S30" i="19"/>
  <c r="R30" i="19"/>
  <c r="Q30" i="19"/>
  <c r="P30" i="19"/>
  <c r="O30" i="19"/>
  <c r="N30" i="19"/>
  <c r="W29" i="19"/>
  <c r="V29" i="19"/>
  <c r="U29" i="19"/>
  <c r="T29" i="19"/>
  <c r="S29" i="19"/>
  <c r="R29" i="19"/>
  <c r="Q29" i="19"/>
  <c r="P29" i="19"/>
  <c r="O29" i="19"/>
  <c r="N29" i="19"/>
  <c r="V28" i="19"/>
  <c r="U28" i="19"/>
  <c r="T28" i="19"/>
  <c r="S28" i="19"/>
  <c r="R28" i="19"/>
  <c r="Q28" i="19"/>
  <c r="P28" i="19"/>
  <c r="O28" i="19"/>
  <c r="N28" i="19"/>
  <c r="U27" i="19"/>
  <c r="T27" i="19"/>
  <c r="S27" i="19"/>
  <c r="R27" i="19"/>
  <c r="Q27" i="19"/>
  <c r="P27" i="19"/>
  <c r="O27" i="19"/>
  <c r="N27" i="19"/>
  <c r="T26" i="19"/>
  <c r="S26" i="19"/>
  <c r="R26" i="19"/>
  <c r="Q26" i="19"/>
  <c r="P26" i="19"/>
  <c r="O26" i="19"/>
  <c r="N26" i="19"/>
  <c r="S25" i="19"/>
  <c r="R25" i="19"/>
  <c r="Q25" i="19"/>
  <c r="P25" i="19"/>
  <c r="O25" i="19"/>
  <c r="N25" i="19"/>
  <c r="R24" i="19"/>
  <c r="Q24" i="19"/>
  <c r="P24" i="19"/>
  <c r="O24" i="19"/>
  <c r="N24" i="19"/>
  <c r="Q23" i="19"/>
  <c r="P23" i="19"/>
  <c r="O23" i="19"/>
  <c r="N23" i="19"/>
  <c r="P22" i="19"/>
  <c r="O22" i="19"/>
  <c r="N22" i="19"/>
  <c r="O21" i="19"/>
  <c r="N21" i="19"/>
  <c r="N20" i="19"/>
  <c r="P48" i="18"/>
  <c r="O46" i="18"/>
  <c r="P44" i="18"/>
  <c r="W42" i="18"/>
  <c r="P40" i="18"/>
  <c r="V34" i="18"/>
  <c r="U34" i="18"/>
  <c r="R34" i="18"/>
  <c r="N34" i="18"/>
  <c r="W33" i="18"/>
  <c r="T33" i="18"/>
  <c r="P33" i="18"/>
  <c r="O33" i="18"/>
  <c r="O42" i="18" s="1"/>
  <c r="W30" i="18"/>
  <c r="V30" i="18"/>
  <c r="U30" i="18"/>
  <c r="T30" i="18"/>
  <c r="S30" i="18"/>
  <c r="R30" i="18"/>
  <c r="Q30" i="18"/>
  <c r="P30" i="18"/>
  <c r="O30" i="18"/>
  <c r="N30" i="18"/>
  <c r="W29" i="18"/>
  <c r="V29" i="18"/>
  <c r="U29" i="18"/>
  <c r="T29" i="18"/>
  <c r="S29" i="18"/>
  <c r="R29" i="18"/>
  <c r="Q29" i="18"/>
  <c r="P29" i="18"/>
  <c r="O29" i="18"/>
  <c r="N29" i="18"/>
  <c r="W28" i="18"/>
  <c r="V28" i="18"/>
  <c r="U28" i="18"/>
  <c r="T28" i="18"/>
  <c r="S28" i="18"/>
  <c r="R28" i="18"/>
  <c r="Q28" i="18"/>
  <c r="P28" i="18"/>
  <c r="O28" i="18"/>
  <c r="N28" i="18"/>
  <c r="W27" i="18"/>
  <c r="V27" i="18"/>
  <c r="U27" i="18"/>
  <c r="T27" i="18"/>
  <c r="S27" i="18"/>
  <c r="R27" i="18"/>
  <c r="Q27" i="18"/>
  <c r="P27" i="18"/>
  <c r="O27" i="18"/>
  <c r="N27" i="18"/>
  <c r="W26" i="18"/>
  <c r="V26" i="18"/>
  <c r="U26" i="18"/>
  <c r="T26" i="18"/>
  <c r="S26" i="18"/>
  <c r="R26" i="18"/>
  <c r="Q26" i="18"/>
  <c r="P26" i="18"/>
  <c r="O26" i="18"/>
  <c r="N26" i="18"/>
  <c r="W25" i="18"/>
  <c r="V25" i="18"/>
  <c r="U25" i="18"/>
  <c r="T25" i="18"/>
  <c r="S25" i="18"/>
  <c r="R25" i="18"/>
  <c r="Q25" i="18"/>
  <c r="P25" i="18"/>
  <c r="O25" i="18"/>
  <c r="N25" i="18"/>
  <c r="W24" i="18"/>
  <c r="V24" i="18"/>
  <c r="U24" i="18"/>
  <c r="T24" i="18"/>
  <c r="S24" i="18"/>
  <c r="R24" i="18"/>
  <c r="Q24" i="18"/>
  <c r="P24" i="18"/>
  <c r="O24" i="18"/>
  <c r="N24" i="18"/>
  <c r="W23" i="18"/>
  <c r="V23" i="18"/>
  <c r="U23" i="18"/>
  <c r="T23" i="18"/>
  <c r="S23" i="18"/>
  <c r="R23" i="18"/>
  <c r="Q23" i="18"/>
  <c r="P23" i="18"/>
  <c r="O23" i="18"/>
  <c r="N23" i="18"/>
  <c r="W22" i="18"/>
  <c r="V22" i="18"/>
  <c r="U22" i="18"/>
  <c r="T22" i="18"/>
  <c r="S22" i="18"/>
  <c r="R22" i="18"/>
  <c r="Q22" i="18"/>
  <c r="P22" i="18"/>
  <c r="O22" i="18"/>
  <c r="N22" i="18"/>
  <c r="W21" i="18"/>
  <c r="W34" i="18" s="1"/>
  <c r="V21" i="18"/>
  <c r="U21" i="18"/>
  <c r="T21" i="18"/>
  <c r="T34" i="18" s="1"/>
  <c r="S21" i="18"/>
  <c r="S34" i="18" s="1"/>
  <c r="R21" i="18"/>
  <c r="Q21" i="18"/>
  <c r="P21" i="18"/>
  <c r="P34" i="18" s="1"/>
  <c r="O21" i="18"/>
  <c r="O34" i="18" s="1"/>
  <c r="N21" i="18"/>
  <c r="W20" i="18"/>
  <c r="V20" i="18"/>
  <c r="U20" i="18"/>
  <c r="T20" i="18"/>
  <c r="S20" i="18"/>
  <c r="R20" i="18"/>
  <c r="Q20" i="18"/>
  <c r="P20" i="18"/>
  <c r="O20" i="18"/>
  <c r="N20" i="18"/>
  <c r="W34" i="17"/>
  <c r="O34" i="17"/>
  <c r="Q33" i="17"/>
  <c r="W30" i="17"/>
  <c r="V30" i="17"/>
  <c r="U30" i="17"/>
  <c r="T30" i="17"/>
  <c r="S30" i="17"/>
  <c r="R30" i="17"/>
  <c r="Q30" i="17"/>
  <c r="P30" i="17"/>
  <c r="O30" i="17"/>
  <c r="N30" i="17"/>
  <c r="W29" i="17"/>
  <c r="V29" i="17"/>
  <c r="U29" i="17"/>
  <c r="T29" i="17"/>
  <c r="S29" i="17"/>
  <c r="R29" i="17"/>
  <c r="Q29" i="17"/>
  <c r="P29" i="17"/>
  <c r="O29" i="17"/>
  <c r="N29" i="17"/>
  <c r="W28" i="17"/>
  <c r="V28" i="17"/>
  <c r="U28" i="17"/>
  <c r="T28" i="17"/>
  <c r="S28" i="17"/>
  <c r="R28" i="17"/>
  <c r="Q28" i="17"/>
  <c r="P28" i="17"/>
  <c r="O28" i="17"/>
  <c r="N28" i="17"/>
  <c r="W27" i="17"/>
  <c r="V27" i="17"/>
  <c r="U27" i="17"/>
  <c r="T27" i="17"/>
  <c r="S27" i="17"/>
  <c r="R27" i="17"/>
  <c r="Q27" i="17"/>
  <c r="P27" i="17"/>
  <c r="O27" i="17"/>
  <c r="N27" i="17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W22" i="17"/>
  <c r="V22" i="17"/>
  <c r="U22" i="17"/>
  <c r="T22" i="17"/>
  <c r="S22" i="17"/>
  <c r="R22" i="17"/>
  <c r="Q22" i="17"/>
  <c r="P22" i="17"/>
  <c r="O22" i="17"/>
  <c r="N22" i="17"/>
  <c r="W21" i="17"/>
  <c r="V21" i="17"/>
  <c r="V34" i="17" s="1"/>
  <c r="U21" i="17"/>
  <c r="U34" i="17" s="1"/>
  <c r="T21" i="17"/>
  <c r="S21" i="17"/>
  <c r="R21" i="17"/>
  <c r="R34" i="17" s="1"/>
  <c r="Q21" i="17"/>
  <c r="Q34" i="17" s="1"/>
  <c r="P21" i="17"/>
  <c r="O21" i="17"/>
  <c r="N21" i="17"/>
  <c r="N34" i="17" s="1"/>
  <c r="W20" i="17"/>
  <c r="V20" i="17"/>
  <c r="U20" i="17"/>
  <c r="T20" i="17"/>
  <c r="S20" i="17"/>
  <c r="R20" i="17"/>
  <c r="Q20" i="17"/>
  <c r="P20" i="17"/>
  <c r="O20" i="17"/>
  <c r="N20" i="17"/>
  <c r="S34" i="16"/>
  <c r="O34" i="16"/>
  <c r="W30" i="16"/>
  <c r="V30" i="16"/>
  <c r="U30" i="16"/>
  <c r="T30" i="16"/>
  <c r="S30" i="16"/>
  <c r="R30" i="16"/>
  <c r="Q30" i="16"/>
  <c r="P30" i="16"/>
  <c r="O30" i="16"/>
  <c r="N30" i="16"/>
  <c r="W29" i="16"/>
  <c r="V29" i="16"/>
  <c r="U29" i="16"/>
  <c r="T29" i="16"/>
  <c r="S29" i="16"/>
  <c r="R29" i="16"/>
  <c r="Q29" i="16"/>
  <c r="P29" i="16"/>
  <c r="O29" i="16"/>
  <c r="N29" i="16"/>
  <c r="W28" i="16"/>
  <c r="V28" i="16"/>
  <c r="U28" i="16"/>
  <c r="T28" i="16"/>
  <c r="S28" i="16"/>
  <c r="R28" i="16"/>
  <c r="Q28" i="16"/>
  <c r="P28" i="16"/>
  <c r="O28" i="16"/>
  <c r="N28" i="16"/>
  <c r="W27" i="16"/>
  <c r="V27" i="16"/>
  <c r="U27" i="16"/>
  <c r="T27" i="16"/>
  <c r="S27" i="16"/>
  <c r="R27" i="16"/>
  <c r="Q27" i="16"/>
  <c r="P27" i="16"/>
  <c r="O27" i="16"/>
  <c r="N27" i="16"/>
  <c r="W26" i="16"/>
  <c r="V26" i="16"/>
  <c r="U26" i="16"/>
  <c r="T26" i="16"/>
  <c r="S26" i="16"/>
  <c r="R26" i="16"/>
  <c r="Q26" i="16"/>
  <c r="P26" i="16"/>
  <c r="O26" i="16"/>
  <c r="N26" i="16"/>
  <c r="W25" i="16"/>
  <c r="V25" i="16"/>
  <c r="U25" i="16"/>
  <c r="T25" i="16"/>
  <c r="S25" i="16"/>
  <c r="R25" i="16"/>
  <c r="Q25" i="16"/>
  <c r="P25" i="16"/>
  <c r="O25" i="16"/>
  <c r="N25" i="16"/>
  <c r="W24" i="16"/>
  <c r="V24" i="16"/>
  <c r="U24" i="16"/>
  <c r="T24" i="16"/>
  <c r="S24" i="16"/>
  <c r="R24" i="16"/>
  <c r="Q24" i="16"/>
  <c r="P24" i="16"/>
  <c r="O24" i="16"/>
  <c r="N24" i="16"/>
  <c r="W23" i="16"/>
  <c r="V23" i="16"/>
  <c r="U23" i="16"/>
  <c r="T23" i="16"/>
  <c r="S23" i="16"/>
  <c r="R23" i="16"/>
  <c r="Q23" i="16"/>
  <c r="P23" i="16"/>
  <c r="O23" i="16"/>
  <c r="N23" i="16"/>
  <c r="W22" i="16"/>
  <c r="V22" i="16"/>
  <c r="U22" i="16"/>
  <c r="T22" i="16"/>
  <c r="S22" i="16"/>
  <c r="R22" i="16"/>
  <c r="Q22" i="16"/>
  <c r="P22" i="16"/>
  <c r="O22" i="16"/>
  <c r="N22" i="16"/>
  <c r="W21" i="16"/>
  <c r="V21" i="16"/>
  <c r="V34" i="16" s="1"/>
  <c r="U21" i="16"/>
  <c r="T21" i="16"/>
  <c r="S21" i="16"/>
  <c r="R21" i="16"/>
  <c r="R34" i="16" s="1"/>
  <c r="Q21" i="16"/>
  <c r="P21" i="16"/>
  <c r="O21" i="16"/>
  <c r="O33" i="16" s="1"/>
  <c r="N21" i="16"/>
  <c r="N34" i="16" s="1"/>
  <c r="W20" i="16"/>
  <c r="V20" i="16"/>
  <c r="U20" i="16"/>
  <c r="T20" i="16"/>
  <c r="S20" i="16"/>
  <c r="R20" i="16"/>
  <c r="Q20" i="16"/>
  <c r="P20" i="16"/>
  <c r="O20" i="16"/>
  <c r="N20" i="16"/>
  <c r="V48" i="15"/>
  <c r="U48" i="15"/>
  <c r="T47" i="15"/>
  <c r="S46" i="15"/>
  <c r="T45" i="15"/>
  <c r="S45" i="15"/>
  <c r="S44" i="15"/>
  <c r="R44" i="15"/>
  <c r="S43" i="15"/>
  <c r="Q43" i="15"/>
  <c r="T42" i="15"/>
  <c r="S42" i="15"/>
  <c r="V41" i="15"/>
  <c r="U41" i="15"/>
  <c r="R41" i="15"/>
  <c r="W40" i="15"/>
  <c r="P40" i="15"/>
  <c r="V39" i="15"/>
  <c r="V35" i="15" s="1"/>
  <c r="R39" i="15"/>
  <c r="R35" i="15" s="1"/>
  <c r="Q39" i="15"/>
  <c r="Q35" i="15" s="1"/>
  <c r="V36" i="15"/>
  <c r="V37" i="15" s="1"/>
  <c r="U36" i="15"/>
  <c r="U37" i="15" s="1"/>
  <c r="R36" i="15"/>
  <c r="R37" i="15" s="1"/>
  <c r="W34" i="15"/>
  <c r="V34" i="15"/>
  <c r="U34" i="15"/>
  <c r="U43" i="15" s="1"/>
  <c r="T34" i="15"/>
  <c r="S34" i="15"/>
  <c r="R34" i="15"/>
  <c r="Q34" i="15"/>
  <c r="P34" i="15"/>
  <c r="W33" i="15"/>
  <c r="V33" i="15"/>
  <c r="V46" i="15" s="1"/>
  <c r="U33" i="15"/>
  <c r="U45" i="15" s="1"/>
  <c r="T33" i="15"/>
  <c r="S33" i="15"/>
  <c r="R33" i="15"/>
  <c r="R48" i="15" s="1"/>
  <c r="Q33" i="15"/>
  <c r="Q47" i="15" s="1"/>
  <c r="P33" i="15"/>
  <c r="W30" i="15"/>
  <c r="V30" i="15"/>
  <c r="U30" i="15"/>
  <c r="T30" i="15"/>
  <c r="S30" i="15"/>
  <c r="R30" i="15"/>
  <c r="Q30" i="15"/>
  <c r="P30" i="15"/>
  <c r="O30" i="15"/>
  <c r="N30" i="15"/>
  <c r="W29" i="15"/>
  <c r="V29" i="15"/>
  <c r="U29" i="15"/>
  <c r="T29" i="15"/>
  <c r="S29" i="15"/>
  <c r="R29" i="15"/>
  <c r="Q29" i="15"/>
  <c r="P29" i="15"/>
  <c r="O29" i="15"/>
  <c r="N29" i="15"/>
  <c r="V28" i="15"/>
  <c r="U28" i="15"/>
  <c r="T28" i="15"/>
  <c r="S28" i="15"/>
  <c r="R28" i="15"/>
  <c r="Q28" i="15"/>
  <c r="P28" i="15"/>
  <c r="O28" i="15"/>
  <c r="N28" i="15"/>
  <c r="U27" i="15"/>
  <c r="T27" i="15"/>
  <c r="S27" i="15"/>
  <c r="R27" i="15"/>
  <c r="Q27" i="15"/>
  <c r="P27" i="15"/>
  <c r="O27" i="15"/>
  <c r="N27" i="15"/>
  <c r="T26" i="15"/>
  <c r="S26" i="15"/>
  <c r="R26" i="15"/>
  <c r="Q26" i="15"/>
  <c r="P26" i="15"/>
  <c r="O26" i="15"/>
  <c r="N26" i="15"/>
  <c r="S25" i="15"/>
  <c r="R25" i="15"/>
  <c r="Q25" i="15"/>
  <c r="P25" i="15"/>
  <c r="O25" i="15"/>
  <c r="N25" i="15"/>
  <c r="R24" i="15"/>
  <c r="Q24" i="15"/>
  <c r="P24" i="15"/>
  <c r="O24" i="15"/>
  <c r="N24" i="15"/>
  <c r="Q23" i="15"/>
  <c r="P23" i="15"/>
  <c r="O23" i="15"/>
  <c r="N23" i="15"/>
  <c r="P22" i="15"/>
  <c r="O22" i="15"/>
  <c r="N22" i="15"/>
  <c r="O21" i="15"/>
  <c r="N21" i="15"/>
  <c r="N20" i="15"/>
  <c r="R48" i="14"/>
  <c r="O48" i="14"/>
  <c r="T47" i="14"/>
  <c r="V46" i="14"/>
  <c r="S46" i="14"/>
  <c r="N46" i="14"/>
  <c r="P45" i="14"/>
  <c r="W44" i="14"/>
  <c r="R44" i="14"/>
  <c r="T43" i="14"/>
  <c r="Q43" i="14"/>
  <c r="V42" i="14"/>
  <c r="N42" i="14"/>
  <c r="U41" i="14"/>
  <c r="P41" i="14"/>
  <c r="R40" i="14"/>
  <c r="O40" i="14"/>
  <c r="T39" i="14"/>
  <c r="T35" i="14" s="1"/>
  <c r="U36" i="14"/>
  <c r="U37" i="14" s="1"/>
  <c r="P36" i="14"/>
  <c r="P37" i="14" s="1"/>
  <c r="W34" i="14"/>
  <c r="V34" i="14"/>
  <c r="U34" i="14"/>
  <c r="T34" i="14"/>
  <c r="T45" i="14" s="1"/>
  <c r="S34" i="14"/>
  <c r="R34" i="14"/>
  <c r="Q34" i="14"/>
  <c r="P34" i="14"/>
  <c r="P47" i="14" s="1"/>
  <c r="O34" i="14"/>
  <c r="N34" i="14"/>
  <c r="W33" i="14"/>
  <c r="V33" i="14"/>
  <c r="U33" i="14"/>
  <c r="T33" i="14"/>
  <c r="T48" i="14" s="1"/>
  <c r="S33" i="14"/>
  <c r="R33" i="14"/>
  <c r="Q33" i="14"/>
  <c r="P33" i="14"/>
  <c r="P48" i="14" s="1"/>
  <c r="O33" i="14"/>
  <c r="N33" i="14"/>
  <c r="W45" i="13"/>
  <c r="W41" i="13"/>
  <c r="W40" i="13"/>
  <c r="W34" i="13"/>
  <c r="N34" i="13"/>
  <c r="W33" i="13"/>
  <c r="W47" i="13" s="1"/>
  <c r="W30" i="13"/>
  <c r="V30" i="13"/>
  <c r="U30" i="13"/>
  <c r="T30" i="13"/>
  <c r="S30" i="13"/>
  <c r="R30" i="13"/>
  <c r="Q30" i="13"/>
  <c r="P30" i="13"/>
  <c r="O30" i="13"/>
  <c r="N30" i="13"/>
  <c r="W29" i="13"/>
  <c r="V29" i="13"/>
  <c r="U29" i="13"/>
  <c r="T29" i="13"/>
  <c r="S29" i="13"/>
  <c r="R29" i="13"/>
  <c r="Q29" i="13"/>
  <c r="P29" i="13"/>
  <c r="O29" i="13"/>
  <c r="N29" i="13"/>
  <c r="W28" i="13"/>
  <c r="V28" i="13"/>
  <c r="U28" i="13"/>
  <c r="T28" i="13"/>
  <c r="S28" i="13"/>
  <c r="R28" i="13"/>
  <c r="Q28" i="13"/>
  <c r="P28" i="13"/>
  <c r="O28" i="13"/>
  <c r="N28" i="13"/>
  <c r="W27" i="13"/>
  <c r="V27" i="13"/>
  <c r="U27" i="13"/>
  <c r="T27" i="13"/>
  <c r="S27" i="13"/>
  <c r="R27" i="13"/>
  <c r="Q27" i="13"/>
  <c r="P27" i="13"/>
  <c r="O27" i="13"/>
  <c r="N27" i="13"/>
  <c r="W26" i="13"/>
  <c r="V26" i="13"/>
  <c r="U26" i="13"/>
  <c r="T26" i="13"/>
  <c r="S26" i="13"/>
  <c r="R26" i="13"/>
  <c r="Q26" i="13"/>
  <c r="P26" i="13"/>
  <c r="O26" i="13"/>
  <c r="N26" i="13"/>
  <c r="W25" i="13"/>
  <c r="V25" i="13"/>
  <c r="U25" i="13"/>
  <c r="T25" i="13"/>
  <c r="S25" i="13"/>
  <c r="R25" i="13"/>
  <c r="Q25" i="13"/>
  <c r="P25" i="13"/>
  <c r="O25" i="13"/>
  <c r="N25" i="13"/>
  <c r="W24" i="13"/>
  <c r="V24" i="13"/>
  <c r="U24" i="13"/>
  <c r="T24" i="13"/>
  <c r="S24" i="13"/>
  <c r="R24" i="13"/>
  <c r="Q24" i="13"/>
  <c r="P24" i="13"/>
  <c r="O24" i="13"/>
  <c r="N24" i="13"/>
  <c r="W23" i="13"/>
  <c r="V23" i="13"/>
  <c r="U23" i="13"/>
  <c r="T23" i="13"/>
  <c r="S23" i="13"/>
  <c r="R23" i="13"/>
  <c r="Q23" i="13"/>
  <c r="P23" i="13"/>
  <c r="O23" i="13"/>
  <c r="N23" i="13"/>
  <c r="W22" i="13"/>
  <c r="V22" i="13"/>
  <c r="U22" i="13"/>
  <c r="T22" i="13"/>
  <c r="S22" i="13"/>
  <c r="R22" i="13"/>
  <c r="Q22" i="13"/>
  <c r="P22" i="13"/>
  <c r="O22" i="13"/>
  <c r="N22" i="13"/>
  <c r="V21" i="13"/>
  <c r="U21" i="13"/>
  <c r="T21" i="13"/>
  <c r="T34" i="13" s="1"/>
  <c r="S21" i="13"/>
  <c r="R21" i="13"/>
  <c r="Q21" i="13"/>
  <c r="P21" i="13"/>
  <c r="P34" i="13" s="1"/>
  <c r="O21" i="13"/>
  <c r="N21" i="13"/>
  <c r="U20" i="13"/>
  <c r="T20" i="13"/>
  <c r="S20" i="13"/>
  <c r="R20" i="13"/>
  <c r="Q20" i="13"/>
  <c r="P20" i="13"/>
  <c r="O20" i="13"/>
  <c r="N20" i="13"/>
  <c r="V42" i="12"/>
  <c r="R40" i="12"/>
  <c r="T34" i="12"/>
  <c r="P34" i="12"/>
  <c r="V33" i="12"/>
  <c r="R33" i="12"/>
  <c r="R42" i="12" s="1"/>
  <c r="O33" i="12"/>
  <c r="W30" i="12"/>
  <c r="V30" i="12"/>
  <c r="U30" i="12"/>
  <c r="T30" i="12"/>
  <c r="S30" i="12"/>
  <c r="R30" i="12"/>
  <c r="Q30" i="12"/>
  <c r="P30" i="12"/>
  <c r="O30" i="12"/>
  <c r="N30" i="12"/>
  <c r="W29" i="12"/>
  <c r="V29" i="12"/>
  <c r="U29" i="12"/>
  <c r="T29" i="12"/>
  <c r="S29" i="12"/>
  <c r="R29" i="12"/>
  <c r="Q29" i="12"/>
  <c r="P29" i="12"/>
  <c r="O29" i="12"/>
  <c r="N29" i="12"/>
  <c r="W28" i="12"/>
  <c r="V28" i="12"/>
  <c r="U28" i="12"/>
  <c r="T28" i="12"/>
  <c r="S28" i="12"/>
  <c r="R28" i="12"/>
  <c r="Q28" i="12"/>
  <c r="P28" i="12"/>
  <c r="O28" i="12"/>
  <c r="N28" i="12"/>
  <c r="W27" i="12"/>
  <c r="V27" i="12"/>
  <c r="U27" i="12"/>
  <c r="T27" i="12"/>
  <c r="S27" i="12"/>
  <c r="R27" i="12"/>
  <c r="Q27" i="12"/>
  <c r="P27" i="12"/>
  <c r="O27" i="12"/>
  <c r="N27" i="12"/>
  <c r="W26" i="12"/>
  <c r="V26" i="12"/>
  <c r="U26" i="12"/>
  <c r="T26" i="12"/>
  <c r="S26" i="12"/>
  <c r="R26" i="12"/>
  <c r="Q26" i="12"/>
  <c r="P26" i="12"/>
  <c r="O26" i="12"/>
  <c r="N26" i="12"/>
  <c r="W25" i="12"/>
  <c r="V25" i="12"/>
  <c r="U25" i="12"/>
  <c r="T25" i="12"/>
  <c r="S25" i="12"/>
  <c r="R25" i="12"/>
  <c r="Q25" i="12"/>
  <c r="P25" i="12"/>
  <c r="O25" i="12"/>
  <c r="N25" i="12"/>
  <c r="W24" i="12"/>
  <c r="V24" i="12"/>
  <c r="U24" i="12"/>
  <c r="T24" i="12"/>
  <c r="S24" i="12"/>
  <c r="R24" i="12"/>
  <c r="Q24" i="12"/>
  <c r="P24" i="12"/>
  <c r="O24" i="12"/>
  <c r="N24" i="12"/>
  <c r="W23" i="12"/>
  <c r="V23" i="12"/>
  <c r="U23" i="12"/>
  <c r="T23" i="12"/>
  <c r="S23" i="12"/>
  <c r="R23" i="12"/>
  <c r="Q23" i="12"/>
  <c r="P23" i="12"/>
  <c r="O23" i="12"/>
  <c r="N23" i="12"/>
  <c r="W22" i="12"/>
  <c r="V22" i="12"/>
  <c r="U22" i="12"/>
  <c r="T22" i="12"/>
  <c r="S22" i="12"/>
  <c r="R22" i="12"/>
  <c r="Q22" i="12"/>
  <c r="P22" i="12"/>
  <c r="O22" i="12"/>
  <c r="N22" i="12"/>
  <c r="W21" i="12"/>
  <c r="V21" i="12"/>
  <c r="V34" i="12" s="1"/>
  <c r="U21" i="12"/>
  <c r="T21" i="12"/>
  <c r="S21" i="12"/>
  <c r="R21" i="12"/>
  <c r="R34" i="12" s="1"/>
  <c r="Q21" i="12"/>
  <c r="Q34" i="12" s="1"/>
  <c r="P21" i="12"/>
  <c r="O21" i="12"/>
  <c r="N21" i="12"/>
  <c r="N34" i="12" s="1"/>
  <c r="W20" i="12"/>
  <c r="V20" i="12"/>
  <c r="U20" i="12"/>
  <c r="T20" i="12"/>
  <c r="S20" i="12"/>
  <c r="R20" i="12"/>
  <c r="Q20" i="12"/>
  <c r="P20" i="12"/>
  <c r="O20" i="12"/>
  <c r="N20" i="12"/>
  <c r="R48" i="11"/>
  <c r="W47" i="11"/>
  <c r="T47" i="11"/>
  <c r="V46" i="11"/>
  <c r="R46" i="11"/>
  <c r="N46" i="11"/>
  <c r="P45" i="11"/>
  <c r="W44" i="11"/>
  <c r="V44" i="11"/>
  <c r="R44" i="11"/>
  <c r="T43" i="11"/>
  <c r="P43" i="11"/>
  <c r="V42" i="11"/>
  <c r="Q42" i="11"/>
  <c r="N42" i="11"/>
  <c r="T41" i="11"/>
  <c r="S41" i="11"/>
  <c r="P41" i="11"/>
  <c r="R40" i="11"/>
  <c r="N40" i="11"/>
  <c r="T39" i="11"/>
  <c r="T35" i="11" s="1"/>
  <c r="S36" i="11"/>
  <c r="S37" i="11" s="1"/>
  <c r="P36" i="11"/>
  <c r="P37" i="11" s="1"/>
  <c r="W34" i="11"/>
  <c r="V34" i="11"/>
  <c r="U34" i="11"/>
  <c r="T34" i="11"/>
  <c r="T45" i="11" s="1"/>
  <c r="S34" i="11"/>
  <c r="R34" i="11"/>
  <c r="Q34" i="11"/>
  <c r="P34" i="11"/>
  <c r="P47" i="11" s="1"/>
  <c r="O34" i="11"/>
  <c r="N34" i="11"/>
  <c r="W33" i="11"/>
  <c r="V33" i="11"/>
  <c r="U33" i="11"/>
  <c r="T33" i="11"/>
  <c r="T48" i="11" s="1"/>
  <c r="S33" i="11"/>
  <c r="R33" i="11"/>
  <c r="Q33" i="11"/>
  <c r="P33" i="11"/>
  <c r="P48" i="11" s="1"/>
  <c r="O33" i="11"/>
  <c r="O44" i="11" s="1"/>
  <c r="N33" i="11"/>
  <c r="N48" i="11" s="1"/>
  <c r="T30" i="11"/>
  <c r="S30" i="11"/>
  <c r="R30" i="11"/>
  <c r="Q30" i="11"/>
  <c r="P30" i="11"/>
  <c r="O30" i="11"/>
  <c r="N30" i="11"/>
  <c r="S29" i="11"/>
  <c r="R29" i="11"/>
  <c r="Q29" i="11"/>
  <c r="P29" i="11"/>
  <c r="O29" i="11"/>
  <c r="N29" i="11"/>
  <c r="R28" i="11"/>
  <c r="Q28" i="11"/>
  <c r="P28" i="11"/>
  <c r="O28" i="11"/>
  <c r="N28" i="11"/>
  <c r="Q27" i="11"/>
  <c r="P27" i="11"/>
  <c r="O27" i="11"/>
  <c r="N27" i="11"/>
  <c r="P26" i="11"/>
  <c r="O26" i="11"/>
  <c r="N26" i="11"/>
  <c r="O25" i="11"/>
  <c r="N25" i="11"/>
  <c r="N24" i="11"/>
  <c r="W48" i="10"/>
  <c r="W45" i="10"/>
  <c r="W44" i="10"/>
  <c r="W41" i="10"/>
  <c r="W40" i="10"/>
  <c r="W36" i="10"/>
  <c r="W37" i="10" s="1"/>
  <c r="W34" i="10"/>
  <c r="V34" i="10"/>
  <c r="V39" i="10" s="1"/>
  <c r="V35" i="10" s="1"/>
  <c r="W33" i="10"/>
  <c r="W47" i="10" s="1"/>
  <c r="V33" i="10"/>
  <c r="R33" i="10"/>
  <c r="W30" i="10"/>
  <c r="V30" i="10"/>
  <c r="U30" i="10"/>
  <c r="T30" i="10"/>
  <c r="S30" i="10"/>
  <c r="R30" i="10"/>
  <c r="Q30" i="10"/>
  <c r="P30" i="10"/>
  <c r="O30" i="10"/>
  <c r="N30" i="10"/>
  <c r="W29" i="10"/>
  <c r="V29" i="10"/>
  <c r="U29" i="10"/>
  <c r="T29" i="10"/>
  <c r="S29" i="10"/>
  <c r="R29" i="10"/>
  <c r="Q29" i="10"/>
  <c r="P29" i="10"/>
  <c r="O29" i="10"/>
  <c r="N29" i="10"/>
  <c r="W28" i="10"/>
  <c r="V28" i="10"/>
  <c r="U28" i="10"/>
  <c r="T28" i="10"/>
  <c r="S28" i="10"/>
  <c r="R28" i="10"/>
  <c r="Q28" i="10"/>
  <c r="P28" i="10"/>
  <c r="O28" i="10"/>
  <c r="N28" i="10"/>
  <c r="W27" i="10"/>
  <c r="V27" i="10"/>
  <c r="U27" i="10"/>
  <c r="T27" i="10"/>
  <c r="S27" i="10"/>
  <c r="R27" i="10"/>
  <c r="Q27" i="10"/>
  <c r="P27" i="10"/>
  <c r="O27" i="10"/>
  <c r="N27" i="10"/>
  <c r="W26" i="10"/>
  <c r="V26" i="10"/>
  <c r="U26" i="10"/>
  <c r="T26" i="10"/>
  <c r="S26" i="10"/>
  <c r="R26" i="10"/>
  <c r="Q26" i="10"/>
  <c r="P26" i="10"/>
  <c r="O26" i="10"/>
  <c r="N26" i="10"/>
  <c r="W25" i="10"/>
  <c r="V25" i="10"/>
  <c r="U25" i="10"/>
  <c r="T25" i="10"/>
  <c r="S25" i="10"/>
  <c r="R25" i="10"/>
  <c r="Q25" i="10"/>
  <c r="P25" i="10"/>
  <c r="O25" i="10"/>
  <c r="N25" i="10"/>
  <c r="W24" i="10"/>
  <c r="V24" i="10"/>
  <c r="U24" i="10"/>
  <c r="T24" i="10"/>
  <c r="S24" i="10"/>
  <c r="R24" i="10"/>
  <c r="Q24" i="10"/>
  <c r="P24" i="10"/>
  <c r="O24" i="10"/>
  <c r="N24" i="10"/>
  <c r="W23" i="10"/>
  <c r="V23" i="10"/>
  <c r="U23" i="10"/>
  <c r="T23" i="10"/>
  <c r="S23" i="10"/>
  <c r="R23" i="10"/>
  <c r="Q23" i="10"/>
  <c r="P23" i="10"/>
  <c r="O23" i="10"/>
  <c r="N23" i="10"/>
  <c r="V22" i="10"/>
  <c r="U22" i="10"/>
  <c r="T22" i="10"/>
  <c r="S22" i="10"/>
  <c r="R22" i="10"/>
  <c r="Q22" i="10"/>
  <c r="P22" i="10"/>
  <c r="O22" i="10"/>
  <c r="N22" i="10"/>
  <c r="U21" i="10"/>
  <c r="T21" i="10"/>
  <c r="S21" i="10"/>
  <c r="R21" i="10"/>
  <c r="Q21" i="10"/>
  <c r="Q34" i="10" s="1"/>
  <c r="P21" i="10"/>
  <c r="O21" i="10"/>
  <c r="O33" i="10" s="1"/>
  <c r="N21" i="10"/>
  <c r="T20" i="10"/>
  <c r="S20" i="10"/>
  <c r="R20" i="10"/>
  <c r="Q20" i="10"/>
  <c r="P20" i="10"/>
  <c r="O20" i="10"/>
  <c r="N20" i="10"/>
  <c r="V47" i="9"/>
  <c r="N43" i="9"/>
  <c r="V39" i="9"/>
  <c r="V34" i="9"/>
  <c r="N34" i="9"/>
  <c r="P33" i="9"/>
  <c r="W30" i="9"/>
  <c r="V30" i="9"/>
  <c r="U30" i="9"/>
  <c r="T30" i="9"/>
  <c r="S30" i="9"/>
  <c r="R30" i="9"/>
  <c r="Q30" i="9"/>
  <c r="P30" i="9"/>
  <c r="O30" i="9"/>
  <c r="N30" i="9"/>
  <c r="W29" i="9"/>
  <c r="V29" i="9"/>
  <c r="U29" i="9"/>
  <c r="T29" i="9"/>
  <c r="S29" i="9"/>
  <c r="R29" i="9"/>
  <c r="Q29" i="9"/>
  <c r="P29" i="9"/>
  <c r="O29" i="9"/>
  <c r="N29" i="9"/>
  <c r="W28" i="9"/>
  <c r="V28" i="9"/>
  <c r="U28" i="9"/>
  <c r="T28" i="9"/>
  <c r="S28" i="9"/>
  <c r="R28" i="9"/>
  <c r="Q28" i="9"/>
  <c r="P28" i="9"/>
  <c r="O28" i="9"/>
  <c r="N28" i="9"/>
  <c r="W27" i="9"/>
  <c r="V27" i="9"/>
  <c r="U27" i="9"/>
  <c r="T27" i="9"/>
  <c r="S27" i="9"/>
  <c r="R27" i="9"/>
  <c r="Q27" i="9"/>
  <c r="P27" i="9"/>
  <c r="O27" i="9"/>
  <c r="N27" i="9"/>
  <c r="W26" i="9"/>
  <c r="V26" i="9"/>
  <c r="U26" i="9"/>
  <c r="T26" i="9"/>
  <c r="S26" i="9"/>
  <c r="R26" i="9"/>
  <c r="Q26" i="9"/>
  <c r="P26" i="9"/>
  <c r="O26" i="9"/>
  <c r="N26" i="9"/>
  <c r="W25" i="9"/>
  <c r="V25" i="9"/>
  <c r="U25" i="9"/>
  <c r="T25" i="9"/>
  <c r="S25" i="9"/>
  <c r="R25" i="9"/>
  <c r="Q25" i="9"/>
  <c r="P25" i="9"/>
  <c r="O25" i="9"/>
  <c r="N25" i="9"/>
  <c r="W24" i="9"/>
  <c r="V24" i="9"/>
  <c r="U24" i="9"/>
  <c r="T24" i="9"/>
  <c r="S24" i="9"/>
  <c r="R24" i="9"/>
  <c r="Q24" i="9"/>
  <c r="P24" i="9"/>
  <c r="O24" i="9"/>
  <c r="N24" i="9"/>
  <c r="W23" i="9"/>
  <c r="V23" i="9"/>
  <c r="U23" i="9"/>
  <c r="T23" i="9"/>
  <c r="S23" i="9"/>
  <c r="R23" i="9"/>
  <c r="Q23" i="9"/>
  <c r="P23" i="9"/>
  <c r="O23" i="9"/>
  <c r="N23" i="9"/>
  <c r="W22" i="9"/>
  <c r="V22" i="9"/>
  <c r="U22" i="9"/>
  <c r="T22" i="9"/>
  <c r="S22" i="9"/>
  <c r="R22" i="9"/>
  <c r="Q22" i="9"/>
  <c r="P22" i="9"/>
  <c r="O22" i="9"/>
  <c r="N22" i="9"/>
  <c r="W21" i="9"/>
  <c r="W34" i="9" s="1"/>
  <c r="V21" i="9"/>
  <c r="V33" i="9" s="1"/>
  <c r="U21" i="9"/>
  <c r="T21" i="9"/>
  <c r="T34" i="9" s="1"/>
  <c r="S21" i="9"/>
  <c r="S34" i="9" s="1"/>
  <c r="R21" i="9"/>
  <c r="Q21" i="9"/>
  <c r="P21" i="9"/>
  <c r="O21" i="9"/>
  <c r="O34" i="9" s="1"/>
  <c r="N21" i="9"/>
  <c r="N33" i="9" s="1"/>
  <c r="V20" i="9"/>
  <c r="U20" i="9"/>
  <c r="T20" i="9"/>
  <c r="S20" i="9"/>
  <c r="R20" i="9"/>
  <c r="Q20" i="9"/>
  <c r="P20" i="9"/>
  <c r="O20" i="9"/>
  <c r="N20" i="9"/>
  <c r="U48" i="8"/>
  <c r="U45" i="8"/>
  <c r="U44" i="8"/>
  <c r="U41" i="8"/>
  <c r="U40" i="8"/>
  <c r="U36" i="8"/>
  <c r="U37" i="8" s="1"/>
  <c r="W34" i="8"/>
  <c r="W47" i="8" s="1"/>
  <c r="V34" i="8"/>
  <c r="U34" i="8"/>
  <c r="T34" i="8"/>
  <c r="T47" i="8" s="1"/>
  <c r="S34" i="8"/>
  <c r="S45" i="8" s="1"/>
  <c r="W33" i="8"/>
  <c r="V33" i="8"/>
  <c r="U33" i="8"/>
  <c r="U47" i="8" s="1"/>
  <c r="T33" i="8"/>
  <c r="T48" i="8" s="1"/>
  <c r="S33" i="8"/>
  <c r="W30" i="8"/>
  <c r="V30" i="8"/>
  <c r="U30" i="8"/>
  <c r="T30" i="8"/>
  <c r="S30" i="8"/>
  <c r="R30" i="8"/>
  <c r="Q30" i="8"/>
  <c r="P30" i="8"/>
  <c r="O30" i="8"/>
  <c r="N30" i="8"/>
  <c r="W29" i="8"/>
  <c r="V29" i="8"/>
  <c r="U29" i="8"/>
  <c r="T29" i="8"/>
  <c r="S29" i="8"/>
  <c r="R29" i="8"/>
  <c r="Q29" i="8"/>
  <c r="P29" i="8"/>
  <c r="O29" i="8"/>
  <c r="N29" i="8"/>
  <c r="W28" i="8"/>
  <c r="V28" i="8"/>
  <c r="U28" i="8"/>
  <c r="T28" i="8"/>
  <c r="S28" i="8"/>
  <c r="R28" i="8"/>
  <c r="Q28" i="8"/>
  <c r="P28" i="8"/>
  <c r="O28" i="8"/>
  <c r="N28" i="8"/>
  <c r="W27" i="8"/>
  <c r="V27" i="8"/>
  <c r="U27" i="8"/>
  <c r="T27" i="8"/>
  <c r="S27" i="8"/>
  <c r="R27" i="8"/>
  <c r="Q27" i="8"/>
  <c r="P27" i="8"/>
  <c r="O27" i="8"/>
  <c r="N27" i="8"/>
  <c r="W26" i="8"/>
  <c r="V26" i="8"/>
  <c r="U26" i="8"/>
  <c r="T26" i="8"/>
  <c r="S26" i="8"/>
  <c r="R26" i="8"/>
  <c r="Q26" i="8"/>
  <c r="P26" i="8"/>
  <c r="O26" i="8"/>
  <c r="N26" i="8"/>
  <c r="V25" i="8"/>
  <c r="U25" i="8"/>
  <c r="T25" i="8"/>
  <c r="S25" i="8"/>
  <c r="R25" i="8"/>
  <c r="Q25" i="8"/>
  <c r="P25" i="8"/>
  <c r="O25" i="8"/>
  <c r="N25" i="8"/>
  <c r="U24" i="8"/>
  <c r="T24" i="8"/>
  <c r="S24" i="8"/>
  <c r="R24" i="8"/>
  <c r="Q24" i="8"/>
  <c r="P24" i="8"/>
  <c r="O24" i="8"/>
  <c r="N24" i="8"/>
  <c r="T23" i="8"/>
  <c r="S23" i="8"/>
  <c r="R23" i="8"/>
  <c r="Q23" i="8"/>
  <c r="P23" i="8"/>
  <c r="O23" i="8"/>
  <c r="N23" i="8"/>
  <c r="S22" i="8"/>
  <c r="R22" i="8"/>
  <c r="Q22" i="8"/>
  <c r="P22" i="8"/>
  <c r="O22" i="8"/>
  <c r="N22" i="8"/>
  <c r="R21" i="8"/>
  <c r="Q21" i="8"/>
  <c r="P21" i="8"/>
  <c r="O21" i="8"/>
  <c r="N21" i="8"/>
  <c r="Q20" i="8"/>
  <c r="P20" i="8"/>
  <c r="O20" i="8"/>
  <c r="N20" i="8"/>
  <c r="T48" i="7"/>
  <c r="N48" i="7"/>
  <c r="N47" i="7"/>
  <c r="R46" i="7"/>
  <c r="R45" i="7"/>
  <c r="V44" i="7"/>
  <c r="Q44" i="7"/>
  <c r="V43" i="7"/>
  <c r="P43" i="7"/>
  <c r="P42" i="7"/>
  <c r="T41" i="7"/>
  <c r="T40" i="7"/>
  <c r="N40" i="7"/>
  <c r="W34" i="7"/>
  <c r="W43" i="7" s="1"/>
  <c r="V34" i="7"/>
  <c r="U34" i="7"/>
  <c r="T34" i="7"/>
  <c r="T47" i="7" s="1"/>
  <c r="S34" i="7"/>
  <c r="S45" i="7" s="1"/>
  <c r="R34" i="7"/>
  <c r="Q34" i="7"/>
  <c r="P34" i="7"/>
  <c r="P48" i="7" s="1"/>
  <c r="O34" i="7"/>
  <c r="O47" i="7" s="1"/>
  <c r="N34" i="7"/>
  <c r="W33" i="7"/>
  <c r="V33" i="7"/>
  <c r="V46" i="7" s="1"/>
  <c r="U33" i="7"/>
  <c r="U42" i="7" s="1"/>
  <c r="T33" i="7"/>
  <c r="T43" i="7" s="1"/>
  <c r="S33" i="7"/>
  <c r="R33" i="7"/>
  <c r="R48" i="7" s="1"/>
  <c r="Q33" i="7"/>
  <c r="P33" i="7"/>
  <c r="P45" i="7" s="1"/>
  <c r="O33" i="7"/>
  <c r="N33" i="7"/>
  <c r="N42" i="7" s="1"/>
  <c r="U30" i="7"/>
  <c r="T30" i="7"/>
  <c r="S30" i="7"/>
  <c r="R30" i="7"/>
  <c r="Q30" i="7"/>
  <c r="P30" i="7"/>
  <c r="O30" i="7"/>
  <c r="N30" i="7"/>
  <c r="T29" i="7"/>
  <c r="S29" i="7"/>
  <c r="R29" i="7"/>
  <c r="Q29" i="7"/>
  <c r="P29" i="7"/>
  <c r="O29" i="7"/>
  <c r="N29" i="7"/>
  <c r="S28" i="7"/>
  <c r="R28" i="7"/>
  <c r="Q28" i="7"/>
  <c r="P28" i="7"/>
  <c r="O28" i="7"/>
  <c r="N28" i="7"/>
  <c r="R27" i="7"/>
  <c r="Q27" i="7"/>
  <c r="P27" i="7"/>
  <c r="O27" i="7"/>
  <c r="N27" i="7"/>
  <c r="Q26" i="7"/>
  <c r="P26" i="7"/>
  <c r="O26" i="7"/>
  <c r="N26" i="7"/>
  <c r="P25" i="7"/>
  <c r="O25" i="7"/>
  <c r="N25" i="7"/>
  <c r="O24" i="7"/>
  <c r="N24" i="7"/>
  <c r="N23" i="7"/>
  <c r="Q34" i="6"/>
  <c r="W30" i="6"/>
  <c r="V30" i="6"/>
  <c r="U30" i="6"/>
  <c r="T30" i="6"/>
  <c r="S30" i="6"/>
  <c r="R30" i="6"/>
  <c r="Q30" i="6"/>
  <c r="P30" i="6"/>
  <c r="O30" i="6"/>
  <c r="N30" i="6"/>
  <c r="W29" i="6"/>
  <c r="V29" i="6"/>
  <c r="U29" i="6"/>
  <c r="T29" i="6"/>
  <c r="S29" i="6"/>
  <c r="R29" i="6"/>
  <c r="Q29" i="6"/>
  <c r="P29" i="6"/>
  <c r="O29" i="6"/>
  <c r="N29" i="6"/>
  <c r="W28" i="6"/>
  <c r="V28" i="6"/>
  <c r="U28" i="6"/>
  <c r="T28" i="6"/>
  <c r="S28" i="6"/>
  <c r="R28" i="6"/>
  <c r="Q28" i="6"/>
  <c r="P28" i="6"/>
  <c r="O28" i="6"/>
  <c r="N28" i="6"/>
  <c r="W27" i="6"/>
  <c r="V27" i="6"/>
  <c r="U27" i="6"/>
  <c r="T27" i="6"/>
  <c r="S27" i="6"/>
  <c r="R27" i="6"/>
  <c r="Q27" i="6"/>
  <c r="P27" i="6"/>
  <c r="O27" i="6"/>
  <c r="N27" i="6"/>
  <c r="W26" i="6"/>
  <c r="V26" i="6"/>
  <c r="U26" i="6"/>
  <c r="T26" i="6"/>
  <c r="S26" i="6"/>
  <c r="R26" i="6"/>
  <c r="Q26" i="6"/>
  <c r="P26" i="6"/>
  <c r="O26" i="6"/>
  <c r="N26" i="6"/>
  <c r="W25" i="6"/>
  <c r="V25" i="6"/>
  <c r="U25" i="6"/>
  <c r="T25" i="6"/>
  <c r="S25" i="6"/>
  <c r="R25" i="6"/>
  <c r="Q25" i="6"/>
  <c r="P25" i="6"/>
  <c r="O25" i="6"/>
  <c r="N25" i="6"/>
  <c r="W24" i="6"/>
  <c r="V24" i="6"/>
  <c r="U24" i="6"/>
  <c r="T24" i="6"/>
  <c r="S24" i="6"/>
  <c r="R24" i="6"/>
  <c r="Q24" i="6"/>
  <c r="P24" i="6"/>
  <c r="O24" i="6"/>
  <c r="N24" i="6"/>
  <c r="W23" i="6"/>
  <c r="V23" i="6"/>
  <c r="U23" i="6"/>
  <c r="T23" i="6"/>
  <c r="S23" i="6"/>
  <c r="R23" i="6"/>
  <c r="Q23" i="6"/>
  <c r="P23" i="6"/>
  <c r="O23" i="6"/>
  <c r="N23" i="6"/>
  <c r="W22" i="6"/>
  <c r="V22" i="6"/>
  <c r="U22" i="6"/>
  <c r="T22" i="6"/>
  <c r="S22" i="6"/>
  <c r="R22" i="6"/>
  <c r="Q22" i="6"/>
  <c r="P22" i="6"/>
  <c r="O22" i="6"/>
  <c r="N22" i="6"/>
  <c r="W21" i="6"/>
  <c r="W34" i="6" s="1"/>
  <c r="V21" i="6"/>
  <c r="U21" i="6"/>
  <c r="T21" i="6"/>
  <c r="T34" i="6" s="1"/>
  <c r="S21" i="6"/>
  <c r="S34" i="6" s="1"/>
  <c r="R21" i="6"/>
  <c r="Q21" i="6"/>
  <c r="P21" i="6"/>
  <c r="P34" i="6" s="1"/>
  <c r="O21" i="6"/>
  <c r="O34" i="6" s="1"/>
  <c r="N21" i="6"/>
  <c r="W20" i="6"/>
  <c r="V20" i="6"/>
  <c r="U20" i="6"/>
  <c r="T20" i="6"/>
  <c r="S20" i="6"/>
  <c r="R20" i="6"/>
  <c r="Q20" i="6"/>
  <c r="P20" i="6"/>
  <c r="O20" i="6"/>
  <c r="N20" i="6"/>
  <c r="W48" i="5"/>
  <c r="O48" i="5"/>
  <c r="Q47" i="5"/>
  <c r="S46" i="5"/>
  <c r="U45" i="5"/>
  <c r="W44" i="5"/>
  <c r="O44" i="5"/>
  <c r="Q43" i="5"/>
  <c r="S42" i="5"/>
  <c r="U41" i="5"/>
  <c r="W40" i="5"/>
  <c r="O40" i="5"/>
  <c r="Q39" i="5"/>
  <c r="Q35" i="5" s="1"/>
  <c r="U36" i="5"/>
  <c r="U37" i="5" s="1"/>
  <c r="W34" i="5"/>
  <c r="V34" i="5"/>
  <c r="V47" i="5" s="1"/>
  <c r="U34" i="5"/>
  <c r="U47" i="5" s="1"/>
  <c r="T34" i="5"/>
  <c r="S34" i="5"/>
  <c r="R34" i="5"/>
  <c r="R47" i="5" s="1"/>
  <c r="Q34" i="5"/>
  <c r="Q41" i="5" s="1"/>
  <c r="P34" i="5"/>
  <c r="O34" i="5"/>
  <c r="N34" i="5"/>
  <c r="N47" i="5" s="1"/>
  <c r="W33" i="5"/>
  <c r="W46" i="5" s="1"/>
  <c r="V33" i="5"/>
  <c r="V48" i="5" s="1"/>
  <c r="U33" i="5"/>
  <c r="T33" i="5"/>
  <c r="T47" i="5" s="1"/>
  <c r="S33" i="5"/>
  <c r="S48" i="5" s="1"/>
  <c r="R33" i="5"/>
  <c r="R48" i="5" s="1"/>
  <c r="Q33" i="5"/>
  <c r="P33" i="5"/>
  <c r="P47" i="5" s="1"/>
  <c r="O33" i="5"/>
  <c r="O42" i="5" s="1"/>
  <c r="N33" i="5"/>
  <c r="N48" i="5" s="1"/>
  <c r="U30" i="5"/>
  <c r="T30" i="5"/>
  <c r="S30" i="5"/>
  <c r="R30" i="5"/>
  <c r="Q30" i="5"/>
  <c r="P30" i="5"/>
  <c r="O30" i="5"/>
  <c r="N30" i="5"/>
  <c r="T29" i="5"/>
  <c r="S29" i="5"/>
  <c r="R29" i="5"/>
  <c r="Q29" i="5"/>
  <c r="P29" i="5"/>
  <c r="O29" i="5"/>
  <c r="N29" i="5"/>
  <c r="S28" i="5"/>
  <c r="R28" i="5"/>
  <c r="Q28" i="5"/>
  <c r="P28" i="5"/>
  <c r="O28" i="5"/>
  <c r="N28" i="5"/>
  <c r="R27" i="5"/>
  <c r="Q27" i="5"/>
  <c r="P27" i="5"/>
  <c r="O27" i="5"/>
  <c r="N27" i="5"/>
  <c r="Q26" i="5"/>
  <c r="P26" i="5"/>
  <c r="O26" i="5"/>
  <c r="N26" i="5"/>
  <c r="P25" i="5"/>
  <c r="O25" i="5"/>
  <c r="N25" i="5"/>
  <c r="O24" i="5"/>
  <c r="N24" i="5"/>
  <c r="N23" i="5"/>
  <c r="S43" i="4"/>
  <c r="R42" i="4"/>
  <c r="W41" i="4"/>
  <c r="V40" i="4"/>
  <c r="S39" i="4"/>
  <c r="S35" i="4" s="1"/>
  <c r="W36" i="4"/>
  <c r="W37" i="4" s="1"/>
  <c r="W34" i="4"/>
  <c r="W47" i="4" s="1"/>
  <c r="V34" i="4"/>
  <c r="U34" i="4"/>
  <c r="T34" i="4"/>
  <c r="T39" i="4" s="1"/>
  <c r="T35" i="4" s="1"/>
  <c r="S34" i="4"/>
  <c r="S47" i="4" s="1"/>
  <c r="R34" i="4"/>
  <c r="P34" i="4"/>
  <c r="W33" i="4"/>
  <c r="V33" i="4"/>
  <c r="U33" i="4"/>
  <c r="T33" i="4"/>
  <c r="T48" i="4" s="1"/>
  <c r="S33" i="4"/>
  <c r="S48" i="4" s="1"/>
  <c r="R33" i="4"/>
  <c r="Q33" i="4"/>
  <c r="W30" i="4"/>
  <c r="V30" i="4"/>
  <c r="U30" i="4"/>
  <c r="T30" i="4"/>
  <c r="S30" i="4"/>
  <c r="R30" i="4"/>
  <c r="Q30" i="4"/>
  <c r="P30" i="4"/>
  <c r="O30" i="4"/>
  <c r="N30" i="4"/>
  <c r="W29" i="4"/>
  <c r="V29" i="4"/>
  <c r="U29" i="4"/>
  <c r="T29" i="4"/>
  <c r="S29" i="4"/>
  <c r="R29" i="4"/>
  <c r="Q29" i="4"/>
  <c r="P29" i="4"/>
  <c r="O29" i="4"/>
  <c r="N29" i="4"/>
  <c r="W28" i="4"/>
  <c r="V28" i="4"/>
  <c r="U28" i="4"/>
  <c r="T28" i="4"/>
  <c r="S28" i="4"/>
  <c r="R28" i="4"/>
  <c r="Q28" i="4"/>
  <c r="P28" i="4"/>
  <c r="O28" i="4"/>
  <c r="N28" i="4"/>
  <c r="W27" i="4"/>
  <c r="V27" i="4"/>
  <c r="U27" i="4"/>
  <c r="T27" i="4"/>
  <c r="S27" i="4"/>
  <c r="R27" i="4"/>
  <c r="Q27" i="4"/>
  <c r="P27" i="4"/>
  <c r="O27" i="4"/>
  <c r="N27" i="4"/>
  <c r="V26" i="4"/>
  <c r="U26" i="4"/>
  <c r="T26" i="4"/>
  <c r="S26" i="4"/>
  <c r="R26" i="4"/>
  <c r="Q26" i="4"/>
  <c r="P26" i="4"/>
  <c r="O26" i="4"/>
  <c r="N26" i="4"/>
  <c r="U25" i="4"/>
  <c r="T25" i="4"/>
  <c r="S25" i="4"/>
  <c r="R25" i="4"/>
  <c r="Q25" i="4"/>
  <c r="P25" i="4"/>
  <c r="O25" i="4"/>
  <c r="N25" i="4"/>
  <c r="T24" i="4"/>
  <c r="S24" i="4"/>
  <c r="R24" i="4"/>
  <c r="Q24" i="4"/>
  <c r="P24" i="4"/>
  <c r="O24" i="4"/>
  <c r="N24" i="4"/>
  <c r="S23" i="4"/>
  <c r="R23" i="4"/>
  <c r="Q23" i="4"/>
  <c r="P23" i="4"/>
  <c r="O23" i="4"/>
  <c r="N23" i="4"/>
  <c r="R22" i="4"/>
  <c r="Q22" i="4"/>
  <c r="P22" i="4"/>
  <c r="O22" i="4"/>
  <c r="N22" i="4"/>
  <c r="Q21" i="4"/>
  <c r="P21" i="4"/>
  <c r="O21" i="4"/>
  <c r="N21" i="4"/>
  <c r="N34" i="4" s="1"/>
  <c r="P20" i="4"/>
  <c r="O20" i="4"/>
  <c r="N20" i="4"/>
  <c r="V48" i="3"/>
  <c r="R48" i="3"/>
  <c r="V46" i="3"/>
  <c r="R46" i="3"/>
  <c r="V44" i="3"/>
  <c r="R44" i="3"/>
  <c r="V42" i="3"/>
  <c r="R42" i="3"/>
  <c r="V40" i="3"/>
  <c r="R40" i="3"/>
  <c r="W34" i="3"/>
  <c r="W47" i="3" s="1"/>
  <c r="V34" i="3"/>
  <c r="U34" i="3"/>
  <c r="T34" i="3"/>
  <c r="T47" i="3" s="1"/>
  <c r="S34" i="3"/>
  <c r="S45" i="3" s="1"/>
  <c r="R34" i="3"/>
  <c r="Q34" i="3"/>
  <c r="P34" i="3"/>
  <c r="P45" i="3" s="1"/>
  <c r="W33" i="3"/>
  <c r="W48" i="3" s="1"/>
  <c r="V33" i="3"/>
  <c r="U33" i="3"/>
  <c r="U46" i="3" s="1"/>
  <c r="T33" i="3"/>
  <c r="S33" i="3"/>
  <c r="S48" i="3" s="1"/>
  <c r="R33" i="3"/>
  <c r="Q33" i="3"/>
  <c r="P33" i="3"/>
  <c r="W30" i="3"/>
  <c r="V30" i="3"/>
  <c r="U30" i="3"/>
  <c r="T30" i="3"/>
  <c r="S30" i="3"/>
  <c r="R30" i="3"/>
  <c r="Q30" i="3"/>
  <c r="P30" i="3"/>
  <c r="O30" i="3"/>
  <c r="N30" i="3"/>
  <c r="W29" i="3"/>
  <c r="V29" i="3"/>
  <c r="U29" i="3"/>
  <c r="T29" i="3"/>
  <c r="S29" i="3"/>
  <c r="R29" i="3"/>
  <c r="Q29" i="3"/>
  <c r="P29" i="3"/>
  <c r="O29" i="3"/>
  <c r="N29" i="3"/>
  <c r="V28" i="3"/>
  <c r="U28" i="3"/>
  <c r="T28" i="3"/>
  <c r="S28" i="3"/>
  <c r="R28" i="3"/>
  <c r="Q28" i="3"/>
  <c r="P28" i="3"/>
  <c r="O28" i="3"/>
  <c r="N28" i="3"/>
  <c r="U27" i="3"/>
  <c r="T27" i="3"/>
  <c r="S27" i="3"/>
  <c r="R27" i="3"/>
  <c r="Q27" i="3"/>
  <c r="P27" i="3"/>
  <c r="O27" i="3"/>
  <c r="N27" i="3"/>
  <c r="T26" i="3"/>
  <c r="S26" i="3"/>
  <c r="R26" i="3"/>
  <c r="Q26" i="3"/>
  <c r="P26" i="3"/>
  <c r="O26" i="3"/>
  <c r="N26" i="3"/>
  <c r="S25" i="3"/>
  <c r="R25" i="3"/>
  <c r="Q25" i="3"/>
  <c r="P25" i="3"/>
  <c r="O25" i="3"/>
  <c r="N25" i="3"/>
  <c r="R24" i="3"/>
  <c r="Q24" i="3"/>
  <c r="P24" i="3"/>
  <c r="O24" i="3"/>
  <c r="N24" i="3"/>
  <c r="Q23" i="3"/>
  <c r="P23" i="3"/>
  <c r="O23" i="3"/>
  <c r="N23" i="3"/>
  <c r="P22" i="3"/>
  <c r="O22" i="3"/>
  <c r="N22" i="3"/>
  <c r="O21" i="3"/>
  <c r="N21" i="3"/>
  <c r="N20" i="3"/>
  <c r="W48" i="2"/>
  <c r="T48" i="2"/>
  <c r="V47" i="2"/>
  <c r="T44" i="2"/>
  <c r="S43" i="2"/>
  <c r="S42" i="2"/>
  <c r="W41" i="2"/>
  <c r="R41" i="2"/>
  <c r="W40" i="2"/>
  <c r="T40" i="2"/>
  <c r="V39" i="2"/>
  <c r="V35" i="2" s="1"/>
  <c r="W34" i="2"/>
  <c r="V34" i="2"/>
  <c r="V41" i="2" s="1"/>
  <c r="U34" i="2"/>
  <c r="T34" i="2"/>
  <c r="S34" i="2"/>
  <c r="R34" i="2"/>
  <c r="R43" i="2" s="1"/>
  <c r="Q34" i="2"/>
  <c r="W33" i="2"/>
  <c r="W43" i="2" s="1"/>
  <c r="V33" i="2"/>
  <c r="U33" i="2"/>
  <c r="U48" i="2" s="1"/>
  <c r="T33" i="2"/>
  <c r="T42" i="2" s="1"/>
  <c r="S33" i="2"/>
  <c r="S45" i="2" s="1"/>
  <c r="R33" i="2"/>
  <c r="Q33" i="2"/>
  <c r="Q42" i="2" s="1"/>
  <c r="W30" i="2"/>
  <c r="V30" i="2"/>
  <c r="U30" i="2"/>
  <c r="T30" i="2"/>
  <c r="S30" i="2"/>
  <c r="R30" i="2"/>
  <c r="Q30" i="2"/>
  <c r="P30" i="2"/>
  <c r="O30" i="2"/>
  <c r="N30" i="2"/>
  <c r="W29" i="2"/>
  <c r="V29" i="2"/>
  <c r="U29" i="2"/>
  <c r="T29" i="2"/>
  <c r="S29" i="2"/>
  <c r="R29" i="2"/>
  <c r="Q29" i="2"/>
  <c r="P29" i="2"/>
  <c r="O29" i="2"/>
  <c r="N29" i="2"/>
  <c r="W28" i="2"/>
  <c r="V28" i="2"/>
  <c r="U28" i="2"/>
  <c r="T28" i="2"/>
  <c r="S28" i="2"/>
  <c r="R28" i="2"/>
  <c r="Q28" i="2"/>
  <c r="P28" i="2"/>
  <c r="O28" i="2"/>
  <c r="N28" i="2"/>
  <c r="V27" i="2"/>
  <c r="U27" i="2"/>
  <c r="T27" i="2"/>
  <c r="S27" i="2"/>
  <c r="R27" i="2"/>
  <c r="Q27" i="2"/>
  <c r="P27" i="2"/>
  <c r="O27" i="2"/>
  <c r="N27" i="2"/>
  <c r="U26" i="2"/>
  <c r="T26" i="2"/>
  <c r="S26" i="2"/>
  <c r="R26" i="2"/>
  <c r="Q26" i="2"/>
  <c r="P26" i="2"/>
  <c r="O26" i="2"/>
  <c r="N26" i="2"/>
  <c r="T25" i="2"/>
  <c r="S25" i="2"/>
  <c r="R25" i="2"/>
  <c r="Q25" i="2"/>
  <c r="P25" i="2"/>
  <c r="O25" i="2"/>
  <c r="N25" i="2"/>
  <c r="S24" i="2"/>
  <c r="R24" i="2"/>
  <c r="Q24" i="2"/>
  <c r="P24" i="2"/>
  <c r="O24" i="2"/>
  <c r="N24" i="2"/>
  <c r="R23" i="2"/>
  <c r="Q23" i="2"/>
  <c r="P23" i="2"/>
  <c r="O23" i="2"/>
  <c r="N23" i="2"/>
  <c r="Q22" i="2"/>
  <c r="P22" i="2"/>
  <c r="O22" i="2"/>
  <c r="N22" i="2"/>
  <c r="P21" i="2"/>
  <c r="O21" i="2"/>
  <c r="N21" i="2"/>
  <c r="O20" i="2"/>
  <c r="N20" i="2"/>
  <c r="W34" i="1"/>
  <c r="W47" i="1" s="1"/>
  <c r="V34" i="1"/>
  <c r="V47" i="1" s="1"/>
  <c r="U34" i="1"/>
  <c r="T34" i="1"/>
  <c r="W33" i="1"/>
  <c r="W48" i="1" s="1"/>
  <c r="V33" i="1"/>
  <c r="V48" i="1" s="1"/>
  <c r="U33" i="1"/>
  <c r="U47" i="1" s="1"/>
  <c r="T33" i="1"/>
  <c r="T48" i="1" s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V24" i="1"/>
  <c r="U24" i="1"/>
  <c r="T24" i="1"/>
  <c r="S24" i="1"/>
  <c r="R24" i="1"/>
  <c r="Q24" i="1"/>
  <c r="P24" i="1"/>
  <c r="O24" i="1"/>
  <c r="N24" i="1"/>
  <c r="U23" i="1"/>
  <c r="T23" i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S21" i="1"/>
  <c r="R21" i="1"/>
  <c r="Q21" i="1"/>
  <c r="P21" i="1"/>
  <c r="P34" i="1" s="1"/>
  <c r="O21" i="1"/>
  <c r="N21" i="1"/>
  <c r="R20" i="1"/>
  <c r="Q20" i="1"/>
  <c r="P20" i="1"/>
  <c r="O20" i="1"/>
  <c r="N20" i="1"/>
  <c r="U40" i="1" l="1"/>
  <c r="U44" i="1"/>
  <c r="U48" i="1"/>
  <c r="Q40" i="2"/>
  <c r="Q47" i="3"/>
  <c r="Q45" i="3"/>
  <c r="Q43" i="3"/>
  <c r="Q41" i="3"/>
  <c r="Q39" i="3"/>
  <c r="Q35" i="3" s="1"/>
  <c r="Q36" i="3"/>
  <c r="Q37" i="3" s="1"/>
  <c r="T36" i="3"/>
  <c r="T37" i="3" s="1"/>
  <c r="P39" i="3"/>
  <c r="P35" i="3" s="1"/>
  <c r="T41" i="3"/>
  <c r="P43" i="3"/>
  <c r="T45" i="3"/>
  <c r="P47" i="3"/>
  <c r="U47" i="4"/>
  <c r="U45" i="4"/>
  <c r="U43" i="4"/>
  <c r="U41" i="4"/>
  <c r="U39" i="4"/>
  <c r="U35" i="4" s="1"/>
  <c r="U36" i="4"/>
  <c r="U37" i="4" s="1"/>
  <c r="U42" i="4"/>
  <c r="U46" i="4"/>
  <c r="S41" i="8"/>
  <c r="W43" i="8"/>
  <c r="N33" i="1"/>
  <c r="R33" i="1"/>
  <c r="T36" i="1"/>
  <c r="T37" i="1" s="1"/>
  <c r="T39" i="1"/>
  <c r="T35" i="1" s="1"/>
  <c r="V40" i="1"/>
  <c r="T41" i="1"/>
  <c r="V42" i="1"/>
  <c r="T43" i="1"/>
  <c r="V44" i="1"/>
  <c r="T45" i="1"/>
  <c r="V46" i="1"/>
  <c r="T47" i="1"/>
  <c r="N33" i="2"/>
  <c r="R48" i="2"/>
  <c r="R46" i="2"/>
  <c r="R44" i="2"/>
  <c r="R42" i="2"/>
  <c r="R40" i="2"/>
  <c r="V48" i="2"/>
  <c r="Q36" i="2"/>
  <c r="Q37" i="2" s="1"/>
  <c r="V36" i="2"/>
  <c r="V37" i="2" s="1"/>
  <c r="R39" i="2"/>
  <c r="R35" i="2" s="1"/>
  <c r="W39" i="2"/>
  <c r="W35" i="2" s="1"/>
  <c r="S40" i="2"/>
  <c r="S41" i="2"/>
  <c r="U43" i="2"/>
  <c r="U44" i="2"/>
  <c r="Q45" i="2"/>
  <c r="V45" i="2"/>
  <c r="Q46" i="2"/>
  <c r="W46" i="2"/>
  <c r="R47" i="2"/>
  <c r="W47" i="2"/>
  <c r="S48" i="2"/>
  <c r="R47" i="3"/>
  <c r="R45" i="3"/>
  <c r="R43" i="3"/>
  <c r="R41" i="3"/>
  <c r="R39" i="3"/>
  <c r="R35" i="3" s="1"/>
  <c r="R36" i="3"/>
  <c r="R37" i="3" s="1"/>
  <c r="V47" i="3"/>
  <c r="V45" i="3"/>
  <c r="V43" i="3"/>
  <c r="V41" i="3"/>
  <c r="V39" i="3"/>
  <c r="V35" i="3" s="1"/>
  <c r="V36" i="3"/>
  <c r="V37" i="3" s="1"/>
  <c r="W36" i="3"/>
  <c r="W37" i="3" s="1"/>
  <c r="S39" i="3"/>
  <c r="S35" i="3" s="1"/>
  <c r="Q40" i="3"/>
  <c r="W41" i="3"/>
  <c r="U42" i="3"/>
  <c r="S43" i="3"/>
  <c r="Q44" i="3"/>
  <c r="W45" i="3"/>
  <c r="S47" i="3"/>
  <c r="Q48" i="3"/>
  <c r="R47" i="4"/>
  <c r="R45" i="4"/>
  <c r="R43" i="4"/>
  <c r="R41" i="4"/>
  <c r="R39" i="4"/>
  <c r="R35" i="4" s="1"/>
  <c r="R36" i="4"/>
  <c r="R37" i="4" s="1"/>
  <c r="R48" i="4"/>
  <c r="R46" i="4"/>
  <c r="R44" i="4"/>
  <c r="V47" i="4"/>
  <c r="V45" i="4"/>
  <c r="V43" i="4"/>
  <c r="V41" i="4"/>
  <c r="V39" i="4"/>
  <c r="V35" i="4" s="1"/>
  <c r="V36" i="4"/>
  <c r="V37" i="4" s="1"/>
  <c r="V48" i="4"/>
  <c r="V46" i="4"/>
  <c r="V44" i="4"/>
  <c r="R40" i="4"/>
  <c r="V42" i="4"/>
  <c r="W43" i="4"/>
  <c r="S45" i="4"/>
  <c r="U48" i="4"/>
  <c r="Q48" i="5"/>
  <c r="U48" i="5"/>
  <c r="Q36" i="5"/>
  <c r="Q37" i="5" s="1"/>
  <c r="S40" i="5"/>
  <c r="U43" i="5"/>
  <c r="Q45" i="5"/>
  <c r="O36" i="7"/>
  <c r="O37" i="7" s="1"/>
  <c r="N46" i="9"/>
  <c r="N42" i="9"/>
  <c r="N45" i="9"/>
  <c r="N41" i="9"/>
  <c r="N36" i="9"/>
  <c r="N37" i="9" s="1"/>
  <c r="N48" i="9"/>
  <c r="N44" i="9"/>
  <c r="N40" i="9"/>
  <c r="V46" i="9"/>
  <c r="V42" i="9"/>
  <c r="V45" i="9"/>
  <c r="V41" i="9"/>
  <c r="V36" i="9"/>
  <c r="V37" i="9" s="1"/>
  <c r="V48" i="9"/>
  <c r="V44" i="9"/>
  <c r="V40" i="9"/>
  <c r="V35" i="9" s="1"/>
  <c r="V43" i="9"/>
  <c r="N47" i="9"/>
  <c r="W36" i="1"/>
  <c r="W37" i="1" s="1"/>
  <c r="W41" i="1"/>
  <c r="U46" i="1"/>
  <c r="Q48" i="2"/>
  <c r="U39" i="1"/>
  <c r="U35" i="1" s="1"/>
  <c r="U41" i="1"/>
  <c r="U43" i="1"/>
  <c r="U45" i="1"/>
  <c r="U41" i="2"/>
  <c r="U42" i="2"/>
  <c r="V43" i="2"/>
  <c r="W44" i="2"/>
  <c r="W45" i="2"/>
  <c r="T39" i="3"/>
  <c r="T35" i="3" s="1"/>
  <c r="T43" i="3"/>
  <c r="P33" i="4"/>
  <c r="W45" i="4"/>
  <c r="Q47" i="7"/>
  <c r="Q45" i="7"/>
  <c r="Q43" i="7"/>
  <c r="Q41" i="7"/>
  <c r="Q46" i="7"/>
  <c r="Q48" i="7"/>
  <c r="Q40" i="7"/>
  <c r="Q39" i="7"/>
  <c r="Q35" i="7" s="1"/>
  <c r="Q36" i="7"/>
  <c r="Q37" i="7" s="1"/>
  <c r="Q42" i="7"/>
  <c r="U47" i="7"/>
  <c r="U45" i="7"/>
  <c r="U43" i="7"/>
  <c r="U41" i="7"/>
  <c r="U39" i="7"/>
  <c r="U35" i="7" s="1"/>
  <c r="U44" i="7"/>
  <c r="U46" i="7"/>
  <c r="U36" i="7"/>
  <c r="U37" i="7" s="1"/>
  <c r="U48" i="7"/>
  <c r="U40" i="7"/>
  <c r="S36" i="7"/>
  <c r="S37" i="7" s="1"/>
  <c r="O39" i="7"/>
  <c r="O35" i="7" s="1"/>
  <c r="O41" i="7"/>
  <c r="S47" i="7"/>
  <c r="S36" i="8"/>
  <c r="S37" i="8" s="1"/>
  <c r="W39" i="8"/>
  <c r="W35" i="8" s="1"/>
  <c r="U34" i="10"/>
  <c r="W39" i="1"/>
  <c r="W35" i="1" s="1"/>
  <c r="U42" i="1"/>
  <c r="W43" i="1"/>
  <c r="W45" i="1"/>
  <c r="U36" i="2"/>
  <c r="U37" i="2" s="1"/>
  <c r="Q39" i="2"/>
  <c r="Q35" i="2" s="1"/>
  <c r="U45" i="2"/>
  <c r="U46" i="2"/>
  <c r="Q47" i="2"/>
  <c r="U47" i="3"/>
  <c r="U45" i="3"/>
  <c r="U43" i="3"/>
  <c r="U41" i="3"/>
  <c r="U39" i="3"/>
  <c r="U35" i="3" s="1"/>
  <c r="U36" i="3"/>
  <c r="U37" i="3" s="1"/>
  <c r="U36" i="1"/>
  <c r="U37" i="1" s="1"/>
  <c r="W40" i="1"/>
  <c r="W42" i="1"/>
  <c r="W44" i="1"/>
  <c r="W46" i="1"/>
  <c r="R36" i="2"/>
  <c r="R37" i="2" s="1"/>
  <c r="W36" i="2"/>
  <c r="W37" i="2" s="1"/>
  <c r="S39" i="2"/>
  <c r="S35" i="2" s="1"/>
  <c r="Q43" i="2"/>
  <c r="Q44" i="2"/>
  <c r="R45" i="2"/>
  <c r="S46" i="2"/>
  <c r="S47" i="2"/>
  <c r="P36" i="3"/>
  <c r="P37" i="3" s="1"/>
  <c r="P41" i="3"/>
  <c r="W48" i="4"/>
  <c r="S36" i="4"/>
  <c r="S37" i="4" s="1"/>
  <c r="W39" i="4"/>
  <c r="W35" i="4" s="1"/>
  <c r="U40" i="4"/>
  <c r="S41" i="4"/>
  <c r="V36" i="1"/>
  <c r="V37" i="1" s="1"/>
  <c r="V39" i="1"/>
  <c r="V35" i="1" s="1"/>
  <c r="T40" i="1"/>
  <c r="V41" i="1"/>
  <c r="T42" i="1"/>
  <c r="V43" i="1"/>
  <c r="T44" i="1"/>
  <c r="V45" i="1"/>
  <c r="T46" i="1"/>
  <c r="T47" i="2"/>
  <c r="T45" i="2"/>
  <c r="T43" i="2"/>
  <c r="T41" i="2"/>
  <c r="T39" i="2"/>
  <c r="T35" i="2" s="1"/>
  <c r="T36" i="2"/>
  <c r="T37" i="2" s="1"/>
  <c r="S36" i="2"/>
  <c r="S37" i="2" s="1"/>
  <c r="U39" i="2"/>
  <c r="U35" i="2" s="1"/>
  <c r="U40" i="2"/>
  <c r="Q41" i="2"/>
  <c r="W42" i="2"/>
  <c r="S44" i="2"/>
  <c r="T46" i="2"/>
  <c r="U47" i="2"/>
  <c r="P48" i="3"/>
  <c r="T48" i="3"/>
  <c r="S36" i="3"/>
  <c r="S37" i="3" s="1"/>
  <c r="W39" i="3"/>
  <c r="W35" i="3" s="1"/>
  <c r="U40" i="3"/>
  <c r="S41" i="3"/>
  <c r="Q42" i="3"/>
  <c r="W43" i="3"/>
  <c r="U44" i="3"/>
  <c r="Q46" i="3"/>
  <c r="U48" i="3"/>
  <c r="T47" i="4"/>
  <c r="T45" i="4"/>
  <c r="T43" i="4"/>
  <c r="T36" i="4"/>
  <c r="T37" i="4" s="1"/>
  <c r="T41" i="4"/>
  <c r="U44" i="4"/>
  <c r="O47" i="5"/>
  <c r="O45" i="5"/>
  <c r="O43" i="5"/>
  <c r="O41" i="5"/>
  <c r="O39" i="5"/>
  <c r="O35" i="5" s="1"/>
  <c r="O36" i="5"/>
  <c r="O37" i="5" s="1"/>
  <c r="S47" i="5"/>
  <c r="S45" i="5"/>
  <c r="S43" i="5"/>
  <c r="S41" i="5"/>
  <c r="S39" i="5"/>
  <c r="S35" i="5" s="1"/>
  <c r="S36" i="5"/>
  <c r="S37" i="5" s="1"/>
  <c r="W47" i="5"/>
  <c r="W45" i="5"/>
  <c r="W43" i="5"/>
  <c r="W41" i="5"/>
  <c r="W39" i="5"/>
  <c r="W35" i="5" s="1"/>
  <c r="W36" i="5"/>
  <c r="W37" i="5" s="1"/>
  <c r="U39" i="5"/>
  <c r="U35" i="5" s="1"/>
  <c r="W42" i="5"/>
  <c r="S44" i="5"/>
  <c r="O46" i="5"/>
  <c r="W36" i="7"/>
  <c r="W37" i="7" s="1"/>
  <c r="S39" i="7"/>
  <c r="S35" i="7" s="1"/>
  <c r="W45" i="7"/>
  <c r="S48" i="8"/>
  <c r="S44" i="8"/>
  <c r="S40" i="8"/>
  <c r="S47" i="8"/>
  <c r="S43" i="8"/>
  <c r="S39" i="8"/>
  <c r="S35" i="8" s="1"/>
  <c r="S46" i="8"/>
  <c r="S42" i="8"/>
  <c r="W46" i="8"/>
  <c r="W42" i="8"/>
  <c r="W45" i="8"/>
  <c r="W41" i="8"/>
  <c r="W36" i="8"/>
  <c r="W37" i="8" s="1"/>
  <c r="W48" i="8"/>
  <c r="W44" i="8"/>
  <c r="W40" i="8"/>
  <c r="N39" i="9"/>
  <c r="O46" i="11"/>
  <c r="O45" i="11"/>
  <c r="O36" i="11"/>
  <c r="O37" i="11" s="1"/>
  <c r="O48" i="11"/>
  <c r="O42" i="11"/>
  <c r="O41" i="11"/>
  <c r="O43" i="11"/>
  <c r="O40" i="11"/>
  <c r="O39" i="11"/>
  <c r="O35" i="11" s="1"/>
  <c r="O47" i="11"/>
  <c r="S44" i="11"/>
  <c r="S43" i="11"/>
  <c r="S48" i="11"/>
  <c r="S47" i="11"/>
  <c r="S40" i="11"/>
  <c r="S39" i="11"/>
  <c r="S35" i="11" s="1"/>
  <c r="S46" i="11"/>
  <c r="S45" i="11"/>
  <c r="S42" i="11"/>
  <c r="W42" i="11"/>
  <c r="W41" i="11"/>
  <c r="W46" i="11"/>
  <c r="W45" i="11"/>
  <c r="W36" i="11"/>
  <c r="W37" i="11" s="1"/>
  <c r="W43" i="11"/>
  <c r="W48" i="11"/>
  <c r="W40" i="11"/>
  <c r="W39" i="11"/>
  <c r="W35" i="11" s="1"/>
  <c r="Q46" i="11"/>
  <c r="Q43" i="11"/>
  <c r="U40" i="11"/>
  <c r="U36" i="11"/>
  <c r="U37" i="11" s="1"/>
  <c r="N36" i="5"/>
  <c r="N37" i="5" s="1"/>
  <c r="R36" i="5"/>
  <c r="R37" i="5" s="1"/>
  <c r="V36" i="5"/>
  <c r="V37" i="5" s="1"/>
  <c r="N39" i="5"/>
  <c r="N35" i="5" s="1"/>
  <c r="R39" i="5"/>
  <c r="R35" i="5" s="1"/>
  <c r="V39" i="5"/>
  <c r="V35" i="5" s="1"/>
  <c r="P40" i="5"/>
  <c r="T40" i="5"/>
  <c r="N41" i="5"/>
  <c r="R41" i="5"/>
  <c r="V41" i="5"/>
  <c r="P42" i="5"/>
  <c r="T42" i="5"/>
  <c r="N43" i="5"/>
  <c r="R43" i="5"/>
  <c r="V43" i="5"/>
  <c r="P44" i="5"/>
  <c r="T44" i="5"/>
  <c r="N45" i="5"/>
  <c r="R45" i="5"/>
  <c r="V45" i="5"/>
  <c r="P46" i="5"/>
  <c r="T46" i="5"/>
  <c r="P48" i="5"/>
  <c r="T48" i="5"/>
  <c r="P36" i="7"/>
  <c r="P37" i="7" s="1"/>
  <c r="T36" i="7"/>
  <c r="T37" i="7" s="1"/>
  <c r="P39" i="7"/>
  <c r="P35" i="7" s="1"/>
  <c r="T39" i="7"/>
  <c r="T35" i="7" s="1"/>
  <c r="P40" i="7"/>
  <c r="P41" i="7"/>
  <c r="V41" i="7"/>
  <c r="V42" i="7"/>
  <c r="R43" i="7"/>
  <c r="R44" i="7"/>
  <c r="N45" i="7"/>
  <c r="N46" i="7"/>
  <c r="T46" i="7"/>
  <c r="P33" i="8"/>
  <c r="V40" i="2"/>
  <c r="V42" i="2"/>
  <c r="V44" i="2"/>
  <c r="V46" i="2"/>
  <c r="O33" i="3"/>
  <c r="S40" i="3"/>
  <c r="W40" i="3"/>
  <c r="S42" i="3"/>
  <c r="W42" i="3"/>
  <c r="S44" i="3"/>
  <c r="W44" i="3"/>
  <c r="S46" i="3"/>
  <c r="W46" i="3"/>
  <c r="O33" i="4"/>
  <c r="S40" i="4"/>
  <c r="W40" i="4"/>
  <c r="S42" i="4"/>
  <c r="W42" i="4"/>
  <c r="S44" i="4"/>
  <c r="W44" i="4"/>
  <c r="S46" i="4"/>
  <c r="W46" i="4"/>
  <c r="Q40" i="5"/>
  <c r="U40" i="5"/>
  <c r="Q42" i="5"/>
  <c r="U42" i="5"/>
  <c r="Q44" i="5"/>
  <c r="U44" i="5"/>
  <c r="Q46" i="5"/>
  <c r="U46" i="5"/>
  <c r="Q33" i="6"/>
  <c r="U33" i="6"/>
  <c r="O48" i="7"/>
  <c r="O46" i="7"/>
  <c r="O44" i="7"/>
  <c r="O42" i="7"/>
  <c r="O40" i="7"/>
  <c r="S48" i="7"/>
  <c r="S46" i="7"/>
  <c r="S44" i="7"/>
  <c r="S42" i="7"/>
  <c r="S40" i="7"/>
  <c r="W48" i="7"/>
  <c r="W46" i="7"/>
  <c r="W44" i="7"/>
  <c r="W42" i="7"/>
  <c r="W40" i="7"/>
  <c r="V39" i="7"/>
  <c r="V35" i="7" s="1"/>
  <c r="V40" i="7"/>
  <c r="R41" i="7"/>
  <c r="W41" i="7"/>
  <c r="R42" i="7"/>
  <c r="N43" i="7"/>
  <c r="S43" i="7"/>
  <c r="N44" i="7"/>
  <c r="T44" i="7"/>
  <c r="O45" i="7"/>
  <c r="T45" i="7"/>
  <c r="P46" i="7"/>
  <c r="P47" i="7"/>
  <c r="V47" i="7"/>
  <c r="V48" i="7"/>
  <c r="U42" i="8"/>
  <c r="U46" i="8"/>
  <c r="S33" i="10"/>
  <c r="V48" i="10"/>
  <c r="V46" i="10"/>
  <c r="V44" i="10"/>
  <c r="V42" i="10"/>
  <c r="V40" i="10"/>
  <c r="V45" i="10"/>
  <c r="V36" i="10"/>
  <c r="V37" i="10" s="1"/>
  <c r="V41" i="10"/>
  <c r="V47" i="10"/>
  <c r="Q48" i="11"/>
  <c r="Q41" i="11"/>
  <c r="Q40" i="11"/>
  <c r="Q45" i="11"/>
  <c r="Q44" i="11"/>
  <c r="Q36" i="11"/>
  <c r="Q37" i="11" s="1"/>
  <c r="U47" i="11"/>
  <c r="U46" i="11"/>
  <c r="U39" i="11"/>
  <c r="U35" i="11" s="1"/>
  <c r="U48" i="11"/>
  <c r="U43" i="11"/>
  <c r="U42" i="11"/>
  <c r="U41" i="11"/>
  <c r="U44" i="11"/>
  <c r="Q47" i="11"/>
  <c r="O34" i="12"/>
  <c r="O43" i="12" s="1"/>
  <c r="S34" i="12"/>
  <c r="S33" i="12"/>
  <c r="W34" i="12"/>
  <c r="W33" i="12"/>
  <c r="P40" i="3"/>
  <c r="T40" i="3"/>
  <c r="P42" i="3"/>
  <c r="T42" i="3"/>
  <c r="P44" i="3"/>
  <c r="T44" i="3"/>
  <c r="P46" i="3"/>
  <c r="T46" i="3"/>
  <c r="T40" i="4"/>
  <c r="T42" i="4"/>
  <c r="T44" i="4"/>
  <c r="T46" i="4"/>
  <c r="P36" i="5"/>
  <c r="P37" i="5" s="1"/>
  <c r="T36" i="5"/>
  <c r="T37" i="5" s="1"/>
  <c r="P39" i="5"/>
  <c r="P35" i="5" s="1"/>
  <c r="T39" i="5"/>
  <c r="T35" i="5" s="1"/>
  <c r="N40" i="5"/>
  <c r="R40" i="5"/>
  <c r="V40" i="5"/>
  <c r="P41" i="5"/>
  <c r="T41" i="5"/>
  <c r="N42" i="5"/>
  <c r="R42" i="5"/>
  <c r="V42" i="5"/>
  <c r="P43" i="5"/>
  <c r="T43" i="5"/>
  <c r="N44" i="5"/>
  <c r="R44" i="5"/>
  <c r="V44" i="5"/>
  <c r="P45" i="5"/>
  <c r="T45" i="5"/>
  <c r="N46" i="5"/>
  <c r="R46" i="5"/>
  <c r="V46" i="5"/>
  <c r="N33" i="6"/>
  <c r="R33" i="6"/>
  <c r="V33" i="6"/>
  <c r="N36" i="7"/>
  <c r="N37" i="7" s="1"/>
  <c r="R36" i="7"/>
  <c r="R37" i="7" s="1"/>
  <c r="V36" i="7"/>
  <c r="V37" i="7" s="1"/>
  <c r="N39" i="7"/>
  <c r="N35" i="7" s="1"/>
  <c r="R39" i="7"/>
  <c r="R35" i="7" s="1"/>
  <c r="W39" i="7"/>
  <c r="W35" i="7" s="1"/>
  <c r="R40" i="7"/>
  <c r="N41" i="7"/>
  <c r="S41" i="7"/>
  <c r="T42" i="7"/>
  <c r="O43" i="7"/>
  <c r="P44" i="7"/>
  <c r="V45" i="7"/>
  <c r="R47" i="7"/>
  <c r="W47" i="7"/>
  <c r="V47" i="8"/>
  <c r="V45" i="8"/>
  <c r="V43" i="8"/>
  <c r="V41" i="8"/>
  <c r="V39" i="8"/>
  <c r="V35" i="8" s="1"/>
  <c r="V36" i="8"/>
  <c r="V37" i="8" s="1"/>
  <c r="V48" i="8"/>
  <c r="V46" i="8"/>
  <c r="V44" i="8"/>
  <c r="V42" i="8"/>
  <c r="V40" i="8"/>
  <c r="U39" i="8"/>
  <c r="U35" i="8" s="1"/>
  <c r="U43" i="8"/>
  <c r="V43" i="10"/>
  <c r="Q39" i="11"/>
  <c r="Q35" i="11" s="1"/>
  <c r="U45" i="11"/>
  <c r="T36" i="8"/>
  <c r="T37" i="8" s="1"/>
  <c r="T39" i="8"/>
  <c r="T35" i="8" s="1"/>
  <c r="T41" i="8"/>
  <c r="T43" i="8"/>
  <c r="T45" i="8"/>
  <c r="W42" i="10"/>
  <c r="W43" i="10"/>
  <c r="Q33" i="12"/>
  <c r="V46" i="12"/>
  <c r="V45" i="12"/>
  <c r="V43" i="12"/>
  <c r="V41" i="12"/>
  <c r="V39" i="12"/>
  <c r="V36" i="12"/>
  <c r="V37" i="12" s="1"/>
  <c r="V48" i="12"/>
  <c r="V47" i="12"/>
  <c r="V40" i="12"/>
  <c r="R46" i="12"/>
  <c r="R48" i="12"/>
  <c r="R47" i="12"/>
  <c r="R45" i="12"/>
  <c r="R43" i="12"/>
  <c r="R41" i="12"/>
  <c r="R39" i="12"/>
  <c r="R36" i="12"/>
  <c r="R37" i="12" s="1"/>
  <c r="R44" i="12"/>
  <c r="O47" i="14"/>
  <c r="O45" i="14"/>
  <c r="O43" i="14"/>
  <c r="O41" i="14"/>
  <c r="O39" i="14"/>
  <c r="O35" i="14" s="1"/>
  <c r="O36" i="14"/>
  <c r="O37" i="14" s="1"/>
  <c r="O46" i="14"/>
  <c r="O42" i="14"/>
  <c r="S47" i="14"/>
  <c r="S45" i="14"/>
  <c r="S43" i="14"/>
  <c r="S41" i="14"/>
  <c r="S39" i="14"/>
  <c r="S35" i="14" s="1"/>
  <c r="S36" i="14"/>
  <c r="S37" i="14" s="1"/>
  <c r="S48" i="14"/>
  <c r="S44" i="14"/>
  <c r="S40" i="14"/>
  <c r="W47" i="14"/>
  <c r="W45" i="14"/>
  <c r="W43" i="14"/>
  <c r="W41" i="14"/>
  <c r="W39" i="14"/>
  <c r="W35" i="14" s="1"/>
  <c r="W36" i="14"/>
  <c r="W37" i="14" s="1"/>
  <c r="W46" i="14"/>
  <c r="W42" i="14"/>
  <c r="Q45" i="14"/>
  <c r="Q41" i="14"/>
  <c r="Q36" i="14"/>
  <c r="Q37" i="14" s="1"/>
  <c r="U47" i="14"/>
  <c r="U43" i="14"/>
  <c r="U39" i="14"/>
  <c r="U35" i="14" s="1"/>
  <c r="Q39" i="14"/>
  <c r="Q35" i="14" s="1"/>
  <c r="W40" i="14"/>
  <c r="S42" i="14"/>
  <c r="O44" i="14"/>
  <c r="U45" i="14"/>
  <c r="Q47" i="14"/>
  <c r="W48" i="14"/>
  <c r="P47" i="19"/>
  <c r="P42" i="19"/>
  <c r="P41" i="19"/>
  <c r="P39" i="19"/>
  <c r="P35" i="19" s="1"/>
  <c r="P36" i="19"/>
  <c r="P37" i="19" s="1"/>
  <c r="P46" i="19"/>
  <c r="P45" i="19"/>
  <c r="P40" i="19"/>
  <c r="P44" i="19"/>
  <c r="P48" i="19"/>
  <c r="P43" i="19"/>
  <c r="T46" i="19"/>
  <c r="T45" i="19"/>
  <c r="T48" i="19"/>
  <c r="T39" i="19"/>
  <c r="T35" i="19" s="1"/>
  <c r="T36" i="19"/>
  <c r="T37" i="19" s="1"/>
  <c r="T42" i="19"/>
  <c r="T41" i="19"/>
  <c r="T43" i="19"/>
  <c r="T47" i="19"/>
  <c r="T40" i="19"/>
  <c r="T40" i="8"/>
  <c r="T42" i="8"/>
  <c r="T44" i="8"/>
  <c r="T46" i="8"/>
  <c r="Q33" i="9"/>
  <c r="U33" i="9"/>
  <c r="W39" i="10"/>
  <c r="W35" i="10" s="1"/>
  <c r="W46" i="10"/>
  <c r="N47" i="11"/>
  <c r="N45" i="11"/>
  <c r="N43" i="11"/>
  <c r="N41" i="11"/>
  <c r="N39" i="11"/>
  <c r="N35" i="11" s="1"/>
  <c r="N36" i="11"/>
  <c r="N37" i="11" s="1"/>
  <c r="R47" i="11"/>
  <c r="R45" i="11"/>
  <c r="R43" i="11"/>
  <c r="R41" i="11"/>
  <c r="R39" i="11"/>
  <c r="R35" i="11" s="1"/>
  <c r="R36" i="11"/>
  <c r="R37" i="11" s="1"/>
  <c r="V47" i="11"/>
  <c r="V45" i="11"/>
  <c r="V43" i="11"/>
  <c r="V41" i="11"/>
  <c r="V39" i="11"/>
  <c r="V35" i="11" s="1"/>
  <c r="V36" i="11"/>
  <c r="V37" i="11" s="1"/>
  <c r="T36" i="11"/>
  <c r="T37" i="11" s="1"/>
  <c r="P39" i="11"/>
  <c r="P35" i="11" s="1"/>
  <c r="V40" i="11"/>
  <c r="R42" i="11"/>
  <c r="N44" i="11"/>
  <c r="V48" i="11"/>
  <c r="U34" i="12"/>
  <c r="V44" i="12"/>
  <c r="W39" i="13"/>
  <c r="W35" i="13" s="1"/>
  <c r="Q45" i="15"/>
  <c r="Q44" i="15"/>
  <c r="U46" i="15"/>
  <c r="U47" i="15"/>
  <c r="O48" i="16"/>
  <c r="O46" i="16"/>
  <c r="O40" i="16"/>
  <c r="O39" i="16"/>
  <c r="O45" i="16"/>
  <c r="O42" i="16"/>
  <c r="O41" i="16"/>
  <c r="O47" i="16"/>
  <c r="P40" i="11"/>
  <c r="T40" i="11"/>
  <c r="P42" i="11"/>
  <c r="T42" i="11"/>
  <c r="P44" i="11"/>
  <c r="T44" i="11"/>
  <c r="P46" i="11"/>
  <c r="T46" i="11"/>
  <c r="P33" i="12"/>
  <c r="T33" i="12"/>
  <c r="N33" i="13"/>
  <c r="R33" i="13"/>
  <c r="V33" i="13"/>
  <c r="W36" i="13"/>
  <c r="W37" i="13" s="1"/>
  <c r="W43" i="13"/>
  <c r="Q48" i="14"/>
  <c r="U48" i="14"/>
  <c r="S48" i="15"/>
  <c r="S47" i="15"/>
  <c r="S41" i="15"/>
  <c r="S39" i="15"/>
  <c r="S35" i="15" s="1"/>
  <c r="S36" i="15"/>
  <c r="S37" i="15" s="1"/>
  <c r="W46" i="15"/>
  <c r="W45" i="15"/>
  <c r="W48" i="15"/>
  <c r="W47" i="15"/>
  <c r="W41" i="15"/>
  <c r="W39" i="15"/>
  <c r="W35" i="15" s="1"/>
  <c r="W36" i="15"/>
  <c r="W37" i="15" s="1"/>
  <c r="Q36" i="15"/>
  <c r="Q37" i="15" s="1"/>
  <c r="U39" i="15"/>
  <c r="U35" i="15" s="1"/>
  <c r="S40" i="15"/>
  <c r="Q41" i="15"/>
  <c r="W42" i="15"/>
  <c r="W43" i="15"/>
  <c r="W44" i="15"/>
  <c r="O43" i="16"/>
  <c r="O44" i="16"/>
  <c r="W48" i="13"/>
  <c r="W46" i="13"/>
  <c r="W44" i="13"/>
  <c r="W42" i="13"/>
  <c r="N47" i="14"/>
  <c r="N45" i="14"/>
  <c r="N43" i="14"/>
  <c r="N41" i="14"/>
  <c r="N39" i="14"/>
  <c r="N35" i="14" s="1"/>
  <c r="N36" i="14"/>
  <c r="N37" i="14" s="1"/>
  <c r="R47" i="14"/>
  <c r="R45" i="14"/>
  <c r="R43" i="14"/>
  <c r="R41" i="14"/>
  <c r="R39" i="14"/>
  <c r="R35" i="14" s="1"/>
  <c r="R36" i="14"/>
  <c r="R37" i="14" s="1"/>
  <c r="V47" i="14"/>
  <c r="V45" i="14"/>
  <c r="V43" i="14"/>
  <c r="V41" i="14"/>
  <c r="V39" i="14"/>
  <c r="V35" i="14" s="1"/>
  <c r="V36" i="14"/>
  <c r="V37" i="14" s="1"/>
  <c r="T36" i="14"/>
  <c r="T37" i="14" s="1"/>
  <c r="P39" i="14"/>
  <c r="P35" i="14" s="1"/>
  <c r="N40" i="14"/>
  <c r="V40" i="14"/>
  <c r="T41" i="14"/>
  <c r="R42" i="14"/>
  <c r="P43" i="14"/>
  <c r="N44" i="14"/>
  <c r="V44" i="14"/>
  <c r="R46" i="14"/>
  <c r="N48" i="14"/>
  <c r="V48" i="14"/>
  <c r="P48" i="15"/>
  <c r="P46" i="15"/>
  <c r="P44" i="15"/>
  <c r="P43" i="15"/>
  <c r="P41" i="15"/>
  <c r="P39" i="15"/>
  <c r="P35" i="15" s="1"/>
  <c r="P36" i="15"/>
  <c r="P37" i="15" s="1"/>
  <c r="P45" i="15"/>
  <c r="T48" i="15"/>
  <c r="T46" i="15"/>
  <c r="T44" i="15"/>
  <c r="T41" i="15"/>
  <c r="T39" i="15"/>
  <c r="T35" i="15" s="1"/>
  <c r="T36" i="15"/>
  <c r="T37" i="15" s="1"/>
  <c r="T43" i="15"/>
  <c r="T40" i="15"/>
  <c r="P42" i="15"/>
  <c r="P47" i="15"/>
  <c r="Q48" i="15"/>
  <c r="U34" i="16"/>
  <c r="U33" i="16"/>
  <c r="O36" i="16"/>
  <c r="O37" i="16" s="1"/>
  <c r="Q48" i="17"/>
  <c r="Q47" i="17"/>
  <c r="Q45" i="17"/>
  <c r="Q43" i="17"/>
  <c r="Q41" i="17"/>
  <c r="Q39" i="17"/>
  <c r="Q36" i="17"/>
  <c r="Q37" i="17" s="1"/>
  <c r="Q42" i="17"/>
  <c r="Q46" i="17"/>
  <c r="T47" i="18"/>
  <c r="T45" i="18"/>
  <c r="T43" i="18"/>
  <c r="T41" i="18"/>
  <c r="T39" i="18"/>
  <c r="T36" i="18"/>
  <c r="T37" i="18" s="1"/>
  <c r="T48" i="18"/>
  <c r="T44" i="18"/>
  <c r="T40" i="18"/>
  <c r="T46" i="18"/>
  <c r="R47" i="20"/>
  <c r="R39" i="20"/>
  <c r="R35" i="20" s="1"/>
  <c r="R45" i="20"/>
  <c r="R36" i="20"/>
  <c r="R37" i="20" s="1"/>
  <c r="V45" i="20"/>
  <c r="V36" i="20"/>
  <c r="V37" i="20" s="1"/>
  <c r="V43" i="20"/>
  <c r="V39" i="20"/>
  <c r="V35" i="20" s="1"/>
  <c r="V41" i="20"/>
  <c r="P40" i="14"/>
  <c r="T40" i="14"/>
  <c r="P42" i="14"/>
  <c r="T42" i="14"/>
  <c r="P44" i="14"/>
  <c r="T44" i="14"/>
  <c r="P46" i="14"/>
  <c r="T46" i="14"/>
  <c r="Q40" i="15"/>
  <c r="U40" i="15"/>
  <c r="Q42" i="15"/>
  <c r="U42" i="15"/>
  <c r="U44" i="15"/>
  <c r="Q46" i="15"/>
  <c r="W47" i="18"/>
  <c r="W45" i="18"/>
  <c r="W43" i="18"/>
  <c r="W41" i="18"/>
  <c r="W39" i="18"/>
  <c r="W36" i="18"/>
  <c r="W37" i="18" s="1"/>
  <c r="W48" i="18"/>
  <c r="W44" i="18"/>
  <c r="W40" i="18"/>
  <c r="W46" i="18"/>
  <c r="R41" i="20"/>
  <c r="V47" i="20"/>
  <c r="Q40" i="14"/>
  <c r="U40" i="14"/>
  <c r="Q42" i="14"/>
  <c r="U42" i="14"/>
  <c r="Q44" i="14"/>
  <c r="U44" i="14"/>
  <c r="Q46" i="14"/>
  <c r="U46" i="14"/>
  <c r="R47" i="15"/>
  <c r="R45" i="15"/>
  <c r="R43" i="15"/>
  <c r="V47" i="15"/>
  <c r="V45" i="15"/>
  <c r="V43" i="15"/>
  <c r="R40" i="15"/>
  <c r="V40" i="15"/>
  <c r="R42" i="15"/>
  <c r="V42" i="15"/>
  <c r="V44" i="15"/>
  <c r="R46" i="15"/>
  <c r="Q40" i="17"/>
  <c r="Q44" i="17"/>
  <c r="O47" i="18"/>
  <c r="O45" i="18"/>
  <c r="O43" i="18"/>
  <c r="O41" i="18"/>
  <c r="O39" i="18"/>
  <c r="O36" i="18"/>
  <c r="O37" i="18" s="1"/>
  <c r="O48" i="18"/>
  <c r="O44" i="18"/>
  <c r="O40" i="18"/>
  <c r="T42" i="18"/>
  <c r="R47" i="19"/>
  <c r="R39" i="19"/>
  <c r="R35" i="19" s="1"/>
  <c r="R48" i="19"/>
  <c r="V36" i="19"/>
  <c r="V37" i="19" s="1"/>
  <c r="V45" i="19"/>
  <c r="V44" i="19"/>
  <c r="R46" i="19"/>
  <c r="R43" i="20"/>
  <c r="O33" i="17"/>
  <c r="S33" i="17"/>
  <c r="W33" i="17"/>
  <c r="P47" i="18"/>
  <c r="P45" i="18"/>
  <c r="P43" i="18"/>
  <c r="P41" i="18"/>
  <c r="P39" i="18"/>
  <c r="P36" i="18"/>
  <c r="P37" i="18" s="1"/>
  <c r="P42" i="18"/>
  <c r="P46" i="18"/>
  <c r="Q47" i="19"/>
  <c r="Q48" i="19"/>
  <c r="Q46" i="19"/>
  <c r="Q44" i="19"/>
  <c r="Q42" i="19"/>
  <c r="Q41" i="19"/>
  <c r="Q39" i="19"/>
  <c r="Q35" i="19" s="1"/>
  <c r="Q36" i="19"/>
  <c r="Q37" i="19" s="1"/>
  <c r="Q43" i="19"/>
  <c r="U47" i="19"/>
  <c r="U48" i="19"/>
  <c r="U46" i="19"/>
  <c r="U44" i="19"/>
  <c r="U42" i="19"/>
  <c r="U39" i="19"/>
  <c r="U35" i="19" s="1"/>
  <c r="U36" i="19"/>
  <c r="U37" i="19" s="1"/>
  <c r="U41" i="19"/>
  <c r="W39" i="19"/>
  <c r="W35" i="19" s="1"/>
  <c r="U40" i="19"/>
  <c r="U43" i="19"/>
  <c r="R48" i="20"/>
  <c r="V48" i="20"/>
  <c r="P33" i="16"/>
  <c r="T33" i="16"/>
  <c r="P33" i="17"/>
  <c r="T33" i="17"/>
  <c r="R43" i="19"/>
  <c r="V48" i="19"/>
  <c r="Q33" i="18"/>
  <c r="U33" i="18"/>
  <c r="R40" i="19"/>
  <c r="V40" i="19"/>
  <c r="V42" i="19"/>
  <c r="V43" i="19"/>
  <c r="R44" i="19"/>
  <c r="R45" i="19"/>
  <c r="V47" i="19"/>
  <c r="T40" i="20"/>
  <c r="O48" i="21"/>
  <c r="O46" i="21"/>
  <c r="O44" i="21"/>
  <c r="O42" i="21"/>
  <c r="O40" i="21"/>
  <c r="O47" i="21"/>
  <c r="O45" i="21"/>
  <c r="O43" i="21"/>
  <c r="O41" i="21"/>
  <c r="O39" i="21"/>
  <c r="O35" i="21" s="1"/>
  <c r="O36" i="21"/>
  <c r="O37" i="21" s="1"/>
  <c r="S48" i="21"/>
  <c r="S46" i="21"/>
  <c r="S44" i="21"/>
  <c r="S42" i="21"/>
  <c r="S40" i="21"/>
  <c r="S47" i="21"/>
  <c r="S45" i="21"/>
  <c r="S43" i="21"/>
  <c r="S41" i="21"/>
  <c r="S39" i="21"/>
  <c r="S35" i="21" s="1"/>
  <c r="S36" i="21"/>
  <c r="S37" i="21" s="1"/>
  <c r="W48" i="21"/>
  <c r="W46" i="21"/>
  <c r="W44" i="21"/>
  <c r="W42" i="21"/>
  <c r="W40" i="21"/>
  <c r="W47" i="21"/>
  <c r="W45" i="21"/>
  <c r="W43" i="21"/>
  <c r="W41" i="21"/>
  <c r="W39" i="21"/>
  <c r="W35" i="21" s="1"/>
  <c r="W36" i="21"/>
  <c r="W37" i="21" s="1"/>
  <c r="N33" i="18"/>
  <c r="R33" i="18"/>
  <c r="V33" i="18"/>
  <c r="O33" i="19"/>
  <c r="S48" i="19"/>
  <c r="S47" i="19"/>
  <c r="S45" i="19"/>
  <c r="S43" i="19"/>
  <c r="S41" i="19"/>
  <c r="W48" i="19"/>
  <c r="W47" i="19"/>
  <c r="W45" i="19"/>
  <c r="W43" i="19"/>
  <c r="W41" i="19"/>
  <c r="S40" i="19"/>
  <c r="W40" i="19"/>
  <c r="V41" i="19"/>
  <c r="R42" i="19"/>
  <c r="W42" i="19"/>
  <c r="S44" i="19"/>
  <c r="T47" i="20"/>
  <c r="T45" i="20"/>
  <c r="T43" i="20"/>
  <c r="T41" i="20"/>
  <c r="T39" i="20"/>
  <c r="T35" i="20" s="1"/>
  <c r="T36" i="20"/>
  <c r="T37" i="20" s="1"/>
  <c r="T42" i="20"/>
  <c r="N33" i="21"/>
  <c r="N34" i="21"/>
  <c r="O34" i="20"/>
  <c r="S36" i="20"/>
  <c r="S37" i="20" s="1"/>
  <c r="W36" i="20"/>
  <c r="W37" i="20" s="1"/>
  <c r="S39" i="20"/>
  <c r="S35" i="20" s="1"/>
  <c r="W39" i="20"/>
  <c r="W35" i="20" s="1"/>
  <c r="Q40" i="20"/>
  <c r="U40" i="20"/>
  <c r="S41" i="20"/>
  <c r="W41" i="20"/>
  <c r="Q42" i="20"/>
  <c r="U42" i="20"/>
  <c r="S43" i="20"/>
  <c r="W43" i="20"/>
  <c r="Q44" i="20"/>
  <c r="U44" i="20"/>
  <c r="S45" i="20"/>
  <c r="W45" i="20"/>
  <c r="Q46" i="20"/>
  <c r="U46" i="20"/>
  <c r="S47" i="20"/>
  <c r="W47" i="20"/>
  <c r="Q48" i="20"/>
  <c r="U48" i="20"/>
  <c r="R36" i="21"/>
  <c r="R37" i="21" s="1"/>
  <c r="V36" i="21"/>
  <c r="V37" i="21" s="1"/>
  <c r="R39" i="21"/>
  <c r="R35" i="21" s="1"/>
  <c r="V39" i="21"/>
  <c r="V35" i="21" s="1"/>
  <c r="P40" i="21"/>
  <c r="T40" i="21"/>
  <c r="R41" i="21"/>
  <c r="V41" i="21"/>
  <c r="P42" i="21"/>
  <c r="T42" i="21"/>
  <c r="R43" i="21"/>
  <c r="V43" i="21"/>
  <c r="P44" i="21"/>
  <c r="T44" i="21"/>
  <c r="R45" i="21"/>
  <c r="V45" i="21"/>
  <c r="P46" i="21"/>
  <c r="T46" i="21"/>
  <c r="R47" i="21"/>
  <c r="V47" i="21"/>
  <c r="P48" i="21"/>
  <c r="T48" i="21"/>
  <c r="R40" i="20"/>
  <c r="V40" i="20"/>
  <c r="R42" i="20"/>
  <c r="V42" i="20"/>
  <c r="R44" i="20"/>
  <c r="V44" i="20"/>
  <c r="R46" i="20"/>
  <c r="V46" i="20"/>
  <c r="Q40" i="21"/>
  <c r="U40" i="21"/>
  <c r="Q42" i="21"/>
  <c r="U42" i="21"/>
  <c r="Q44" i="21"/>
  <c r="U44" i="21"/>
  <c r="Q46" i="21"/>
  <c r="U46" i="21"/>
  <c r="Q48" i="21"/>
  <c r="U48" i="21"/>
  <c r="Q36" i="20"/>
  <c r="Q37" i="20" s="1"/>
  <c r="U36" i="20"/>
  <c r="U37" i="20" s="1"/>
  <c r="Q39" i="20"/>
  <c r="Q35" i="20" s="1"/>
  <c r="U39" i="20"/>
  <c r="U35" i="20" s="1"/>
  <c r="S40" i="20"/>
  <c r="W40" i="20"/>
  <c r="Q41" i="20"/>
  <c r="U41" i="20"/>
  <c r="S42" i="20"/>
  <c r="W42" i="20"/>
  <c r="Q43" i="20"/>
  <c r="U43" i="20"/>
  <c r="S44" i="20"/>
  <c r="W44" i="20"/>
  <c r="Q45" i="20"/>
  <c r="U45" i="20"/>
  <c r="S46" i="20"/>
  <c r="W46" i="20"/>
  <c r="P36" i="21"/>
  <c r="P37" i="21" s="1"/>
  <c r="T36" i="21"/>
  <c r="T37" i="21" s="1"/>
  <c r="P39" i="21"/>
  <c r="P35" i="21" s="1"/>
  <c r="T39" i="21"/>
  <c r="T35" i="21" s="1"/>
  <c r="R40" i="21"/>
  <c r="V40" i="21"/>
  <c r="P41" i="21"/>
  <c r="T41" i="21"/>
  <c r="R42" i="21"/>
  <c r="V42" i="21"/>
  <c r="P43" i="21"/>
  <c r="T43" i="21"/>
  <c r="R44" i="21"/>
  <c r="V44" i="21"/>
  <c r="P45" i="21"/>
  <c r="T45" i="21"/>
  <c r="R46" i="21"/>
  <c r="V46" i="21"/>
  <c r="Q36" i="21"/>
  <c r="Q37" i="21" s="1"/>
  <c r="U36" i="21"/>
  <c r="U37" i="21" s="1"/>
  <c r="Q39" i="21"/>
  <c r="Q35" i="21" s="1"/>
  <c r="U39" i="21"/>
  <c r="U35" i="21" s="1"/>
  <c r="Q41" i="21"/>
  <c r="U41" i="21"/>
  <c r="Q43" i="21"/>
  <c r="U43" i="21"/>
  <c r="Q45" i="21"/>
  <c r="U45" i="21"/>
  <c r="W47" i="17" l="1"/>
  <c r="W48" i="17"/>
  <c r="W44" i="17"/>
  <c r="W42" i="17"/>
  <c r="W40" i="17"/>
  <c r="W46" i="17"/>
  <c r="W45" i="17"/>
  <c r="W41" i="17"/>
  <c r="W36" i="17"/>
  <c r="W37" i="17" s="1"/>
  <c r="W43" i="17"/>
  <c r="W39" i="17"/>
  <c r="O35" i="18"/>
  <c r="T35" i="18"/>
  <c r="Q35" i="17"/>
  <c r="V35" i="12"/>
  <c r="O36" i="12"/>
  <c r="O37" i="12" s="1"/>
  <c r="O45" i="12"/>
  <c r="V48" i="18"/>
  <c r="V46" i="18"/>
  <c r="V44" i="18"/>
  <c r="V42" i="18"/>
  <c r="V40" i="18"/>
  <c r="V47" i="18"/>
  <c r="V43" i="18"/>
  <c r="V39" i="18"/>
  <c r="V45" i="18"/>
  <c r="V36" i="18"/>
  <c r="V37" i="18" s="1"/>
  <c r="V41" i="18"/>
  <c r="U48" i="18"/>
  <c r="U46" i="18"/>
  <c r="U44" i="18"/>
  <c r="U42" i="18"/>
  <c r="U40" i="18"/>
  <c r="U45" i="18"/>
  <c r="U41" i="18"/>
  <c r="U36" i="18"/>
  <c r="U37" i="18" s="1"/>
  <c r="U43" i="18"/>
  <c r="U39" i="18"/>
  <c r="U47" i="18"/>
  <c r="T48" i="12"/>
  <c r="T44" i="12"/>
  <c r="T42" i="12"/>
  <c r="T40" i="12"/>
  <c r="T46" i="12"/>
  <c r="T41" i="12"/>
  <c r="T39" i="12"/>
  <c r="T47" i="12"/>
  <c r="T45" i="12"/>
  <c r="T36" i="12"/>
  <c r="T37" i="12" s="1"/>
  <c r="T43" i="12"/>
  <c r="Q47" i="12"/>
  <c r="Q44" i="12"/>
  <c r="Q42" i="12"/>
  <c r="Q40" i="12"/>
  <c r="Q46" i="12"/>
  <c r="Q48" i="12"/>
  <c r="Q45" i="12"/>
  <c r="Q43" i="12"/>
  <c r="Q41" i="12"/>
  <c r="Q39" i="12"/>
  <c r="Q35" i="12" s="1"/>
  <c r="Q36" i="12"/>
  <c r="Q37" i="12" s="1"/>
  <c r="O47" i="12"/>
  <c r="O40" i="12"/>
  <c r="O39" i="12"/>
  <c r="O46" i="12"/>
  <c r="N35" i="9"/>
  <c r="R48" i="18"/>
  <c r="R46" i="18"/>
  <c r="R44" i="18"/>
  <c r="R42" i="18"/>
  <c r="R40" i="18"/>
  <c r="R45" i="18"/>
  <c r="R41" i="18"/>
  <c r="R36" i="18"/>
  <c r="R37" i="18" s="1"/>
  <c r="R47" i="18"/>
  <c r="R39" i="18"/>
  <c r="R43" i="18"/>
  <c r="O47" i="17"/>
  <c r="O48" i="17"/>
  <c r="O46" i="17"/>
  <c r="O44" i="17"/>
  <c r="O42" i="17"/>
  <c r="O40" i="17"/>
  <c r="O45" i="17"/>
  <c r="O41" i="17"/>
  <c r="O36" i="17"/>
  <c r="O37" i="17" s="1"/>
  <c r="O43" i="17"/>
  <c r="O39" i="17"/>
  <c r="P44" i="12"/>
  <c r="P42" i="12"/>
  <c r="P40" i="12"/>
  <c r="P47" i="12"/>
  <c r="P46" i="12"/>
  <c r="P43" i="12"/>
  <c r="P48" i="12"/>
  <c r="P41" i="12"/>
  <c r="P39" i="12"/>
  <c r="P35" i="12" s="1"/>
  <c r="P45" i="12"/>
  <c r="P36" i="12"/>
  <c r="P37" i="12" s="1"/>
  <c r="S48" i="12"/>
  <c r="S46" i="12"/>
  <c r="S47" i="12"/>
  <c r="S45" i="12"/>
  <c r="S43" i="12"/>
  <c r="S41" i="12"/>
  <c r="S39" i="12"/>
  <c r="S36" i="12"/>
  <c r="S37" i="12" s="1"/>
  <c r="S44" i="12"/>
  <c r="S42" i="12"/>
  <c r="S40" i="12"/>
  <c r="Q48" i="6"/>
  <c r="Q46" i="6"/>
  <c r="Q44" i="6"/>
  <c r="Q42" i="6"/>
  <c r="Q40" i="6"/>
  <c r="Q41" i="6"/>
  <c r="Q47" i="6"/>
  <c r="Q39" i="6"/>
  <c r="Q35" i="6" s="1"/>
  <c r="Q45" i="6"/>
  <c r="Q36" i="6"/>
  <c r="Q37" i="6" s="1"/>
  <c r="Q43" i="6"/>
  <c r="O42" i="12"/>
  <c r="O41" i="12"/>
  <c r="O48" i="12"/>
  <c r="N48" i="21"/>
  <c r="N46" i="21"/>
  <c r="N44" i="21"/>
  <c r="N42" i="21"/>
  <c r="N40" i="21"/>
  <c r="N47" i="21"/>
  <c r="N45" i="21"/>
  <c r="N43" i="21"/>
  <c r="N41" i="21"/>
  <c r="N39" i="21"/>
  <c r="N35" i="21" s="1"/>
  <c r="N36" i="21"/>
  <c r="N37" i="21" s="1"/>
  <c r="N48" i="18"/>
  <c r="N46" i="18"/>
  <c r="N44" i="18"/>
  <c r="N42" i="18"/>
  <c r="N40" i="18"/>
  <c r="N47" i="18"/>
  <c r="N43" i="18"/>
  <c r="N39" i="18"/>
  <c r="N41" i="18"/>
  <c r="N45" i="18"/>
  <c r="N36" i="18"/>
  <c r="N37" i="18" s="1"/>
  <c r="P35" i="18"/>
  <c r="W35" i="18"/>
  <c r="U47" i="16"/>
  <c r="U45" i="16"/>
  <c r="U41" i="16"/>
  <c r="U40" i="16"/>
  <c r="U46" i="16"/>
  <c r="U43" i="16"/>
  <c r="U42" i="16"/>
  <c r="U44" i="16"/>
  <c r="U36" i="16"/>
  <c r="U37" i="16" s="1"/>
  <c r="U48" i="16"/>
  <c r="U39" i="16"/>
  <c r="U35" i="16" s="1"/>
  <c r="N48" i="13"/>
  <c r="N46" i="13"/>
  <c r="N44" i="13"/>
  <c r="N42" i="13"/>
  <c r="N40" i="13"/>
  <c r="N45" i="13"/>
  <c r="N36" i="13"/>
  <c r="N37" i="13" s="1"/>
  <c r="N39" i="13"/>
  <c r="N47" i="13"/>
  <c r="N41" i="13"/>
  <c r="N43" i="13"/>
  <c r="O35" i="16"/>
  <c r="R35" i="12"/>
  <c r="W48" i="12"/>
  <c r="W46" i="12"/>
  <c r="W45" i="12"/>
  <c r="W43" i="12"/>
  <c r="W41" i="12"/>
  <c r="W39" i="12"/>
  <c r="W36" i="12"/>
  <c r="W37" i="12" s="1"/>
  <c r="W47" i="12"/>
  <c r="W44" i="12"/>
  <c r="W42" i="12"/>
  <c r="W40" i="12"/>
  <c r="O44" i="12"/>
  <c r="P48" i="4"/>
  <c r="P46" i="4"/>
  <c r="P44" i="4"/>
  <c r="P42" i="4"/>
  <c r="P40" i="4"/>
  <c r="P47" i="4"/>
  <c r="P45" i="4"/>
  <c r="P43" i="4"/>
  <c r="P39" i="4"/>
  <c r="P41" i="4"/>
  <c r="P36" i="4"/>
  <c r="P37" i="4" s="1"/>
  <c r="S35" i="12" l="1"/>
  <c r="P35" i="4"/>
  <c r="N35" i="13"/>
  <c r="O35" i="17"/>
  <c r="T35" i="12"/>
  <c r="O35" i="12"/>
  <c r="U35" i="18"/>
  <c r="W35" i="17"/>
  <c r="W35" i="12"/>
  <c r="N35" i="18"/>
  <c r="R35" i="18"/>
  <c r="V35" i="18"/>
  <c r="O33" i="20"/>
  <c r="O40" i="20"/>
  <c r="O42" i="20"/>
  <c r="O44" i="20"/>
  <c r="O46" i="20"/>
  <c r="O48" i="20"/>
  <c r="P34" i="20"/>
  <c r="O47" i="20"/>
  <c r="O45" i="20"/>
  <c r="O43" i="20"/>
  <c r="O41" i="20"/>
  <c r="O39" i="20"/>
  <c r="O36" i="20"/>
  <c r="O37" i="20"/>
  <c r="N34" i="20"/>
  <c r="P33" i="20"/>
  <c r="P44" i="20"/>
  <c r="P36" i="20"/>
  <c r="P39" i="20"/>
  <c r="P40" i="20"/>
  <c r="P41" i="20"/>
  <c r="P42" i="20"/>
  <c r="P43" i="20"/>
  <c r="P45" i="20"/>
  <c r="P46" i="20"/>
  <c r="P47" i="20"/>
  <c r="P48" i="20"/>
  <c r="P35" i="20"/>
  <c r="O35" i="20"/>
  <c r="N33" i="20"/>
  <c r="N39" i="20"/>
  <c r="N47" i="20"/>
  <c r="N41" i="20"/>
  <c r="N40" i="20"/>
  <c r="N42" i="20"/>
  <c r="N44" i="20"/>
  <c r="N46" i="20"/>
  <c r="N48" i="20"/>
  <c r="N43" i="20"/>
  <c r="N45" i="20"/>
  <c r="N35" i="20"/>
  <c r="N33" i="19"/>
  <c r="N40" i="19"/>
  <c r="N46" i="19"/>
  <c r="N47" i="19"/>
  <c r="N44" i="19"/>
  <c r="N45" i="19"/>
  <c r="N48" i="19"/>
  <c r="N43" i="19"/>
  <c r="N42" i="19"/>
  <c r="N41" i="19"/>
  <c r="N36" i="19"/>
  <c r="N37" i="19"/>
  <c r="Q34" i="18"/>
  <c r="S33" i="18"/>
  <c r="S42" i="18"/>
  <c r="S46" i="18"/>
  <c r="S36" i="18"/>
  <c r="S37" i="18"/>
  <c r="S39" i="18"/>
  <c r="S41" i="18"/>
  <c r="S43" i="18"/>
  <c r="S45" i="18"/>
  <c r="S47" i="18"/>
  <c r="O34" i="19"/>
  <c r="N36" i="20"/>
  <c r="N37" i="20"/>
  <c r="S34" i="17"/>
  <c r="U33" i="17"/>
  <c r="U42" i="17"/>
  <c r="U36" i="17"/>
  <c r="U37" i="17"/>
  <c r="U39" i="17"/>
  <c r="U41" i="17"/>
  <c r="U43" i="17"/>
  <c r="U45" i="17"/>
  <c r="U46" i="17"/>
  <c r="U48" i="17"/>
  <c r="W34" i="16"/>
  <c r="Q34" i="16"/>
  <c r="V33" i="16"/>
  <c r="V42" i="16"/>
  <c r="V46" i="16"/>
  <c r="V36" i="16"/>
  <c r="V39" i="16"/>
  <c r="V41" i="16"/>
  <c r="V43" i="16"/>
  <c r="V45" i="16"/>
  <c r="V47" i="16"/>
  <c r="Q33" i="16"/>
  <c r="Q42" i="16"/>
  <c r="Q43" i="16"/>
  <c r="Q45" i="16"/>
  <c r="Q47" i="16"/>
  <c r="N33" i="15"/>
  <c r="N34" i="15"/>
  <c r="N40" i="15"/>
  <c r="N42" i="15"/>
  <c r="N48" i="15"/>
  <c r="N45" i="15"/>
  <c r="N47" i="15"/>
  <c r="S48" i="18"/>
  <c r="S40" i="18"/>
  <c r="P34" i="17"/>
  <c r="R33" i="17"/>
  <c r="R42" i="17"/>
  <c r="R36" i="17"/>
  <c r="R37" i="17"/>
  <c r="R39" i="17"/>
  <c r="R41" i="17"/>
  <c r="R43" i="17"/>
  <c r="R45" i="17"/>
  <c r="R47" i="17"/>
  <c r="R46" i="17"/>
  <c r="R48" i="17"/>
  <c r="Q48" i="16"/>
  <c r="Q44" i="16"/>
  <c r="Q36" i="16"/>
  <c r="V40" i="16"/>
  <c r="V44" i="16"/>
  <c r="V48" i="16"/>
  <c r="V35" i="16"/>
  <c r="P34" i="16"/>
  <c r="U47" i="17"/>
  <c r="U44" i="17"/>
  <c r="U40" i="17"/>
  <c r="U35" i="17"/>
  <c r="N39" i="19"/>
  <c r="S44" i="18"/>
  <c r="R40" i="17"/>
  <c r="R44" i="17"/>
  <c r="R35" i="17"/>
  <c r="V33" i="17"/>
  <c r="V42" i="17"/>
  <c r="V40" i="17"/>
  <c r="V44" i="17"/>
  <c r="V47" i="17"/>
  <c r="V36" i="17"/>
  <c r="V39" i="17"/>
  <c r="V41" i="17"/>
  <c r="V43" i="17"/>
  <c r="V45" i="17"/>
  <c r="V46" i="17"/>
  <c r="V48" i="17"/>
  <c r="V35" i="17"/>
  <c r="Q46" i="16"/>
  <c r="Q41" i="16"/>
  <c r="Q40" i="16"/>
  <c r="W33" i="16"/>
  <c r="W47" i="16"/>
  <c r="W36" i="16"/>
  <c r="W37" i="16"/>
  <c r="W45" i="16"/>
  <c r="W43" i="16"/>
  <c r="W44" i="16"/>
  <c r="W46" i="16"/>
  <c r="W48" i="16"/>
  <c r="N44" i="15"/>
  <c r="N43" i="15"/>
  <c r="N39" i="15"/>
  <c r="N41" i="15"/>
  <c r="N46" i="15"/>
  <c r="N35" i="15"/>
  <c r="O34" i="15"/>
  <c r="R34" i="13"/>
  <c r="Q33" i="13"/>
  <c r="Q34" i="13"/>
  <c r="Q41" i="13"/>
  <c r="Q42" i="13"/>
  <c r="Q45" i="13"/>
  <c r="Q47" i="13"/>
  <c r="V37" i="17"/>
  <c r="W40" i="16"/>
  <c r="W39" i="16"/>
  <c r="W41" i="16"/>
  <c r="W42" i="16"/>
  <c r="W35" i="16"/>
  <c r="V37" i="16"/>
  <c r="T34" i="16"/>
  <c r="S33" i="16"/>
  <c r="S43" i="16"/>
  <c r="S39" i="16"/>
  <c r="S40" i="16"/>
  <c r="S47" i="16"/>
  <c r="S36" i="16"/>
  <c r="S37" i="16"/>
  <c r="S44" i="16"/>
  <c r="S46" i="16"/>
  <c r="S48" i="16"/>
  <c r="O33" i="15"/>
  <c r="O42" i="15"/>
  <c r="O47" i="15"/>
  <c r="O48" i="15"/>
  <c r="O45" i="15"/>
  <c r="O46" i="15"/>
  <c r="O36" i="15"/>
  <c r="O37" i="15"/>
  <c r="O39" i="15"/>
  <c r="O41" i="15"/>
  <c r="O43" i="15"/>
  <c r="O44" i="15"/>
  <c r="Q46" i="13"/>
  <c r="Q43" i="13"/>
  <c r="V34" i="13"/>
  <c r="U33" i="13"/>
  <c r="U34" i="13"/>
  <c r="U41" i="13"/>
  <c r="U42" i="13"/>
  <c r="U44" i="13"/>
  <c r="U48" i="13"/>
  <c r="U39" i="13"/>
  <c r="U40" i="13"/>
  <c r="U43" i="13"/>
  <c r="U45" i="13"/>
  <c r="U47" i="13"/>
  <c r="P33" i="13"/>
  <c r="P42" i="13"/>
  <c r="P40" i="13"/>
  <c r="P44" i="13"/>
  <c r="P48" i="13"/>
  <c r="P36" i="13"/>
  <c r="P39" i="13"/>
  <c r="P41" i="13"/>
  <c r="P43" i="13"/>
  <c r="P45" i="13"/>
  <c r="P47" i="13"/>
  <c r="T34" i="17"/>
  <c r="N33" i="17"/>
  <c r="N42" i="17"/>
  <c r="N46" i="17"/>
  <c r="N40" i="17"/>
  <c r="N44" i="17"/>
  <c r="N36" i="17"/>
  <c r="N37" i="17"/>
  <c r="N39" i="17"/>
  <c r="N41" i="17"/>
  <c r="N43" i="17"/>
  <c r="N45" i="17"/>
  <c r="N47" i="17"/>
  <c r="N48" i="17"/>
  <c r="N35" i="17"/>
  <c r="S45" i="16"/>
  <c r="S41" i="16"/>
  <c r="S42" i="16"/>
  <c r="S35" i="16"/>
  <c r="R33" i="16"/>
  <c r="R42" i="16"/>
  <c r="R44" i="16"/>
  <c r="R48" i="16"/>
  <c r="R36" i="16"/>
  <c r="R37" i="16"/>
  <c r="R39" i="16"/>
  <c r="R40" i="16"/>
  <c r="R41" i="16"/>
  <c r="R43" i="16"/>
  <c r="R45" i="16"/>
  <c r="R46" i="16"/>
  <c r="R47" i="16"/>
  <c r="R35" i="16"/>
  <c r="N36" i="15"/>
  <c r="N37" i="15"/>
  <c r="P46" i="13"/>
  <c r="Q36" i="13"/>
  <c r="Q37" i="13"/>
  <c r="U46" i="13"/>
  <c r="U35" i="13"/>
  <c r="P35" i="13"/>
  <c r="O34" i="13"/>
  <c r="T33" i="13"/>
  <c r="T42" i="13"/>
  <c r="T44" i="13"/>
  <c r="T48" i="13"/>
  <c r="T40" i="13"/>
  <c r="T46" i="13"/>
  <c r="T36" i="13"/>
  <c r="T37" i="13"/>
  <c r="T39" i="13"/>
  <c r="T41" i="13"/>
  <c r="T43" i="13"/>
  <c r="T45" i="13"/>
  <c r="T47" i="13"/>
  <c r="O33" i="13"/>
  <c r="O42" i="13"/>
  <c r="O43" i="13"/>
  <c r="O40" i="13"/>
  <c r="O41" i="13"/>
  <c r="O47" i="13"/>
  <c r="O39" i="13"/>
  <c r="O44" i="13"/>
  <c r="O46" i="13"/>
  <c r="O48" i="13"/>
  <c r="Q39" i="16"/>
  <c r="Q44" i="13"/>
  <c r="U36" i="13"/>
  <c r="S33" i="13"/>
  <c r="S34" i="13"/>
  <c r="S47" i="13"/>
  <c r="S40" i="13"/>
  <c r="S41" i="13"/>
  <c r="S39" i="13"/>
  <c r="S42" i="13"/>
  <c r="S43" i="13"/>
  <c r="S44" i="13"/>
  <c r="S45" i="13"/>
  <c r="S46" i="13"/>
  <c r="S48" i="13"/>
  <c r="S35" i="13"/>
  <c r="S36" i="13"/>
  <c r="S37" i="13"/>
  <c r="N33" i="12"/>
  <c r="N40" i="12"/>
  <c r="N36" i="12"/>
  <c r="N39" i="12"/>
  <c r="N41" i="12"/>
  <c r="N43" i="12"/>
  <c r="N45" i="12"/>
  <c r="N47" i="12"/>
  <c r="N48" i="12"/>
  <c r="N35" i="19"/>
  <c r="S35" i="18"/>
  <c r="Q37" i="16"/>
  <c r="Q39" i="13"/>
  <c r="Q40" i="13"/>
  <c r="Q48" i="13"/>
  <c r="Q35" i="13"/>
  <c r="O36" i="13"/>
  <c r="O37" i="13"/>
  <c r="N46" i="12"/>
  <c r="N37" i="12"/>
  <c r="N33" i="16"/>
  <c r="N48" i="16"/>
  <c r="N44" i="16"/>
  <c r="N42" i="16"/>
  <c r="N40" i="16"/>
  <c r="N46" i="16"/>
  <c r="N36" i="16"/>
  <c r="N37" i="16"/>
  <c r="N39" i="16"/>
  <c r="N41" i="16"/>
  <c r="N43" i="16"/>
  <c r="N45" i="16"/>
  <c r="N47" i="16"/>
  <c r="N35" i="16"/>
  <c r="O40" i="15"/>
  <c r="U37" i="13"/>
  <c r="T35" i="13"/>
  <c r="N44" i="12"/>
  <c r="S34" i="10"/>
  <c r="O34" i="10"/>
  <c r="U33" i="10"/>
  <c r="U39" i="10"/>
  <c r="U40" i="10"/>
  <c r="U47" i="10"/>
  <c r="U48" i="10"/>
  <c r="U43" i="10"/>
  <c r="U44" i="10"/>
  <c r="Q33" i="10"/>
  <c r="Q41" i="10"/>
  <c r="Q42" i="10"/>
  <c r="Q36" i="10"/>
  <c r="Q37" i="10"/>
  <c r="Q45" i="10"/>
  <c r="Q46" i="10"/>
  <c r="U34" i="9"/>
  <c r="Q34" i="9"/>
  <c r="W33" i="9"/>
  <c r="W40" i="9"/>
  <c r="W42" i="9"/>
  <c r="W44" i="9"/>
  <c r="W46" i="9"/>
  <c r="W48" i="9"/>
  <c r="W36" i="9"/>
  <c r="W37" i="9"/>
  <c r="W39" i="9"/>
  <c r="W41" i="9"/>
  <c r="W43" i="9"/>
  <c r="W45" i="9"/>
  <c r="W47" i="9"/>
  <c r="W35" i="9"/>
  <c r="S33" i="9"/>
  <c r="S40" i="9"/>
  <c r="S42" i="9"/>
  <c r="S44" i="9"/>
  <c r="S46" i="9"/>
  <c r="S48" i="9"/>
  <c r="S36" i="9"/>
  <c r="S37" i="9"/>
  <c r="S39" i="9"/>
  <c r="S41" i="9"/>
  <c r="S43" i="9"/>
  <c r="S45" i="9"/>
  <c r="S47" i="9"/>
  <c r="S35" i="9"/>
  <c r="O33" i="9"/>
  <c r="O40" i="9"/>
  <c r="O42" i="9"/>
  <c r="O44" i="9"/>
  <c r="O46" i="9"/>
  <c r="O48" i="9"/>
  <c r="O36" i="9"/>
  <c r="O37" i="9"/>
  <c r="O39" i="9"/>
  <c r="O41" i="9"/>
  <c r="O43" i="9"/>
  <c r="O45" i="9"/>
  <c r="O47" i="9"/>
  <c r="O35" i="9"/>
  <c r="P37" i="13"/>
  <c r="N42" i="12"/>
  <c r="N35" i="12"/>
  <c r="U33" i="12"/>
  <c r="U48" i="12"/>
  <c r="U36" i="12"/>
  <c r="U37" i="12"/>
  <c r="U39" i="12"/>
  <c r="U41" i="12"/>
  <c r="U43" i="12"/>
  <c r="U45" i="12"/>
  <c r="U46" i="12"/>
  <c r="U40" i="12"/>
  <c r="U42" i="12"/>
  <c r="U44" i="12"/>
  <c r="U47" i="12"/>
  <c r="U42" i="10"/>
  <c r="U41" i="10"/>
  <c r="T34" i="10"/>
  <c r="P33" i="10"/>
  <c r="P34" i="10"/>
  <c r="P40" i="10"/>
  <c r="P48" i="10"/>
  <c r="P44" i="10"/>
  <c r="P36" i="10"/>
  <c r="P39" i="10"/>
  <c r="P41" i="10"/>
  <c r="P43" i="10"/>
  <c r="P45" i="10"/>
  <c r="P47" i="10"/>
  <c r="P42" i="10"/>
  <c r="P46" i="10"/>
  <c r="P35" i="10"/>
  <c r="Q34" i="8"/>
  <c r="R33" i="8"/>
  <c r="R34" i="8"/>
  <c r="R40" i="8"/>
  <c r="R42" i="8"/>
  <c r="R44" i="8"/>
  <c r="R46" i="8"/>
  <c r="R48" i="8"/>
  <c r="R36" i="8"/>
  <c r="R37" i="8"/>
  <c r="R39" i="8"/>
  <c r="R41" i="8"/>
  <c r="R43" i="8"/>
  <c r="R45" i="8"/>
  <c r="R47" i="8"/>
  <c r="R35" i="8"/>
  <c r="N34" i="8"/>
  <c r="N34" i="3"/>
  <c r="O45" i="13"/>
  <c r="O35" i="13"/>
  <c r="U46" i="10"/>
  <c r="U45" i="10"/>
  <c r="Q40" i="10"/>
  <c r="Q39" i="10"/>
  <c r="Q43" i="10"/>
  <c r="Q44" i="10"/>
  <c r="Q47" i="10"/>
  <c r="Q48" i="10"/>
  <c r="Q35" i="10"/>
  <c r="P37" i="10"/>
  <c r="R34" i="10"/>
  <c r="N33" i="10"/>
  <c r="N34" i="10"/>
  <c r="N47" i="10"/>
  <c r="N36" i="10"/>
  <c r="N37" i="10"/>
  <c r="N45" i="10"/>
  <c r="N41" i="10"/>
  <c r="N40" i="10"/>
  <c r="N42" i="10"/>
  <c r="N44" i="10"/>
  <c r="N46" i="10"/>
  <c r="N48" i="10"/>
  <c r="R34" i="9"/>
  <c r="T33" i="9"/>
  <c r="T42" i="9"/>
  <c r="T46" i="9"/>
  <c r="T39" i="9"/>
  <c r="T43" i="9"/>
  <c r="T47" i="9"/>
  <c r="P34" i="8"/>
  <c r="Q33" i="8"/>
  <c r="Q40" i="8"/>
  <c r="Q44" i="8"/>
  <c r="Q48" i="8"/>
  <c r="Q36" i="8"/>
  <c r="Q41" i="8"/>
  <c r="Q45" i="8"/>
  <c r="N39" i="10"/>
  <c r="T33" i="10"/>
  <c r="T48" i="10"/>
  <c r="T44" i="10"/>
  <c r="T40" i="10"/>
  <c r="T46" i="10"/>
  <c r="T42" i="10"/>
  <c r="T36" i="10"/>
  <c r="T37" i="10"/>
  <c r="T39" i="10"/>
  <c r="T41" i="10"/>
  <c r="T43" i="10"/>
  <c r="T45" i="10"/>
  <c r="T47" i="10"/>
  <c r="T45" i="9"/>
  <c r="T41" i="9"/>
  <c r="T36" i="9"/>
  <c r="T37" i="9"/>
  <c r="P34" i="9"/>
  <c r="R33" i="9"/>
  <c r="R42" i="9"/>
  <c r="R46" i="9"/>
  <c r="R39" i="9"/>
  <c r="R43" i="9"/>
  <c r="R47" i="9"/>
  <c r="R40" i="9"/>
  <c r="R44" i="9"/>
  <c r="R48" i="9"/>
  <c r="Q47" i="8"/>
  <c r="Q43" i="8"/>
  <c r="Q39" i="8"/>
  <c r="Q42" i="8"/>
  <c r="Q46" i="8"/>
  <c r="Q35" i="8"/>
  <c r="O34" i="8"/>
  <c r="O33" i="8"/>
  <c r="O40" i="8"/>
  <c r="O44" i="8"/>
  <c r="O48" i="8"/>
  <c r="O36" i="8"/>
  <c r="O37" i="8"/>
  <c r="O41" i="8"/>
  <c r="O45" i="8"/>
  <c r="O42" i="8"/>
  <c r="O46" i="8"/>
  <c r="V34" i="6"/>
  <c r="R34" i="6"/>
  <c r="N34" i="6"/>
  <c r="T33" i="6"/>
  <c r="T40" i="6"/>
  <c r="T42" i="6"/>
  <c r="T44" i="6"/>
  <c r="T46" i="6"/>
  <c r="T48" i="6"/>
  <c r="T36" i="6"/>
  <c r="T37" i="6"/>
  <c r="T39" i="6"/>
  <c r="T41" i="6"/>
  <c r="T43" i="6"/>
  <c r="T45" i="6"/>
  <c r="T47" i="6"/>
  <c r="T35" i="6"/>
  <c r="P33" i="6"/>
  <c r="P40" i="6"/>
  <c r="P42" i="6"/>
  <c r="P44" i="6"/>
  <c r="P46" i="6"/>
  <c r="P48" i="6"/>
  <c r="P36" i="6"/>
  <c r="P37" i="6"/>
  <c r="P39" i="6"/>
  <c r="P41" i="6"/>
  <c r="P43" i="6"/>
  <c r="P45" i="6"/>
  <c r="P47" i="6"/>
  <c r="P35" i="6"/>
  <c r="U36" i="10"/>
  <c r="T48" i="9"/>
  <c r="R45" i="9"/>
  <c r="O43" i="8"/>
  <c r="W33" i="6"/>
  <c r="W42" i="6"/>
  <c r="W36" i="6"/>
  <c r="W39" i="6"/>
  <c r="W41" i="6"/>
  <c r="W43" i="6"/>
  <c r="W45" i="6"/>
  <c r="W47" i="6"/>
  <c r="O34" i="4"/>
  <c r="N33" i="4"/>
  <c r="N40" i="4"/>
  <c r="N44" i="4"/>
  <c r="N46" i="4"/>
  <c r="N48" i="4"/>
  <c r="N36" i="4"/>
  <c r="N39" i="4"/>
  <c r="N41" i="4"/>
  <c r="N42" i="4"/>
  <c r="N43" i="4"/>
  <c r="N45" i="4"/>
  <c r="N47" i="4"/>
  <c r="N35" i="4"/>
  <c r="Q34" i="4"/>
  <c r="O34" i="3"/>
  <c r="N34" i="2"/>
  <c r="P33" i="2"/>
  <c r="P34" i="2"/>
  <c r="P40" i="2"/>
  <c r="P48" i="2"/>
  <c r="P36" i="2"/>
  <c r="P39" i="2"/>
  <c r="P41" i="2"/>
  <c r="P43" i="2"/>
  <c r="P45" i="2"/>
  <c r="P47" i="2"/>
  <c r="R34" i="1"/>
  <c r="N34" i="1"/>
  <c r="P33" i="1"/>
  <c r="P40" i="1"/>
  <c r="P42" i="1"/>
  <c r="P44" i="1"/>
  <c r="P46" i="1"/>
  <c r="P48" i="1"/>
  <c r="N33" i="3"/>
  <c r="N42" i="3"/>
  <c r="N46" i="3"/>
  <c r="N36" i="3"/>
  <c r="N37" i="3"/>
  <c r="N39" i="3"/>
  <c r="N41" i="3"/>
  <c r="N43" i="3"/>
  <c r="N45" i="3"/>
  <c r="N47" i="3"/>
  <c r="P42" i="2"/>
  <c r="O33" i="2"/>
  <c r="O34" i="2"/>
  <c r="O40" i="2"/>
  <c r="O41" i="2"/>
  <c r="O39" i="2"/>
  <c r="O46" i="2"/>
  <c r="O47" i="2"/>
  <c r="Q34" i="1"/>
  <c r="O33" i="1"/>
  <c r="O34" i="1"/>
  <c r="O40" i="1"/>
  <c r="O42" i="1"/>
  <c r="O44" i="1"/>
  <c r="O46" i="1"/>
  <c r="O48" i="1"/>
  <c r="N40" i="3"/>
  <c r="O44" i="2"/>
  <c r="O45" i="1"/>
  <c r="O41" i="1"/>
  <c r="O36" i="1"/>
  <c r="O35" i="15"/>
  <c r="O44" i="10"/>
  <c r="T35" i="10"/>
  <c r="T44" i="9"/>
  <c r="R41" i="9"/>
  <c r="N33" i="8"/>
  <c r="N40" i="8"/>
  <c r="N42" i="8"/>
  <c r="N44" i="8"/>
  <c r="N46" i="8"/>
  <c r="N48" i="8"/>
  <c r="N36" i="8"/>
  <c r="N37" i="8"/>
  <c r="N39" i="8"/>
  <c r="N41" i="8"/>
  <c r="N43" i="8"/>
  <c r="N45" i="8"/>
  <c r="N47" i="8"/>
  <c r="N35" i="8"/>
  <c r="W48" i="6"/>
  <c r="W40" i="6"/>
  <c r="S33" i="6"/>
  <c r="S42" i="6"/>
  <c r="S44" i="6"/>
  <c r="S36" i="6"/>
  <c r="S39" i="6"/>
  <c r="S40" i="6"/>
  <c r="S41" i="6"/>
  <c r="S43" i="6"/>
  <c r="S45" i="6"/>
  <c r="S46" i="6"/>
  <c r="S47" i="6"/>
  <c r="S48" i="6"/>
  <c r="S35" i="6"/>
  <c r="O48" i="2"/>
  <c r="O37" i="1"/>
  <c r="S33" i="1"/>
  <c r="S34" i="1"/>
  <c r="S40" i="1"/>
  <c r="S42" i="1"/>
  <c r="S44" i="1"/>
  <c r="S46" i="1"/>
  <c r="S48" i="1"/>
  <c r="P46" i="2"/>
  <c r="P37" i="2"/>
  <c r="O36" i="2"/>
  <c r="O37" i="2"/>
  <c r="O42" i="2"/>
  <c r="O43" i="2"/>
  <c r="O45" i="2"/>
  <c r="O35" i="2"/>
  <c r="S45" i="1"/>
  <c r="O43" i="1"/>
  <c r="O39" i="1"/>
  <c r="O47" i="1"/>
  <c r="O35" i="1"/>
  <c r="N43" i="10"/>
  <c r="U37" i="10"/>
  <c r="T40" i="9"/>
  <c r="R36" i="9"/>
  <c r="R37" i="9"/>
  <c r="R35" i="9"/>
  <c r="O47" i="8"/>
  <c r="O39" i="8"/>
  <c r="O35" i="8"/>
  <c r="W46" i="6"/>
  <c r="W37" i="6"/>
  <c r="U34" i="6"/>
  <c r="O33" i="6"/>
  <c r="O42" i="6"/>
  <c r="O44" i="6"/>
  <c r="O46" i="6"/>
  <c r="O36" i="6"/>
  <c r="O37" i="6"/>
  <c r="O39" i="6"/>
  <c r="O40" i="6"/>
  <c r="O41" i="6"/>
  <c r="O43" i="6"/>
  <c r="O45" i="6"/>
  <c r="O47" i="6"/>
  <c r="O48" i="6"/>
  <c r="O35" i="6"/>
  <c r="N37" i="4"/>
  <c r="P44" i="2"/>
  <c r="P47" i="1"/>
  <c r="P45" i="1"/>
  <c r="P43" i="1"/>
  <c r="P41" i="1"/>
  <c r="P39" i="1"/>
  <c r="P35" i="1"/>
  <c r="P36" i="1"/>
  <c r="P37" i="1"/>
  <c r="P37" i="20"/>
  <c r="O45" i="10"/>
  <c r="O41" i="10"/>
  <c r="P46" i="9"/>
  <c r="T35" i="9"/>
  <c r="Q37" i="8"/>
  <c r="W44" i="6"/>
  <c r="S37" i="6"/>
  <c r="W35" i="6"/>
  <c r="N48" i="3"/>
  <c r="N44" i="3"/>
  <c r="N35" i="3"/>
  <c r="S47" i="1"/>
  <c r="S43" i="1"/>
  <c r="S41" i="1"/>
  <c r="S39" i="1"/>
  <c r="S35" i="1"/>
  <c r="S36" i="1"/>
  <c r="S37" i="1"/>
  <c r="Q33" i="1"/>
  <c r="Q42" i="1"/>
  <c r="Q46" i="1"/>
  <c r="Q40" i="1"/>
  <c r="Q44" i="1"/>
  <c r="Q48" i="1"/>
  <c r="Q43" i="1"/>
  <c r="Q36" i="1"/>
  <c r="Q37" i="1"/>
  <c r="Q39" i="1"/>
  <c r="Q41" i="1"/>
  <c r="Q45" i="1"/>
  <c r="Q47" i="1"/>
  <c r="Q35" i="1"/>
  <c r="P35" i="2"/>
  <c r="Q43" i="4"/>
  <c r="R46" i="10"/>
  <c r="R47" i="10"/>
  <c r="R41" i="10"/>
  <c r="P48" i="9"/>
  <c r="P43" i="9"/>
  <c r="U35" i="10"/>
  <c r="Q46" i="4"/>
  <c r="O40" i="10"/>
  <c r="O46" i="10"/>
  <c r="O36" i="10"/>
  <c r="O37" i="10"/>
  <c r="N35" i="10"/>
  <c r="Q41" i="4"/>
  <c r="Q48" i="4"/>
  <c r="R44" i="10"/>
  <c r="R39" i="10"/>
  <c r="R45" i="10"/>
  <c r="P45" i="9"/>
  <c r="P44" i="9"/>
  <c r="P39" i="9"/>
  <c r="P40" i="9"/>
  <c r="P41" i="9"/>
  <c r="P42" i="9"/>
  <c r="P47" i="9"/>
  <c r="P35" i="9"/>
  <c r="Q42" i="4"/>
  <c r="O43" i="10"/>
  <c r="O39" i="10"/>
  <c r="O42" i="10"/>
  <c r="O47" i="10"/>
  <c r="O48" i="10"/>
  <c r="O35" i="10"/>
  <c r="R40" i="10"/>
  <c r="R42" i="10"/>
  <c r="R43" i="10"/>
  <c r="R48" i="10"/>
  <c r="R35" i="10"/>
  <c r="U35" i="12"/>
  <c r="Q47" i="4"/>
  <c r="Q39" i="4"/>
  <c r="Q40" i="4"/>
  <c r="Q44" i="4"/>
  <c r="Q45" i="4"/>
  <c r="Q35" i="4"/>
  <c r="Q35" i="16"/>
  <c r="Q36" i="4"/>
  <c r="Q37" i="4"/>
  <c r="R36" i="10"/>
  <c r="R37" i="10"/>
  <c r="P36" i="9"/>
  <c r="P37" i="9"/>
  <c r="O48" i="19"/>
  <c r="O46" i="19"/>
  <c r="O42" i="19"/>
  <c r="U42" i="9"/>
  <c r="U43" i="9"/>
  <c r="N42" i="6"/>
  <c r="N43" i="6"/>
  <c r="O48" i="3"/>
  <c r="O40" i="3"/>
  <c r="O45" i="3"/>
  <c r="P42" i="8"/>
  <c r="P43" i="8"/>
  <c r="N48" i="2"/>
  <c r="N40" i="2"/>
  <c r="N47" i="2"/>
  <c r="R45" i="1"/>
  <c r="R36" i="1"/>
  <c r="R37" i="1"/>
  <c r="R42" i="1"/>
  <c r="P44" i="16"/>
  <c r="P41" i="16"/>
  <c r="P36" i="16"/>
  <c r="P37" i="16"/>
  <c r="T44" i="17"/>
  <c r="T45" i="17"/>
  <c r="T48" i="17"/>
  <c r="S42" i="17"/>
  <c r="S39" i="17"/>
  <c r="S40" i="17"/>
  <c r="S41" i="17"/>
  <c r="S43" i="17"/>
  <c r="S44" i="17"/>
  <c r="S45" i="17"/>
  <c r="S46" i="17"/>
  <c r="S47" i="17"/>
  <c r="S48" i="17"/>
  <c r="S35" i="17"/>
  <c r="S36" i="17"/>
  <c r="S37" i="17"/>
  <c r="R42" i="13"/>
  <c r="R36" i="13"/>
  <c r="R37" i="13"/>
  <c r="Q46" i="9"/>
  <c r="Q47" i="9"/>
  <c r="Q39" i="9"/>
  <c r="Q40" i="9"/>
  <c r="Q41" i="9"/>
  <c r="Q42" i="9"/>
  <c r="Q43" i="9"/>
  <c r="Q44" i="9"/>
  <c r="Q45" i="9"/>
  <c r="Q48" i="9"/>
  <c r="Q35" i="9"/>
  <c r="S40" i="10"/>
  <c r="S39" i="10"/>
  <c r="S41" i="10"/>
  <c r="S42" i="10"/>
  <c r="S43" i="10"/>
  <c r="S44" i="10"/>
  <c r="S45" i="10"/>
  <c r="S46" i="10"/>
  <c r="S47" i="10"/>
  <c r="S48" i="10"/>
  <c r="S35" i="10"/>
  <c r="U42" i="6"/>
  <c r="U45" i="6"/>
  <c r="N47" i="1"/>
  <c r="N39" i="1"/>
  <c r="N40" i="1"/>
  <c r="N41" i="1"/>
  <c r="N42" i="1"/>
  <c r="N43" i="1"/>
  <c r="N44" i="1"/>
  <c r="N45" i="1"/>
  <c r="N46" i="1"/>
  <c r="N48" i="1"/>
  <c r="N35" i="1"/>
  <c r="Q44" i="18"/>
  <c r="Q43" i="18"/>
  <c r="Q41" i="18"/>
  <c r="P44" i="17"/>
  <c r="P39" i="17"/>
  <c r="P40" i="17"/>
  <c r="P41" i="17"/>
  <c r="P42" i="17"/>
  <c r="P43" i="17"/>
  <c r="P45" i="17"/>
  <c r="P46" i="17"/>
  <c r="P47" i="17"/>
  <c r="P48" i="17"/>
  <c r="P35" i="17"/>
  <c r="V44" i="6"/>
  <c r="V45" i="6"/>
  <c r="V36" i="6"/>
  <c r="V37" i="6"/>
  <c r="T48" i="16"/>
  <c r="T40" i="16"/>
  <c r="T45" i="16"/>
  <c r="V48" i="13"/>
  <c r="V40" i="13"/>
  <c r="V43" i="13"/>
  <c r="R48" i="6"/>
  <c r="R40" i="6"/>
  <c r="R41" i="6"/>
  <c r="O44" i="4"/>
  <c r="O39" i="4"/>
  <c r="O40" i="4"/>
  <c r="O41" i="4"/>
  <c r="O42" i="4"/>
  <c r="O43" i="4"/>
  <c r="O45" i="4"/>
  <c r="O46" i="4"/>
  <c r="O47" i="4"/>
  <c r="O48" i="4"/>
  <c r="O35" i="4"/>
  <c r="O36" i="4"/>
  <c r="O37" i="4"/>
  <c r="O47" i="19"/>
  <c r="O40" i="19"/>
  <c r="O36" i="19"/>
  <c r="O37" i="19"/>
  <c r="U48" i="9"/>
  <c r="U40" i="9"/>
  <c r="U41" i="9"/>
  <c r="N48" i="6"/>
  <c r="N40" i="6"/>
  <c r="N41" i="6"/>
  <c r="O46" i="3"/>
  <c r="O47" i="3"/>
  <c r="O41" i="3"/>
  <c r="P48" i="8"/>
  <c r="P40" i="8"/>
  <c r="P41" i="8"/>
  <c r="N46" i="2"/>
  <c r="N45" i="2"/>
  <c r="N41" i="2"/>
  <c r="R43" i="1"/>
  <c r="R48" i="1"/>
  <c r="R40" i="1"/>
  <c r="P42" i="16"/>
  <c r="P43" i="16"/>
  <c r="T42" i="17"/>
  <c r="T41" i="17"/>
  <c r="T43" i="17"/>
  <c r="R48" i="13"/>
  <c r="R40" i="13"/>
  <c r="R45" i="13"/>
  <c r="Q36" i="9"/>
  <c r="Q37" i="9"/>
  <c r="U48" i="6"/>
  <c r="U40" i="6"/>
  <c r="U36" i="6"/>
  <c r="U37" i="6"/>
  <c r="N36" i="1"/>
  <c r="N37" i="1"/>
  <c r="Q42" i="18"/>
  <c r="Q39" i="18"/>
  <c r="Q40" i="18"/>
  <c r="Q45" i="18"/>
  <c r="Q46" i="18"/>
  <c r="Q47" i="18"/>
  <c r="Q48" i="18"/>
  <c r="Q35" i="18"/>
  <c r="V42" i="6"/>
  <c r="V43" i="6"/>
  <c r="T46" i="16"/>
  <c r="T47" i="16"/>
  <c r="T36" i="16"/>
  <c r="T37" i="16"/>
  <c r="V46" i="13"/>
  <c r="V45" i="13"/>
  <c r="V36" i="13"/>
  <c r="V37" i="13"/>
  <c r="R46" i="6"/>
  <c r="R47" i="6"/>
  <c r="R39" i="6"/>
  <c r="R42" i="6"/>
  <c r="R43" i="6"/>
  <c r="R44" i="6"/>
  <c r="R45" i="6"/>
  <c r="R35" i="6"/>
  <c r="T42" i="16"/>
  <c r="V47" i="13"/>
  <c r="O45" i="19"/>
  <c r="O44" i="19"/>
  <c r="O41" i="19"/>
  <c r="U46" i="9"/>
  <c r="U47" i="9"/>
  <c r="U39" i="9"/>
  <c r="U44" i="9"/>
  <c r="U45" i="9"/>
  <c r="U35" i="9"/>
  <c r="N46" i="6"/>
  <c r="N47" i="6"/>
  <c r="N39" i="6"/>
  <c r="N44" i="6"/>
  <c r="N45" i="6"/>
  <c r="N35" i="6"/>
  <c r="O44" i="3"/>
  <c r="O43" i="3"/>
  <c r="O36" i="3"/>
  <c r="O37" i="3"/>
  <c r="P46" i="8"/>
  <c r="P47" i="8"/>
  <c r="P39" i="8"/>
  <c r="P44" i="8"/>
  <c r="P45" i="8"/>
  <c r="P35" i="8"/>
  <c r="N44" i="2"/>
  <c r="N36" i="2"/>
  <c r="N37" i="2"/>
  <c r="N43" i="2"/>
  <c r="R41" i="1"/>
  <c r="R46" i="1"/>
  <c r="P48" i="16"/>
  <c r="P40" i="16"/>
  <c r="P39" i="16"/>
  <c r="P45" i="16"/>
  <c r="P46" i="16"/>
  <c r="P47" i="16"/>
  <c r="P35" i="16"/>
  <c r="T40" i="17"/>
  <c r="T36" i="17"/>
  <c r="T37" i="17"/>
  <c r="R46" i="13"/>
  <c r="R47" i="13"/>
  <c r="R39" i="13"/>
  <c r="R41" i="13"/>
  <c r="R43" i="13"/>
  <c r="R44" i="13"/>
  <c r="R35" i="13"/>
  <c r="U46" i="6"/>
  <c r="U47" i="6"/>
  <c r="U43" i="6"/>
  <c r="V48" i="6"/>
  <c r="V40" i="6"/>
  <c r="V41" i="6"/>
  <c r="T44" i="16"/>
  <c r="T39" i="16"/>
  <c r="T41" i="16"/>
  <c r="T43" i="16"/>
  <c r="T35" i="16"/>
  <c r="V44" i="13"/>
  <c r="V41" i="13"/>
  <c r="V39" i="13"/>
  <c r="V42" i="13"/>
  <c r="V35" i="13"/>
  <c r="R36" i="6"/>
  <c r="R37" i="6"/>
  <c r="O43" i="19"/>
  <c r="O39" i="19"/>
  <c r="O35" i="19"/>
  <c r="U36" i="9"/>
  <c r="U37" i="9"/>
  <c r="N36" i="6"/>
  <c r="N37" i="6"/>
  <c r="O42" i="3"/>
  <c r="O39" i="3"/>
  <c r="O35" i="3"/>
  <c r="P36" i="8"/>
  <c r="P37" i="8"/>
  <c r="N42" i="2"/>
  <c r="N39" i="2"/>
  <c r="N35" i="2"/>
  <c r="R47" i="1"/>
  <c r="R39" i="1"/>
  <c r="R44" i="1"/>
  <c r="R35" i="1"/>
  <c r="T47" i="17"/>
  <c r="T46" i="17"/>
  <c r="T39" i="17"/>
  <c r="T35" i="17"/>
  <c r="S36" i="10"/>
  <c r="S37" i="10"/>
  <c r="U44" i="6"/>
  <c r="U39" i="6"/>
  <c r="U41" i="6"/>
  <c r="U35" i="6"/>
  <c r="Q36" i="18"/>
  <c r="Q37" i="18"/>
  <c r="P36" i="17"/>
  <c r="P37" i="17"/>
  <c r="V46" i="6"/>
  <c r="V47" i="6"/>
  <c r="V39" i="6"/>
  <c r="V35" i="6"/>
</calcChain>
</file>

<file path=xl/sharedStrings.xml><?xml version="1.0" encoding="utf-8"?>
<sst xmlns="http://schemas.openxmlformats.org/spreadsheetml/2006/main" count="1176" uniqueCount="56">
  <si>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</si>
  <si>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</si>
  <si>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</si>
  <si>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</si>
  <si>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</si>
  <si>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</si>
  <si>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</si>
  <si>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</si>
  <si>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</si>
  <si>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</si>
  <si>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</si>
  <si>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</si>
  <si>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</si>
  <si>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</si>
  <si>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</si>
  <si>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</si>
  <si>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</si>
  <si>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</si>
  <si>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</si>
  <si>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</si>
  <si>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</si>
  <si>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</si>
  <si>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</si>
  <si>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</si>
  <si>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</si>
  <si>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</si>
  <si>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</si>
  <si>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</si>
  <si>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</si>
  <si>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</si>
  <si>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</si>
  <si>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</si>
  <si>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</si>
  <si>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</si>
  <si>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</si>
  <si>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</si>
  <si>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</si>
  <si>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</si>
  <si>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</si>
  <si>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</si>
  <si>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</si>
  <si>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</si>
  <si>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</si>
  <si>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</si>
  <si>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</si>
  <si>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</si>
  <si>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</si>
  <si>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</si>
  <si>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</si>
  <si>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</si>
  <si>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y=a*exp(bx)</t>
  </si>
  <si>
    <t>a</t>
  </si>
  <si>
    <t>b</t>
  </si>
  <si>
    <t>Pearson</t>
  </si>
  <si>
    <t>Estimated days from peak since 13/03/2020</t>
  </si>
  <si>
    <t>Estimated peak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</si>
</sst>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deceduti(i) / deceduti(i-10)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6907672527539379E-3"/>
                  <c:y val="-0.160185101233201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y = 15.847e</a:t>
                    </a:r>
                    <a:r>
                      <a:rPr lang="en-US" sz="1800" baseline="30000">
                        <a:solidFill>
                          <a:srgbClr val="FF0000"/>
                        </a:solidFill>
                      </a:rPr>
                      <a:t>-0.139x</a:t>
                    </a:r>
                    <a:br>
                      <a:rPr lang="en-US" sz="1800" baseline="0">
                        <a:solidFill>
                          <a:srgbClr val="FF0000"/>
                        </a:solidFill>
                      </a:rPr>
                    </a:b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R² = 0.9678</a:t>
                    </a:r>
                    <a:endParaRPr lang="en-US" sz="18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Lombardia!$M$21:$M$30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Lombardia!$W$21:$W$30</c:f>
              <c:numCache>
                <c:formatCode>0.00</c:formatCode>
                <c:ptCount val="10"/>
                <c:pt idx="0">
                  <c:v>13.232876712328768</c:v>
                </c:pt>
                <c:pt idx="1">
                  <c:v>12.428571428571429</c:v>
                </c:pt>
                <c:pt idx="2">
                  <c:v>10.518518518518519</c:v>
                </c:pt>
                <c:pt idx="3">
                  <c:v>10.64935064935065</c:v>
                </c:pt>
                <c:pt idx="4">
                  <c:v>7.3370786516853936</c:v>
                </c:pt>
                <c:pt idx="5">
                  <c:v>6.5105105105105103</c:v>
                </c:pt>
                <c:pt idx="6">
                  <c:v>5.4465811965811968</c:v>
                </c:pt>
                <c:pt idx="7">
                  <c:v>5.0162074554294973</c:v>
                </c:pt>
                <c:pt idx="8">
                  <c:v>4.645161290322581</c:v>
                </c:pt>
                <c:pt idx="9">
                  <c:v>4.2426966292134836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2-4177-852F-0BAEEFCF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A6D0C-2D9E-4A64-9F48-50B14521F1E0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05902A-D3BB-426E-A1C2-0BFE4454B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141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169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6</v>
      </c>
      <c r="D8">
        <v>243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6</v>
      </c>
    </row>
    <row r="9" spans="1:23" x14ac:dyDescent="0.25">
      <c r="A9" t="s">
        <v>28</v>
      </c>
      <c r="B9">
        <v>0</v>
      </c>
      <c r="C9">
        <v>3</v>
      </c>
      <c r="D9">
        <v>269</v>
      </c>
      <c r="E9">
        <v>9</v>
      </c>
      <c r="F9">
        <v>0</v>
      </c>
      <c r="G9">
        <v>9</v>
      </c>
      <c r="H9">
        <v>0</v>
      </c>
      <c r="I9">
        <v>0</v>
      </c>
      <c r="J9">
        <v>0</v>
      </c>
      <c r="K9">
        <v>9</v>
      </c>
    </row>
    <row r="10" spans="1:23" x14ac:dyDescent="0.25">
      <c r="A10" t="s">
        <v>29</v>
      </c>
      <c r="B10">
        <v>0</v>
      </c>
      <c r="C10">
        <v>4</v>
      </c>
      <c r="D10">
        <v>354</v>
      </c>
      <c r="E10">
        <v>13</v>
      </c>
      <c r="F10">
        <v>1</v>
      </c>
      <c r="G10">
        <v>13</v>
      </c>
      <c r="H10">
        <v>0</v>
      </c>
      <c r="I10">
        <v>1</v>
      </c>
      <c r="J10">
        <v>0</v>
      </c>
      <c r="K10">
        <v>12</v>
      </c>
    </row>
    <row r="11" spans="1:23" x14ac:dyDescent="0.25">
      <c r="A11" t="s">
        <v>30</v>
      </c>
      <c r="B11">
        <v>0</v>
      </c>
      <c r="C11">
        <v>5</v>
      </c>
      <c r="D11">
        <v>376</v>
      </c>
      <c r="E11">
        <v>18</v>
      </c>
      <c r="F11">
        <v>3</v>
      </c>
      <c r="G11">
        <v>18</v>
      </c>
      <c r="H11">
        <v>0</v>
      </c>
      <c r="I11">
        <v>3</v>
      </c>
      <c r="J11">
        <v>0</v>
      </c>
      <c r="K11">
        <v>15</v>
      </c>
    </row>
    <row r="12" spans="1:23" x14ac:dyDescent="0.25">
      <c r="A12" t="s">
        <v>31</v>
      </c>
      <c r="B12">
        <v>0</v>
      </c>
      <c r="C12">
        <v>3</v>
      </c>
      <c r="D12">
        <v>397</v>
      </c>
      <c r="E12">
        <v>21</v>
      </c>
      <c r="F12">
        <v>4</v>
      </c>
      <c r="G12">
        <v>21</v>
      </c>
      <c r="H12">
        <v>0</v>
      </c>
      <c r="I12">
        <v>4</v>
      </c>
      <c r="J12">
        <v>0</v>
      </c>
      <c r="K12">
        <v>17</v>
      </c>
    </row>
    <row r="13" spans="1:23" x14ac:dyDescent="0.25">
      <c r="A13" t="s">
        <v>32</v>
      </c>
      <c r="B13">
        <v>0</v>
      </c>
      <c r="C13">
        <v>7</v>
      </c>
      <c r="D13">
        <v>577</v>
      </c>
      <c r="E13">
        <v>31</v>
      </c>
      <c r="F13">
        <v>4</v>
      </c>
      <c r="G13">
        <v>28</v>
      </c>
      <c r="H13">
        <v>3</v>
      </c>
      <c r="I13">
        <v>4</v>
      </c>
      <c r="J13">
        <v>0</v>
      </c>
      <c r="K13">
        <v>24</v>
      </c>
    </row>
    <row r="14" spans="1:23" x14ac:dyDescent="0.25">
      <c r="A14" t="s">
        <v>33</v>
      </c>
      <c r="B14">
        <v>1</v>
      </c>
      <c r="C14">
        <v>11</v>
      </c>
      <c r="D14">
        <v>577</v>
      </c>
      <c r="E14">
        <v>42</v>
      </c>
      <c r="F14">
        <v>7</v>
      </c>
      <c r="G14">
        <v>39</v>
      </c>
      <c r="H14">
        <v>3</v>
      </c>
      <c r="I14">
        <v>8</v>
      </c>
      <c r="J14">
        <v>0</v>
      </c>
      <c r="K14">
        <v>31</v>
      </c>
    </row>
    <row r="15" spans="1:23" x14ac:dyDescent="0.25">
      <c r="A15" t="s">
        <v>34</v>
      </c>
      <c r="B15">
        <v>1</v>
      </c>
      <c r="C15">
        <v>14</v>
      </c>
      <c r="D15">
        <v>997</v>
      </c>
      <c r="E15">
        <v>57</v>
      </c>
      <c r="F15">
        <v>7</v>
      </c>
      <c r="G15">
        <v>53</v>
      </c>
      <c r="H15">
        <v>3</v>
      </c>
      <c r="I15">
        <v>8</v>
      </c>
      <c r="J15">
        <v>1</v>
      </c>
      <c r="K15">
        <v>45</v>
      </c>
    </row>
    <row r="16" spans="1:23" x14ac:dyDescent="0.25">
      <c r="A16" t="s">
        <v>35</v>
      </c>
      <c r="B16">
        <v>1</v>
      </c>
      <c r="C16">
        <v>36</v>
      </c>
      <c r="D16">
        <v>1344</v>
      </c>
      <c r="E16">
        <v>93</v>
      </c>
      <c r="F16">
        <v>18</v>
      </c>
      <c r="G16">
        <v>89</v>
      </c>
      <c r="H16">
        <v>3</v>
      </c>
      <c r="I16">
        <v>19</v>
      </c>
      <c r="J16">
        <v>1</v>
      </c>
      <c r="K16">
        <v>70</v>
      </c>
    </row>
    <row r="17" spans="1:23" x14ac:dyDescent="0.25">
      <c r="A17" t="s">
        <v>36</v>
      </c>
      <c r="B17">
        <v>6</v>
      </c>
      <c r="C17">
        <v>21</v>
      </c>
      <c r="D17">
        <v>1602</v>
      </c>
      <c r="E17">
        <v>116</v>
      </c>
      <c r="F17">
        <v>27</v>
      </c>
      <c r="G17">
        <v>110</v>
      </c>
      <c r="H17">
        <v>3</v>
      </c>
      <c r="I17">
        <v>33</v>
      </c>
      <c r="J17">
        <v>3</v>
      </c>
      <c r="K17">
        <v>77</v>
      </c>
    </row>
    <row r="18" spans="1:23" x14ac:dyDescent="0.25">
      <c r="A18" t="s">
        <v>37</v>
      </c>
      <c r="B18">
        <v>5</v>
      </c>
      <c r="C18">
        <v>0</v>
      </c>
      <c r="D18">
        <v>2073</v>
      </c>
      <c r="E18">
        <v>126</v>
      </c>
      <c r="F18">
        <v>16</v>
      </c>
      <c r="G18">
        <v>110</v>
      </c>
      <c r="H18">
        <v>10</v>
      </c>
      <c r="I18">
        <v>21</v>
      </c>
      <c r="J18">
        <v>6</v>
      </c>
      <c r="K18">
        <v>89</v>
      </c>
    </row>
    <row r="19" spans="1:23" x14ac:dyDescent="0.25">
      <c r="A19" t="s">
        <v>38</v>
      </c>
      <c r="B19">
        <v>10</v>
      </c>
      <c r="C19">
        <v>38</v>
      </c>
      <c r="D19">
        <v>2604</v>
      </c>
      <c r="E19">
        <v>167</v>
      </c>
      <c r="F19">
        <v>23</v>
      </c>
      <c r="G19">
        <v>148</v>
      </c>
      <c r="H19">
        <v>11</v>
      </c>
      <c r="I19">
        <v>33</v>
      </c>
      <c r="J19">
        <v>8</v>
      </c>
      <c r="K19">
        <v>115</v>
      </c>
    </row>
    <row r="20" spans="1:23" x14ac:dyDescent="0.25">
      <c r="A20" t="s">
        <v>39</v>
      </c>
      <c r="B20">
        <v>8</v>
      </c>
      <c r="C20">
        <v>88</v>
      </c>
      <c r="D20">
        <v>3149</v>
      </c>
      <c r="E20">
        <v>257</v>
      </c>
      <c r="F20">
        <v>59</v>
      </c>
      <c r="G20">
        <v>236</v>
      </c>
      <c r="H20">
        <v>11</v>
      </c>
      <c r="I20">
        <v>67</v>
      </c>
      <c r="J20">
        <v>10</v>
      </c>
      <c r="K20">
        <v>169</v>
      </c>
      <c r="N20" s="1">
        <f t="shared" ref="N20:N30" si="0">J20/J19</f>
        <v>1.25</v>
      </c>
      <c r="O20" s="1">
        <f t="shared" ref="O20:O30" si="1">J20/J18</f>
        <v>1.6666666666666667</v>
      </c>
      <c r="P20" s="1">
        <f t="shared" ref="P20:P30" si="2">J20/J17</f>
        <v>3.3333333333333335</v>
      </c>
      <c r="Q20" s="1">
        <f t="shared" ref="Q20:Q30" si="3">J20/J16</f>
        <v>10</v>
      </c>
      <c r="R20" s="1">
        <f t="shared" ref="R20:R30" si="4">J20/J15</f>
        <v>10</v>
      </c>
    </row>
    <row r="21" spans="1:23" x14ac:dyDescent="0.25">
      <c r="A21" t="s">
        <v>40</v>
      </c>
      <c r="B21">
        <v>11</v>
      </c>
      <c r="C21">
        <v>35</v>
      </c>
      <c r="D21">
        <v>3376</v>
      </c>
      <c r="E21">
        <v>301</v>
      </c>
      <c r="F21">
        <v>67</v>
      </c>
      <c r="G21">
        <v>271</v>
      </c>
      <c r="H21">
        <v>17</v>
      </c>
      <c r="I21">
        <v>78</v>
      </c>
      <c r="J21">
        <v>13</v>
      </c>
      <c r="K21">
        <v>193</v>
      </c>
      <c r="M21">
        <v>1</v>
      </c>
      <c r="N21" s="1">
        <f t="shared" si="0"/>
        <v>1.3</v>
      </c>
      <c r="O21" s="1">
        <f t="shared" si="1"/>
        <v>1.625</v>
      </c>
      <c r="P21" s="1">
        <f t="shared" si="2"/>
        <v>2.1666666666666665</v>
      </c>
      <c r="Q21" s="1">
        <f t="shared" si="3"/>
        <v>4.333333333333333</v>
      </c>
      <c r="R21" s="1">
        <f t="shared" si="4"/>
        <v>13</v>
      </c>
      <c r="S21" s="1">
        <f t="shared" ref="S21:S30" si="5">J21/J15</f>
        <v>13</v>
      </c>
    </row>
    <row r="22" spans="1:23" x14ac:dyDescent="0.25">
      <c r="A22" t="s">
        <v>41</v>
      </c>
      <c r="B22">
        <v>12</v>
      </c>
      <c r="C22">
        <v>45</v>
      </c>
      <c r="D22">
        <v>3407</v>
      </c>
      <c r="E22">
        <v>347</v>
      </c>
      <c r="F22">
        <v>98</v>
      </c>
      <c r="G22">
        <v>316</v>
      </c>
      <c r="H22">
        <v>17</v>
      </c>
      <c r="I22">
        <v>110</v>
      </c>
      <c r="J22">
        <v>14</v>
      </c>
      <c r="K22">
        <v>206</v>
      </c>
      <c r="M22">
        <v>2</v>
      </c>
      <c r="N22" s="1">
        <f t="shared" si="0"/>
        <v>1.0769230769230769</v>
      </c>
      <c r="O22" s="1">
        <f t="shared" si="1"/>
        <v>1.4</v>
      </c>
      <c r="P22" s="1">
        <f t="shared" si="2"/>
        <v>1.75</v>
      </c>
      <c r="Q22" s="1">
        <f t="shared" si="3"/>
        <v>2.3333333333333335</v>
      </c>
      <c r="R22" s="1">
        <f t="shared" si="4"/>
        <v>4.666666666666667</v>
      </c>
      <c r="S22" s="1">
        <f t="shared" si="5"/>
        <v>14</v>
      </c>
      <c r="T22" s="1">
        <f t="shared" ref="T22:T30" si="6">J22/J15</f>
        <v>14</v>
      </c>
    </row>
    <row r="23" spans="1:23" x14ac:dyDescent="0.25">
      <c r="A23" t="s">
        <v>42</v>
      </c>
      <c r="B23">
        <v>19</v>
      </c>
      <c r="C23">
        <v>30</v>
      </c>
      <c r="D23">
        <v>4851</v>
      </c>
      <c r="E23">
        <v>386</v>
      </c>
      <c r="F23">
        <v>96</v>
      </c>
      <c r="G23">
        <v>346</v>
      </c>
      <c r="H23">
        <v>18</v>
      </c>
      <c r="I23">
        <v>115</v>
      </c>
      <c r="J23">
        <v>22</v>
      </c>
      <c r="K23">
        <v>231</v>
      </c>
      <c r="M23">
        <v>3</v>
      </c>
      <c r="N23" s="1">
        <f t="shared" si="0"/>
        <v>1.5714285714285714</v>
      </c>
      <c r="O23" s="1">
        <f t="shared" si="1"/>
        <v>1.6923076923076923</v>
      </c>
      <c r="P23" s="1">
        <f t="shared" si="2"/>
        <v>2.2000000000000002</v>
      </c>
      <c r="Q23" s="1">
        <f t="shared" si="3"/>
        <v>2.75</v>
      </c>
      <c r="R23" s="1">
        <f t="shared" si="4"/>
        <v>3.6666666666666665</v>
      </c>
      <c r="S23" s="1">
        <f t="shared" si="5"/>
        <v>7.333333333333333</v>
      </c>
      <c r="T23" s="1">
        <f t="shared" si="6"/>
        <v>22</v>
      </c>
      <c r="U23" s="1">
        <f t="shared" ref="U23:U30" si="7">J23/J15</f>
        <v>22</v>
      </c>
    </row>
    <row r="24" spans="1:23" x14ac:dyDescent="0.25">
      <c r="A24" t="s">
        <v>43</v>
      </c>
      <c r="B24">
        <v>21</v>
      </c>
      <c r="C24">
        <v>1</v>
      </c>
      <c r="D24">
        <v>4958</v>
      </c>
      <c r="E24">
        <v>394</v>
      </c>
      <c r="F24">
        <v>104</v>
      </c>
      <c r="G24">
        <v>347</v>
      </c>
      <c r="H24">
        <v>17</v>
      </c>
      <c r="I24">
        <v>125</v>
      </c>
      <c r="J24">
        <v>30</v>
      </c>
      <c r="K24">
        <v>222</v>
      </c>
      <c r="M24">
        <v>4</v>
      </c>
      <c r="N24" s="1">
        <f t="shared" si="0"/>
        <v>1.3636363636363635</v>
      </c>
      <c r="O24" s="1">
        <f t="shared" si="1"/>
        <v>2.1428571428571428</v>
      </c>
      <c r="P24" s="1">
        <f t="shared" si="2"/>
        <v>2.3076923076923075</v>
      </c>
      <c r="Q24" s="1">
        <f t="shared" si="3"/>
        <v>3</v>
      </c>
      <c r="R24" s="1">
        <f t="shared" si="4"/>
        <v>3.75</v>
      </c>
      <c r="S24" s="1">
        <f t="shared" si="5"/>
        <v>5</v>
      </c>
      <c r="T24" s="1">
        <f t="shared" si="6"/>
        <v>10</v>
      </c>
      <c r="U24" s="1">
        <f t="shared" si="7"/>
        <v>30</v>
      </c>
      <c r="V24" s="1">
        <f t="shared" ref="V24:V30" si="8">J24/J15</f>
        <v>30</v>
      </c>
    </row>
    <row r="25" spans="1:23" x14ac:dyDescent="0.25">
      <c r="A25" t="s">
        <v>44</v>
      </c>
      <c r="B25">
        <v>27</v>
      </c>
      <c r="C25">
        <v>69</v>
      </c>
      <c r="D25">
        <v>4958</v>
      </c>
      <c r="E25">
        <v>462</v>
      </c>
      <c r="F25">
        <v>128</v>
      </c>
      <c r="G25">
        <v>416</v>
      </c>
      <c r="H25">
        <v>15</v>
      </c>
      <c r="I25">
        <v>155</v>
      </c>
      <c r="J25">
        <v>31</v>
      </c>
      <c r="K25">
        <v>261</v>
      </c>
      <c r="M25">
        <v>5</v>
      </c>
      <c r="N25" s="1">
        <f t="shared" si="0"/>
        <v>1.0333333333333334</v>
      </c>
      <c r="O25" s="1">
        <f t="shared" si="1"/>
        <v>1.4090909090909092</v>
      </c>
      <c r="P25" s="1">
        <f t="shared" si="2"/>
        <v>2.2142857142857144</v>
      </c>
      <c r="Q25" s="1">
        <f t="shared" si="3"/>
        <v>2.3846153846153846</v>
      </c>
      <c r="R25" s="1">
        <f t="shared" si="4"/>
        <v>3.1</v>
      </c>
      <c r="S25" s="1">
        <f t="shared" si="5"/>
        <v>3.875</v>
      </c>
      <c r="T25" s="1">
        <f t="shared" si="6"/>
        <v>5.166666666666667</v>
      </c>
      <c r="U25" s="1">
        <f t="shared" si="7"/>
        <v>10.333333333333334</v>
      </c>
      <c r="V25" s="1">
        <f t="shared" si="8"/>
        <v>31</v>
      </c>
      <c r="W25" s="1">
        <f t="shared" ref="W25:W30" si="9">J25/J15</f>
        <v>31</v>
      </c>
    </row>
    <row r="26" spans="1:23" x14ac:dyDescent="0.25">
      <c r="A26" t="s">
        <v>45</v>
      </c>
      <c r="B26">
        <v>29</v>
      </c>
      <c r="C26">
        <v>106</v>
      </c>
      <c r="D26">
        <v>4052</v>
      </c>
      <c r="E26">
        <v>599</v>
      </c>
      <c r="F26">
        <v>134</v>
      </c>
      <c r="G26">
        <v>522</v>
      </c>
      <c r="H26">
        <v>41</v>
      </c>
      <c r="I26">
        <v>163</v>
      </c>
      <c r="J26">
        <v>36</v>
      </c>
      <c r="K26">
        <v>359</v>
      </c>
      <c r="M26">
        <v>6</v>
      </c>
      <c r="N26" s="1">
        <f t="shared" si="0"/>
        <v>1.1612903225806452</v>
      </c>
      <c r="O26" s="1">
        <f t="shared" si="1"/>
        <v>1.2</v>
      </c>
      <c r="P26" s="1">
        <f t="shared" si="2"/>
        <v>1.6363636363636365</v>
      </c>
      <c r="Q26" s="1">
        <f t="shared" si="3"/>
        <v>2.5714285714285716</v>
      </c>
      <c r="R26" s="1">
        <f t="shared" si="4"/>
        <v>2.7692307692307692</v>
      </c>
      <c r="S26" s="1">
        <f t="shared" si="5"/>
        <v>3.6</v>
      </c>
      <c r="T26" s="1">
        <f t="shared" si="6"/>
        <v>4.5</v>
      </c>
      <c r="U26" s="1">
        <f t="shared" si="7"/>
        <v>6</v>
      </c>
      <c r="V26" s="1">
        <f t="shared" si="8"/>
        <v>12</v>
      </c>
      <c r="W26" s="1">
        <f t="shared" si="9"/>
        <v>36</v>
      </c>
    </row>
    <row r="27" spans="1:23" x14ac:dyDescent="0.25">
      <c r="A27" t="s">
        <v>46</v>
      </c>
      <c r="B27">
        <v>32</v>
      </c>
      <c r="C27">
        <v>33</v>
      </c>
      <c r="D27">
        <v>4964</v>
      </c>
      <c r="E27">
        <v>656</v>
      </c>
      <c r="F27">
        <v>143</v>
      </c>
      <c r="G27">
        <v>555</v>
      </c>
      <c r="H27">
        <v>63</v>
      </c>
      <c r="I27">
        <v>175</v>
      </c>
      <c r="J27">
        <v>38</v>
      </c>
      <c r="K27">
        <v>380</v>
      </c>
      <c r="M27">
        <v>7</v>
      </c>
      <c r="N27" s="1">
        <f t="shared" si="0"/>
        <v>1.0555555555555556</v>
      </c>
      <c r="O27" s="1">
        <f t="shared" si="1"/>
        <v>1.2258064516129032</v>
      </c>
      <c r="P27" s="1">
        <f t="shared" si="2"/>
        <v>1.2666666666666666</v>
      </c>
      <c r="Q27" s="1">
        <f t="shared" si="3"/>
        <v>1.7272727272727273</v>
      </c>
      <c r="R27" s="1">
        <f t="shared" si="4"/>
        <v>2.7142857142857144</v>
      </c>
      <c r="S27" s="1">
        <f t="shared" si="5"/>
        <v>2.9230769230769229</v>
      </c>
      <c r="T27" s="1">
        <f t="shared" si="6"/>
        <v>3.8</v>
      </c>
      <c r="U27" s="1">
        <f t="shared" si="7"/>
        <v>4.75</v>
      </c>
      <c r="V27" s="1">
        <f t="shared" si="8"/>
        <v>6.333333333333333</v>
      </c>
      <c r="W27" s="1">
        <f t="shared" si="9"/>
        <v>12.666666666666666</v>
      </c>
    </row>
    <row r="28" spans="1:23" x14ac:dyDescent="0.25">
      <c r="A28" t="s">
        <v>47</v>
      </c>
      <c r="B28">
        <v>37</v>
      </c>
      <c r="C28">
        <v>111</v>
      </c>
      <c r="D28">
        <v>5955</v>
      </c>
      <c r="E28">
        <v>790</v>
      </c>
      <c r="F28">
        <v>152</v>
      </c>
      <c r="G28">
        <v>666</v>
      </c>
      <c r="H28">
        <v>82</v>
      </c>
      <c r="I28">
        <v>189</v>
      </c>
      <c r="J28">
        <v>42</v>
      </c>
      <c r="K28">
        <v>477</v>
      </c>
      <c r="M28">
        <v>8</v>
      </c>
      <c r="N28" s="1">
        <f t="shared" si="0"/>
        <v>1.1052631578947369</v>
      </c>
      <c r="O28" s="1">
        <f t="shared" si="1"/>
        <v>1.1666666666666667</v>
      </c>
      <c r="P28" s="1">
        <f t="shared" si="2"/>
        <v>1.3548387096774193</v>
      </c>
      <c r="Q28" s="1">
        <f t="shared" si="3"/>
        <v>1.4</v>
      </c>
      <c r="R28" s="1">
        <f t="shared" si="4"/>
        <v>1.9090909090909092</v>
      </c>
      <c r="S28" s="1">
        <f t="shared" si="5"/>
        <v>3</v>
      </c>
      <c r="T28" s="1">
        <f t="shared" si="6"/>
        <v>3.2307692307692308</v>
      </c>
      <c r="U28" s="1">
        <f t="shared" si="7"/>
        <v>4.2</v>
      </c>
      <c r="V28" s="1">
        <f t="shared" si="8"/>
        <v>5.25</v>
      </c>
      <c r="W28" s="1">
        <f t="shared" si="9"/>
        <v>7</v>
      </c>
    </row>
    <row r="29" spans="1:23" x14ac:dyDescent="0.25">
      <c r="A29" t="s">
        <v>48</v>
      </c>
      <c r="B29">
        <v>47</v>
      </c>
      <c r="C29">
        <v>72</v>
      </c>
      <c r="D29">
        <v>6761</v>
      </c>
      <c r="E29">
        <v>874</v>
      </c>
      <c r="F29">
        <v>163</v>
      </c>
      <c r="G29">
        <v>738</v>
      </c>
      <c r="H29">
        <v>89</v>
      </c>
      <c r="I29">
        <v>210</v>
      </c>
      <c r="J29">
        <v>47</v>
      </c>
      <c r="K29">
        <v>528</v>
      </c>
      <c r="M29">
        <v>9</v>
      </c>
      <c r="N29" s="1">
        <f t="shared" si="0"/>
        <v>1.1190476190476191</v>
      </c>
      <c r="O29" s="1">
        <f t="shared" si="1"/>
        <v>1.236842105263158</v>
      </c>
      <c r="P29" s="1">
        <f t="shared" si="2"/>
        <v>1.3055555555555556</v>
      </c>
      <c r="Q29" s="1">
        <f t="shared" si="3"/>
        <v>1.5161290322580645</v>
      </c>
      <c r="R29" s="1">
        <f t="shared" si="4"/>
        <v>1.5666666666666667</v>
      </c>
      <c r="S29" s="1">
        <f t="shared" si="5"/>
        <v>2.1363636363636362</v>
      </c>
      <c r="T29" s="1">
        <f t="shared" si="6"/>
        <v>3.3571428571428572</v>
      </c>
      <c r="U29" s="1">
        <f t="shared" si="7"/>
        <v>3.6153846153846154</v>
      </c>
      <c r="V29" s="1">
        <f t="shared" si="8"/>
        <v>4.7</v>
      </c>
      <c r="W29" s="1">
        <f t="shared" si="9"/>
        <v>5.875</v>
      </c>
    </row>
    <row r="30" spans="1:23" x14ac:dyDescent="0.25">
      <c r="A30" t="s">
        <v>49</v>
      </c>
      <c r="B30">
        <v>41</v>
      </c>
      <c r="C30">
        <v>33</v>
      </c>
      <c r="D30">
        <v>7424</v>
      </c>
      <c r="E30">
        <v>930</v>
      </c>
      <c r="F30">
        <v>185</v>
      </c>
      <c r="G30">
        <v>771</v>
      </c>
      <c r="H30">
        <v>105</v>
      </c>
      <c r="I30">
        <v>226</v>
      </c>
      <c r="J30">
        <v>54</v>
      </c>
      <c r="K30">
        <v>545</v>
      </c>
      <c r="M30">
        <v>10</v>
      </c>
      <c r="N30" s="1">
        <f t="shared" si="0"/>
        <v>1.1489361702127661</v>
      </c>
      <c r="O30" s="1">
        <f t="shared" si="1"/>
        <v>1.2857142857142858</v>
      </c>
      <c r="P30" s="1">
        <f t="shared" si="2"/>
        <v>1.4210526315789473</v>
      </c>
      <c r="Q30" s="1">
        <f t="shared" si="3"/>
        <v>1.5</v>
      </c>
      <c r="R30" s="1">
        <f t="shared" si="4"/>
        <v>1.7419354838709677</v>
      </c>
      <c r="S30" s="1">
        <f t="shared" si="5"/>
        <v>1.8</v>
      </c>
      <c r="T30" s="1">
        <f t="shared" si="6"/>
        <v>2.4545454545454546</v>
      </c>
      <c r="U30" s="1">
        <f t="shared" si="7"/>
        <v>3.8571428571428572</v>
      </c>
      <c r="V30" s="1">
        <f t="shared" si="8"/>
        <v>4.1538461538461542</v>
      </c>
      <c r="W30" s="1">
        <f t="shared" si="9"/>
        <v>5.4</v>
      </c>
    </row>
    <row r="33" spans="11:23" x14ac:dyDescent="0.25">
      <c r="K33" t="s">
        <v>50</v>
      </c>
      <c r="M33" t="s">
        <v>51</v>
      </c>
      <c r="N33">
        <f>EXP(INDEX(LINEST(LN(N21:N30),M21:M30),1,2))</f>
        <v>1.3193152998777711</v>
      </c>
      <c r="O33">
        <f>EXP(INDEX(LINEST(LN(O21:O30),M21:M30),1,2))</f>
        <v>1.7648746273432812</v>
      </c>
      <c r="P33">
        <f>EXP(INDEX(LINEST(LN(P21:P30),M21:M30),1,2))</f>
        <v>2.4255694166377837</v>
      </c>
      <c r="Q33">
        <f>EXP(INDEX(LINEST(LN(Q21:Q30),M21:M30),1,2))</f>
        <v>3.9680445300897116</v>
      </c>
      <c r="R33">
        <f>EXP(INDEX(LINEST(LN(R21:R30),M21:M30),1,2))</f>
        <v>8.6285669074368361</v>
      </c>
      <c r="S33">
        <f>EXP(INDEX(LINEST(LN(S21:S30),M21:M30),1,2))</f>
        <v>15.376760614675156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-1.9722362627222961E-2</v>
      </c>
      <c r="O34">
        <f>INDEX(LINEST(LN(O21:O30),M21:M30),1)</f>
        <v>-4.0430755242832621E-2</v>
      </c>
      <c r="P34">
        <f>INDEX(LINEST(LN(P21:P30),M21:M30),1)</f>
        <v>-6.2866325735407014E-2</v>
      </c>
      <c r="Q34">
        <f>INDEX(LINEST(LN(Q21:Q30),M21:M30),1)</f>
        <v>-0.1061953651434704</v>
      </c>
      <c r="R34">
        <f>INDEX(LINEST(LN(R21:R30),M21:M30),1)</f>
        <v>-0.18227775176286387</v>
      </c>
      <c r="S34">
        <f>INDEX(LINEST(LN(S21:S30),M21:M30),1)</f>
        <v>-0.22489232745358095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10">PEARSON(N21:N30,N39:N48)</f>
        <v>0.45582360610762046</v>
      </c>
      <c r="O35">
        <f t="shared" si="10"/>
        <v>0.58375353719115175</v>
      </c>
      <c r="P35">
        <f t="shared" si="10"/>
        <v>0.75515323804656564</v>
      </c>
      <c r="Q35">
        <f t="shared" si="10"/>
        <v>0.86224823526818051</v>
      </c>
      <c r="R35">
        <f t="shared" si="10"/>
        <v>0.83505578648478263</v>
      </c>
      <c r="S35">
        <f t="shared" si="10"/>
        <v>0.94870719919564672</v>
      </c>
      <c r="T35" t="e">
        <f t="shared" si="10"/>
        <v>#VALUE!</v>
      </c>
      <c r="U35" t="e">
        <f t="shared" si="10"/>
        <v>#VALUE!</v>
      </c>
      <c r="V35" t="e">
        <f t="shared" si="10"/>
        <v>#VALUE!</v>
      </c>
      <c r="W35" t="e">
        <f t="shared" si="10"/>
        <v>#VALUE!</v>
      </c>
    </row>
    <row r="36" spans="11:23" x14ac:dyDescent="0.25">
      <c r="M36" t="s">
        <v>54</v>
      </c>
      <c r="N36">
        <f t="shared" ref="N36:W36" si="11">INT(0.5-LN(N33)/N34)</f>
        <v>14</v>
      </c>
      <c r="O36">
        <f t="shared" si="11"/>
        <v>14</v>
      </c>
      <c r="P36">
        <f t="shared" si="11"/>
        <v>14</v>
      </c>
      <c r="Q36">
        <f t="shared" si="11"/>
        <v>13</v>
      </c>
      <c r="R36">
        <f t="shared" si="11"/>
        <v>12</v>
      </c>
      <c r="S36">
        <f t="shared" si="11"/>
        <v>12</v>
      </c>
      <c r="T36" t="e">
        <f t="shared" si="11"/>
        <v>#VALUE!</v>
      </c>
      <c r="U36" t="e">
        <f t="shared" si="11"/>
        <v>#VALUE!</v>
      </c>
      <c r="V36" t="e">
        <f t="shared" si="11"/>
        <v>#VALUE!</v>
      </c>
      <c r="W36" t="e">
        <f t="shared" si="11"/>
        <v>#VALUE!</v>
      </c>
    </row>
    <row r="37" spans="11:23" x14ac:dyDescent="0.25">
      <c r="M37" t="s">
        <v>55</v>
      </c>
      <c r="N37" s="2">
        <f>N36+A20</f>
        <v>43917</v>
      </c>
      <c r="O37" s="2">
        <f>O36+A20</f>
        <v>43917</v>
      </c>
      <c r="P37" s="2">
        <f>P36+A20</f>
        <v>43917</v>
      </c>
      <c r="Q37" s="2">
        <f>Q36+A20</f>
        <v>43916</v>
      </c>
      <c r="R37" s="2">
        <f>R36+A20</f>
        <v>43915</v>
      </c>
      <c r="S37" s="2">
        <f>S36+A20</f>
        <v>43915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1.2935501946406558</v>
      </c>
      <c r="O39">
        <f>O33*EXP(O34*M21)</f>
        <v>1.6949426406795916</v>
      </c>
      <c r="P39">
        <f>P33*EXP(P34*M21)</f>
        <v>2.2777770335521974</v>
      </c>
      <c r="Q39">
        <f>Q33*EXP(Q34*M21)</f>
        <v>3.5682598733231585</v>
      </c>
      <c r="R39">
        <f>R33*EXP(R34*M21)</f>
        <v>7.1907874086310013</v>
      </c>
      <c r="S39">
        <f>S33*EXP(S34*M21)</f>
        <v>12.279914881323315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1.2682882599859939</v>
      </c>
      <c r="O40">
        <f>O33*EXP(O34*M22)</f>
        <v>1.6277816626093524</v>
      </c>
      <c r="P40">
        <f>P33*EXP(P34*M22)</f>
        <v>2.1389897889500911</v>
      </c>
      <c r="Q40">
        <f>Q33*EXP(Q34*M22)</f>
        <v>3.2087539408939905</v>
      </c>
      <c r="R40">
        <f>R33*EXP(R34*M22)</f>
        <v>5.9925853401635294</v>
      </c>
      <c r="S40">
        <f>S33*EXP(S34*M22)</f>
        <v>9.8067670604580996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1.2435196694204449</v>
      </c>
      <c r="O41">
        <f>O33*EXP(O34*M23)</f>
        <v>1.563281893754749</v>
      </c>
      <c r="P41">
        <f>P33*EXP(P34*M23)</f>
        <v>2.0086589906904107</v>
      </c>
      <c r="Q41">
        <f>Q33*EXP(Q34*M23)</f>
        <v>2.8854686089928321</v>
      </c>
      <c r="R41">
        <f>R33*EXP(R34*M23)</f>
        <v>4.9940398760835683</v>
      </c>
      <c r="S41">
        <f>S33*EXP(S34*M23)</f>
        <v>7.8317057656772784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1.2192347883537209</v>
      </c>
      <c r="O42">
        <f>O33*EXP(O34*M24)</f>
        <v>1.5013378854654962</v>
      </c>
      <c r="P42">
        <f>P33*EXP(P34*M24)</f>
        <v>1.8862693789958813</v>
      </c>
      <c r="Q42">
        <f>Q33*EXP(Q34*M24)</f>
        <v>2.594754614049136</v>
      </c>
      <c r="R42">
        <f>R33*EXP(R34*M24)</f>
        <v>4.1618822041226347</v>
      </c>
      <c r="S42">
        <f>S33*EXP(S34*M24)</f>
        <v>6.2544174672460873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1.1954241703508857</v>
      </c>
      <c r="O43">
        <f>O33*EXP(O34*M25)</f>
        <v>1.4418483674241429</v>
      </c>
      <c r="P43">
        <f>P33*EXP(P34*M25)</f>
        <v>1.7713370893854699</v>
      </c>
      <c r="Q43">
        <f>Q33*EXP(Q34*M25)</f>
        <v>2.3333303596324115</v>
      </c>
      <c r="R43">
        <f>R33*EXP(R34*M25)</f>
        <v>3.4683870995792656</v>
      </c>
      <c r="S43">
        <f>S33*EXP(S34*M25)</f>
        <v>4.9947915594617731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1.1720785534578386</v>
      </c>
      <c r="O44">
        <f>O33*EXP(O34*M26)</f>
        <v>1.3847160820824063</v>
      </c>
      <c r="P44">
        <f>P33*EXP(P34*M26)</f>
        <v>1.6634077397274227</v>
      </c>
      <c r="Q44">
        <f>Q33*EXP(Q34*M26)</f>
        <v>2.0982448736014541</v>
      </c>
      <c r="R44">
        <f>R33*EXP(R34*M26)</f>
        <v>2.8904491964264638</v>
      </c>
      <c r="S44">
        <f>S33*EXP(S34*M26)</f>
        <v>3.9888515362335615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1.1491888565985624</v>
      </c>
      <c r="O45">
        <f>O33*EXP(O34*M27)</f>
        <v>1.3298476256578537</v>
      </c>
      <c r="P45">
        <f>P33*EXP(P34*M27)</f>
        <v>1.5620546338500838</v>
      </c>
      <c r="Q45">
        <f>Q33*EXP(Q34*M27)</f>
        <v>1.886844497359716</v>
      </c>
      <c r="R45">
        <f>R33*EXP(R34*M27)</f>
        <v>2.4088131795138619</v>
      </c>
      <c r="S45">
        <f>S33*EXP(S34*M27)</f>
        <v>3.1855056189426576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1.1267461760427275</v>
      </c>
      <c r="O46">
        <f>O33*EXP(O34*M28)</f>
        <v>1.2771532954309874</v>
      </c>
      <c r="P46">
        <f>P33*EXP(P34*M28)</f>
        <v>1.466877074608512</v>
      </c>
      <c r="Q46">
        <f>Q33*EXP(Q34*M28)</f>
        <v>1.6967429312032096</v>
      </c>
      <c r="R46">
        <f>R33*EXP(R34*M28)</f>
        <v>2.0074322499676902</v>
      </c>
      <c r="S46">
        <f>S33*EXP(S34*M28)</f>
        <v>2.5439518006972208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1.1047417819422818</v>
      </c>
      <c r="O47">
        <f>O33*EXP(O34*M29)</f>
        <v>1.22654694309308</v>
      </c>
      <c r="P47">
        <f>P33*EXP(P34*M29)</f>
        <v>1.3774987797376468</v>
      </c>
      <c r="Q47">
        <f>Q33*EXP(Q34*M29)</f>
        <v>1.5257942976310923</v>
      </c>
      <c r="R47">
        <f>R33*EXP(R34*M29)</f>
        <v>1.6729334896048769</v>
      </c>
      <c r="S47">
        <f>S33*EXP(S34*M29)</f>
        <v>2.0316055089611607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1.0831671149356774</v>
      </c>
      <c r="O48">
        <f>O33*EXP(O34*M30)</f>
        <v>1.1779458339050048</v>
      </c>
      <c r="P48">
        <f>P33*EXP(P34*M30)</f>
        <v>1.2935663942291284</v>
      </c>
      <c r="Q48">
        <f>Q33*EXP(Q34*M30)</f>
        <v>1.3720689185560195</v>
      </c>
      <c r="R48">
        <f>R33*EXP(R34*M30)</f>
        <v>1.3941723117612543</v>
      </c>
      <c r="S48">
        <f>S33*EXP(S34*M30)</f>
        <v>1.6224446323669073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</v>
      </c>
      <c r="C2">
        <v>2</v>
      </c>
      <c r="D2">
        <v>124</v>
      </c>
      <c r="E2">
        <v>3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</row>
    <row r="3" spans="1:23" x14ac:dyDescent="0.25">
      <c r="A3" t="s">
        <v>22</v>
      </c>
      <c r="B3">
        <v>1</v>
      </c>
      <c r="C3">
        <v>0</v>
      </c>
      <c r="D3">
        <v>124</v>
      </c>
      <c r="E3">
        <v>3</v>
      </c>
      <c r="F3">
        <v>1</v>
      </c>
      <c r="G3">
        <v>2</v>
      </c>
      <c r="H3">
        <v>1</v>
      </c>
      <c r="I3">
        <v>2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-2</v>
      </c>
      <c r="D4">
        <v>124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552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611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3</v>
      </c>
      <c r="D7">
        <v>679</v>
      </c>
      <c r="E7">
        <v>6</v>
      </c>
      <c r="F7">
        <v>3</v>
      </c>
      <c r="G7">
        <v>3</v>
      </c>
      <c r="H7">
        <v>3</v>
      </c>
      <c r="I7">
        <v>3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724</v>
      </c>
      <c r="E8">
        <v>6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1</v>
      </c>
      <c r="D9">
        <v>773</v>
      </c>
      <c r="E9">
        <v>7</v>
      </c>
      <c r="F9">
        <v>3</v>
      </c>
      <c r="G9">
        <v>4</v>
      </c>
      <c r="H9">
        <v>3</v>
      </c>
      <c r="I9">
        <v>3</v>
      </c>
      <c r="J9">
        <v>0</v>
      </c>
      <c r="K9">
        <v>1</v>
      </c>
    </row>
    <row r="10" spans="1:23" x14ac:dyDescent="0.25">
      <c r="A10" t="s">
        <v>29</v>
      </c>
      <c r="B10">
        <v>0</v>
      </c>
      <c r="C10">
        <v>7</v>
      </c>
      <c r="D10">
        <v>877</v>
      </c>
      <c r="E10">
        <v>14</v>
      </c>
      <c r="F10">
        <v>10</v>
      </c>
      <c r="G10">
        <v>11</v>
      </c>
      <c r="H10">
        <v>3</v>
      </c>
      <c r="I10">
        <v>10</v>
      </c>
      <c r="J10">
        <v>0</v>
      </c>
      <c r="K10">
        <v>1</v>
      </c>
    </row>
    <row r="11" spans="1:23" x14ac:dyDescent="0.25">
      <c r="A11" t="s">
        <v>30</v>
      </c>
      <c r="B11">
        <v>3</v>
      </c>
      <c r="C11">
        <v>16</v>
      </c>
      <c r="D11">
        <v>995</v>
      </c>
      <c r="E11">
        <v>30</v>
      </c>
      <c r="F11">
        <v>15</v>
      </c>
      <c r="G11">
        <v>27</v>
      </c>
      <c r="H11">
        <v>3</v>
      </c>
      <c r="I11">
        <v>18</v>
      </c>
      <c r="J11">
        <v>0</v>
      </c>
      <c r="K11">
        <v>9</v>
      </c>
    </row>
    <row r="12" spans="1:23" x14ac:dyDescent="0.25">
      <c r="A12" t="s">
        <v>31</v>
      </c>
      <c r="B12">
        <v>7</v>
      </c>
      <c r="C12">
        <v>14</v>
      </c>
      <c r="D12">
        <v>1175</v>
      </c>
      <c r="E12">
        <v>44</v>
      </c>
      <c r="F12">
        <v>20</v>
      </c>
      <c r="G12">
        <v>41</v>
      </c>
      <c r="H12">
        <v>3</v>
      </c>
      <c r="I12">
        <v>27</v>
      </c>
      <c r="J12">
        <v>0</v>
      </c>
      <c r="K12">
        <v>14</v>
      </c>
    </row>
    <row r="13" spans="1:23" x14ac:dyDescent="0.25">
      <c r="A13" t="s">
        <v>32</v>
      </c>
      <c r="B13">
        <v>8</v>
      </c>
      <c r="C13">
        <v>9</v>
      </c>
      <c r="D13">
        <v>1373</v>
      </c>
      <c r="E13">
        <v>54</v>
      </c>
      <c r="F13">
        <v>26</v>
      </c>
      <c r="G13">
        <v>50</v>
      </c>
      <c r="H13">
        <v>3</v>
      </c>
      <c r="I13">
        <v>34</v>
      </c>
      <c r="J13">
        <v>1</v>
      </c>
      <c r="K13">
        <v>16</v>
      </c>
    </row>
    <row r="14" spans="1:23" x14ac:dyDescent="0.25">
      <c r="A14" t="s">
        <v>33</v>
      </c>
      <c r="B14">
        <v>8</v>
      </c>
      <c r="C14">
        <v>22</v>
      </c>
      <c r="D14">
        <v>1582</v>
      </c>
      <c r="E14">
        <v>76</v>
      </c>
      <c r="F14">
        <v>43</v>
      </c>
      <c r="G14">
        <v>72</v>
      </c>
      <c r="H14">
        <v>3</v>
      </c>
      <c r="I14">
        <v>51</v>
      </c>
      <c r="J14">
        <v>1</v>
      </c>
      <c r="K14">
        <v>21</v>
      </c>
    </row>
    <row r="15" spans="1:23" x14ac:dyDescent="0.25">
      <c r="A15" t="s">
        <v>34</v>
      </c>
      <c r="B15">
        <v>8</v>
      </c>
      <c r="C15">
        <v>9</v>
      </c>
      <c r="D15">
        <v>1929</v>
      </c>
      <c r="E15">
        <v>87</v>
      </c>
      <c r="F15">
        <v>47</v>
      </c>
      <c r="G15">
        <v>81</v>
      </c>
      <c r="H15">
        <v>3</v>
      </c>
      <c r="I15">
        <v>55</v>
      </c>
      <c r="J15">
        <v>3</v>
      </c>
      <c r="K15">
        <v>26</v>
      </c>
    </row>
    <row r="16" spans="1:23" x14ac:dyDescent="0.25">
      <c r="A16" t="s">
        <v>35</v>
      </c>
      <c r="B16">
        <v>8</v>
      </c>
      <c r="C16">
        <v>13</v>
      </c>
      <c r="D16">
        <v>1929</v>
      </c>
      <c r="E16">
        <v>102</v>
      </c>
      <c r="F16">
        <v>55</v>
      </c>
      <c r="G16">
        <v>94</v>
      </c>
      <c r="H16">
        <v>3</v>
      </c>
      <c r="I16">
        <v>63</v>
      </c>
      <c r="J16">
        <v>5</v>
      </c>
      <c r="K16">
        <v>31</v>
      </c>
    </row>
    <row r="17" spans="1:23" x14ac:dyDescent="0.25">
      <c r="A17" t="s">
        <v>36</v>
      </c>
      <c r="B17">
        <v>15</v>
      </c>
      <c r="C17">
        <v>5</v>
      </c>
      <c r="D17">
        <v>3591</v>
      </c>
      <c r="E17">
        <v>116</v>
      </c>
      <c r="F17">
        <v>50</v>
      </c>
      <c r="G17">
        <v>99</v>
      </c>
      <c r="H17">
        <v>11</v>
      </c>
      <c r="I17">
        <v>65</v>
      </c>
      <c r="J17">
        <v>6</v>
      </c>
      <c r="K17">
        <v>34</v>
      </c>
    </row>
    <row r="18" spans="1:23" x14ac:dyDescent="0.25">
      <c r="A18" t="s">
        <v>37</v>
      </c>
      <c r="B18">
        <v>18</v>
      </c>
      <c r="C18">
        <v>26</v>
      </c>
      <c r="D18">
        <v>3591</v>
      </c>
      <c r="E18">
        <v>150</v>
      </c>
      <c r="F18">
        <v>67</v>
      </c>
      <c r="G18">
        <v>125</v>
      </c>
      <c r="H18">
        <v>19</v>
      </c>
      <c r="I18">
        <v>85</v>
      </c>
      <c r="J18">
        <v>6</v>
      </c>
      <c r="K18">
        <v>40</v>
      </c>
    </row>
    <row r="19" spans="1:23" x14ac:dyDescent="0.25">
      <c r="A19" t="s">
        <v>38</v>
      </c>
      <c r="B19">
        <v>20</v>
      </c>
      <c r="C19">
        <v>47</v>
      </c>
      <c r="D19">
        <v>5592</v>
      </c>
      <c r="E19">
        <v>200</v>
      </c>
      <c r="F19">
        <v>85</v>
      </c>
      <c r="G19">
        <v>172</v>
      </c>
      <c r="H19">
        <v>19</v>
      </c>
      <c r="I19">
        <v>105</v>
      </c>
      <c r="J19">
        <v>9</v>
      </c>
      <c r="K19">
        <v>67</v>
      </c>
    </row>
    <row r="20" spans="1:23" x14ac:dyDescent="0.25">
      <c r="A20" t="s">
        <v>39</v>
      </c>
      <c r="B20">
        <v>24</v>
      </c>
      <c r="C20">
        <v>70</v>
      </c>
      <c r="D20">
        <v>6491</v>
      </c>
      <c r="E20">
        <v>277</v>
      </c>
      <c r="F20">
        <v>122</v>
      </c>
      <c r="G20">
        <v>242</v>
      </c>
      <c r="H20">
        <v>24</v>
      </c>
      <c r="I20">
        <v>146</v>
      </c>
      <c r="J20">
        <v>11</v>
      </c>
      <c r="K20">
        <v>96</v>
      </c>
      <c r="N20" s="1">
        <f t="shared" ref="N20:N30" si="0">J20/J19</f>
        <v>1.2222222222222223</v>
      </c>
      <c r="O20" s="1">
        <f t="shared" ref="O20:O30" si="1">J20/J18</f>
        <v>1.8333333333333333</v>
      </c>
      <c r="P20" s="1">
        <f t="shared" ref="P20:P30" si="2">J20/J17</f>
        <v>1.8333333333333333</v>
      </c>
      <c r="Q20" s="1">
        <f t="shared" ref="Q20:Q30" si="3">J20/J16</f>
        <v>2.2000000000000002</v>
      </c>
      <c r="R20" s="1">
        <f t="shared" ref="R20:R30" si="4">J20/J15</f>
        <v>3.6666666666666665</v>
      </c>
      <c r="S20" s="1">
        <f t="shared" ref="S20:S30" si="5">J20/J14</f>
        <v>11</v>
      </c>
      <c r="T20" s="1">
        <f t="shared" ref="T20:T30" si="6">J20/J13</f>
        <v>11</v>
      </c>
    </row>
    <row r="21" spans="1:23" x14ac:dyDescent="0.25">
      <c r="A21" t="s">
        <v>40</v>
      </c>
      <c r="B21">
        <v>25</v>
      </c>
      <c r="C21">
        <v>78</v>
      </c>
      <c r="D21">
        <v>7335</v>
      </c>
      <c r="E21">
        <v>357</v>
      </c>
      <c r="F21">
        <v>181</v>
      </c>
      <c r="G21">
        <v>320</v>
      </c>
      <c r="H21">
        <v>24</v>
      </c>
      <c r="I21">
        <v>206</v>
      </c>
      <c r="J21">
        <v>13</v>
      </c>
      <c r="K21">
        <v>114</v>
      </c>
      <c r="M21">
        <v>1</v>
      </c>
      <c r="N21" s="1">
        <f t="shared" si="0"/>
        <v>1.1818181818181819</v>
      </c>
      <c r="O21" s="1">
        <f t="shared" si="1"/>
        <v>1.4444444444444444</v>
      </c>
      <c r="P21" s="1">
        <f t="shared" si="2"/>
        <v>2.1666666666666665</v>
      </c>
      <c r="Q21" s="1">
        <f t="shared" si="3"/>
        <v>2.1666666666666665</v>
      </c>
      <c r="R21" s="1">
        <f t="shared" si="4"/>
        <v>2.6</v>
      </c>
      <c r="S21" s="1">
        <f t="shared" si="5"/>
        <v>4.333333333333333</v>
      </c>
      <c r="T21" s="1">
        <f t="shared" si="6"/>
        <v>13</v>
      </c>
      <c r="U21" s="1">
        <f t="shared" ref="U21:U30" si="7">J21/J13</f>
        <v>13</v>
      </c>
    </row>
    <row r="22" spans="1:23" x14ac:dyDescent="0.25">
      <c r="A22" t="s">
        <v>41</v>
      </c>
      <c r="B22">
        <v>31</v>
      </c>
      <c r="C22">
        <v>76</v>
      </c>
      <c r="D22">
        <v>8345</v>
      </c>
      <c r="E22">
        <v>436</v>
      </c>
      <c r="F22">
        <v>223</v>
      </c>
      <c r="G22">
        <v>396</v>
      </c>
      <c r="H22">
        <v>24</v>
      </c>
      <c r="I22">
        <v>254</v>
      </c>
      <c r="J22">
        <v>16</v>
      </c>
      <c r="K22">
        <v>142</v>
      </c>
      <c r="M22">
        <v>2</v>
      </c>
      <c r="N22" s="1">
        <f t="shared" si="0"/>
        <v>1.2307692307692308</v>
      </c>
      <c r="O22" s="1">
        <f t="shared" si="1"/>
        <v>1.4545454545454546</v>
      </c>
      <c r="P22" s="1">
        <f t="shared" si="2"/>
        <v>1.7777777777777777</v>
      </c>
      <c r="Q22" s="1">
        <f t="shared" si="3"/>
        <v>2.6666666666666665</v>
      </c>
      <c r="R22" s="1">
        <f t="shared" si="4"/>
        <v>2.6666666666666665</v>
      </c>
      <c r="S22" s="1">
        <f t="shared" si="5"/>
        <v>3.2</v>
      </c>
      <c r="T22" s="1">
        <f t="shared" si="6"/>
        <v>5.333333333333333</v>
      </c>
      <c r="U22" s="1">
        <f t="shared" si="7"/>
        <v>16</v>
      </c>
      <c r="V22" s="1">
        <f t="shared" ref="V22:V30" si="8">J22/J13</f>
        <v>16</v>
      </c>
    </row>
    <row r="23" spans="1:23" x14ac:dyDescent="0.25">
      <c r="A23" t="s">
        <v>42</v>
      </c>
      <c r="B23">
        <v>31</v>
      </c>
      <c r="C23">
        <v>76</v>
      </c>
      <c r="D23">
        <v>9330</v>
      </c>
      <c r="E23">
        <v>523</v>
      </c>
      <c r="F23">
        <v>267</v>
      </c>
      <c r="G23">
        <v>472</v>
      </c>
      <c r="H23">
        <v>32</v>
      </c>
      <c r="I23">
        <v>298</v>
      </c>
      <c r="J23">
        <v>19</v>
      </c>
      <c r="K23">
        <v>174</v>
      </c>
      <c r="M23">
        <v>3</v>
      </c>
      <c r="N23" s="1">
        <f t="shared" si="0"/>
        <v>1.1875</v>
      </c>
      <c r="O23" s="1">
        <f t="shared" si="1"/>
        <v>1.4615384615384615</v>
      </c>
      <c r="P23" s="1">
        <f t="shared" si="2"/>
        <v>1.7272727272727273</v>
      </c>
      <c r="Q23" s="1">
        <f t="shared" si="3"/>
        <v>2.1111111111111112</v>
      </c>
      <c r="R23" s="1">
        <f t="shared" si="4"/>
        <v>3.1666666666666665</v>
      </c>
      <c r="S23" s="1">
        <f t="shared" si="5"/>
        <v>3.1666666666666665</v>
      </c>
      <c r="T23" s="1">
        <f t="shared" si="6"/>
        <v>3.8</v>
      </c>
      <c r="U23" s="1">
        <f t="shared" si="7"/>
        <v>6.333333333333333</v>
      </c>
      <c r="V23" s="1">
        <f t="shared" si="8"/>
        <v>19</v>
      </c>
      <c r="W23" s="1">
        <f t="shared" ref="W23:W30" si="9">J23/J13</f>
        <v>19</v>
      </c>
    </row>
    <row r="24" spans="1:23" x14ac:dyDescent="0.25">
      <c r="A24" t="s">
        <v>43</v>
      </c>
      <c r="B24">
        <v>44</v>
      </c>
      <c r="C24">
        <v>78</v>
      </c>
      <c r="D24">
        <v>9436</v>
      </c>
      <c r="E24">
        <v>607</v>
      </c>
      <c r="F24">
        <v>314</v>
      </c>
      <c r="G24">
        <v>550</v>
      </c>
      <c r="H24">
        <v>34</v>
      </c>
      <c r="I24">
        <v>358</v>
      </c>
      <c r="J24">
        <v>23</v>
      </c>
      <c r="K24">
        <v>192</v>
      </c>
      <c r="M24">
        <v>4</v>
      </c>
      <c r="N24" s="1">
        <f t="shared" si="0"/>
        <v>1.2105263157894737</v>
      </c>
      <c r="O24" s="1">
        <f t="shared" si="1"/>
        <v>1.4375</v>
      </c>
      <c r="P24" s="1">
        <f t="shared" si="2"/>
        <v>1.7692307692307692</v>
      </c>
      <c r="Q24" s="1">
        <f t="shared" si="3"/>
        <v>2.0909090909090908</v>
      </c>
      <c r="R24" s="1">
        <f t="shared" si="4"/>
        <v>2.5555555555555554</v>
      </c>
      <c r="S24" s="1">
        <f t="shared" si="5"/>
        <v>3.8333333333333335</v>
      </c>
      <c r="T24" s="1">
        <f t="shared" si="6"/>
        <v>3.8333333333333335</v>
      </c>
      <c r="U24" s="1">
        <f t="shared" si="7"/>
        <v>4.5999999999999996</v>
      </c>
      <c r="V24" s="1">
        <f t="shared" si="8"/>
        <v>7.666666666666667</v>
      </c>
      <c r="W24" s="1">
        <f t="shared" si="9"/>
        <v>23</v>
      </c>
    </row>
    <row r="25" spans="1:23" x14ac:dyDescent="0.25">
      <c r="A25" t="s">
        <v>44</v>
      </c>
      <c r="B25">
        <v>44</v>
      </c>
      <c r="C25">
        <v>100</v>
      </c>
      <c r="D25">
        <v>11145</v>
      </c>
      <c r="E25">
        <v>724</v>
      </c>
      <c r="F25">
        <v>374</v>
      </c>
      <c r="G25">
        <v>650</v>
      </c>
      <c r="H25">
        <v>42</v>
      </c>
      <c r="I25">
        <v>418</v>
      </c>
      <c r="J25">
        <v>32</v>
      </c>
      <c r="K25">
        <v>232</v>
      </c>
      <c r="M25">
        <v>5</v>
      </c>
      <c r="N25" s="1">
        <f t="shared" si="0"/>
        <v>1.3913043478260869</v>
      </c>
      <c r="O25" s="1">
        <f t="shared" si="1"/>
        <v>1.6842105263157894</v>
      </c>
      <c r="P25" s="1">
        <f t="shared" si="2"/>
        <v>2</v>
      </c>
      <c r="Q25" s="1">
        <f t="shared" si="3"/>
        <v>2.4615384615384617</v>
      </c>
      <c r="R25" s="1">
        <f t="shared" si="4"/>
        <v>2.9090909090909092</v>
      </c>
      <c r="S25" s="1">
        <f t="shared" si="5"/>
        <v>3.5555555555555554</v>
      </c>
      <c r="T25" s="1">
        <f t="shared" si="6"/>
        <v>5.333333333333333</v>
      </c>
      <c r="U25" s="1">
        <f t="shared" si="7"/>
        <v>5.333333333333333</v>
      </c>
      <c r="V25" s="1">
        <f t="shared" si="8"/>
        <v>6.4</v>
      </c>
      <c r="W25" s="1">
        <f t="shared" si="9"/>
        <v>10.666666666666666</v>
      </c>
    </row>
    <row r="26" spans="1:23" x14ac:dyDescent="0.25">
      <c r="A26" t="s">
        <v>45</v>
      </c>
      <c r="B26">
        <v>45</v>
      </c>
      <c r="C26">
        <v>91</v>
      </c>
      <c r="D26">
        <v>11145</v>
      </c>
      <c r="E26">
        <v>823</v>
      </c>
      <c r="F26">
        <v>426</v>
      </c>
      <c r="G26">
        <v>741</v>
      </c>
      <c r="H26">
        <v>44</v>
      </c>
      <c r="I26">
        <v>471</v>
      </c>
      <c r="J26">
        <v>38</v>
      </c>
      <c r="K26">
        <v>270</v>
      </c>
      <c r="M26">
        <v>6</v>
      </c>
      <c r="N26" s="1">
        <f t="shared" si="0"/>
        <v>1.1875</v>
      </c>
      <c r="O26" s="1">
        <f t="shared" si="1"/>
        <v>1.6521739130434783</v>
      </c>
      <c r="P26" s="1">
        <f t="shared" si="2"/>
        <v>2</v>
      </c>
      <c r="Q26" s="1">
        <f t="shared" si="3"/>
        <v>2.375</v>
      </c>
      <c r="R26" s="1">
        <f t="shared" si="4"/>
        <v>2.9230769230769229</v>
      </c>
      <c r="S26" s="1">
        <f t="shared" si="5"/>
        <v>3.4545454545454546</v>
      </c>
      <c r="T26" s="1">
        <f t="shared" si="6"/>
        <v>4.2222222222222223</v>
      </c>
      <c r="U26" s="1">
        <f t="shared" si="7"/>
        <v>6.333333333333333</v>
      </c>
      <c r="V26" s="1">
        <f t="shared" si="8"/>
        <v>6.333333333333333</v>
      </c>
      <c r="W26" s="1">
        <f t="shared" si="9"/>
        <v>7.6</v>
      </c>
    </row>
    <row r="27" spans="1:23" x14ac:dyDescent="0.25">
      <c r="A27" t="s">
        <v>46</v>
      </c>
      <c r="B27">
        <v>47</v>
      </c>
      <c r="C27">
        <v>171</v>
      </c>
      <c r="D27">
        <v>13889</v>
      </c>
      <c r="E27">
        <v>1008</v>
      </c>
      <c r="F27">
        <v>537</v>
      </c>
      <c r="G27">
        <v>912</v>
      </c>
      <c r="H27">
        <v>53</v>
      </c>
      <c r="I27">
        <v>584</v>
      </c>
      <c r="J27">
        <v>43</v>
      </c>
      <c r="K27">
        <v>328</v>
      </c>
      <c r="M27">
        <v>7</v>
      </c>
      <c r="N27" s="1">
        <f t="shared" si="0"/>
        <v>1.131578947368421</v>
      </c>
      <c r="O27" s="1">
        <f t="shared" si="1"/>
        <v>1.34375</v>
      </c>
      <c r="P27" s="1">
        <f t="shared" si="2"/>
        <v>1.8695652173913044</v>
      </c>
      <c r="Q27" s="1">
        <f t="shared" si="3"/>
        <v>2.263157894736842</v>
      </c>
      <c r="R27" s="1">
        <f t="shared" si="4"/>
        <v>2.6875</v>
      </c>
      <c r="S27" s="1">
        <f t="shared" si="5"/>
        <v>3.3076923076923075</v>
      </c>
      <c r="T27" s="1">
        <f t="shared" si="6"/>
        <v>3.9090909090909092</v>
      </c>
      <c r="U27" s="1">
        <f t="shared" si="7"/>
        <v>4.7777777777777777</v>
      </c>
      <c r="V27" s="1">
        <f t="shared" si="8"/>
        <v>7.166666666666667</v>
      </c>
      <c r="W27" s="1">
        <f t="shared" si="9"/>
        <v>7.166666666666667</v>
      </c>
    </row>
    <row r="28" spans="1:23" x14ac:dyDescent="0.25">
      <c r="A28" t="s">
        <v>47</v>
      </c>
      <c r="B28">
        <v>70</v>
      </c>
      <c r="C28">
        <v>174</v>
      </c>
      <c r="D28">
        <v>13889</v>
      </c>
      <c r="E28">
        <v>1190</v>
      </c>
      <c r="F28">
        <v>591</v>
      </c>
      <c r="G28">
        <v>1086</v>
      </c>
      <c r="H28">
        <v>54</v>
      </c>
      <c r="I28">
        <v>661</v>
      </c>
      <c r="J28">
        <v>50</v>
      </c>
      <c r="K28">
        <v>425</v>
      </c>
      <c r="M28">
        <v>8</v>
      </c>
      <c r="N28" s="1">
        <f t="shared" si="0"/>
        <v>1.1627906976744187</v>
      </c>
      <c r="O28" s="1">
        <f t="shared" si="1"/>
        <v>1.3157894736842106</v>
      </c>
      <c r="P28" s="1">
        <f t="shared" si="2"/>
        <v>1.5625</v>
      </c>
      <c r="Q28" s="1">
        <f t="shared" si="3"/>
        <v>2.1739130434782608</v>
      </c>
      <c r="R28" s="1">
        <f t="shared" si="4"/>
        <v>2.6315789473684212</v>
      </c>
      <c r="S28" s="1">
        <f t="shared" si="5"/>
        <v>3.125</v>
      </c>
      <c r="T28" s="1">
        <f t="shared" si="6"/>
        <v>3.8461538461538463</v>
      </c>
      <c r="U28" s="1">
        <f t="shared" si="7"/>
        <v>4.5454545454545459</v>
      </c>
      <c r="V28" s="1">
        <f t="shared" si="8"/>
        <v>5.5555555555555554</v>
      </c>
      <c r="W28" s="1">
        <f t="shared" si="9"/>
        <v>8.3333333333333339</v>
      </c>
    </row>
    <row r="29" spans="1:23" x14ac:dyDescent="0.25">
      <c r="A29" t="s">
        <v>48</v>
      </c>
      <c r="B29">
        <v>79</v>
      </c>
      <c r="C29">
        <v>186</v>
      </c>
      <c r="D29">
        <v>17845</v>
      </c>
      <c r="E29">
        <v>1383</v>
      </c>
      <c r="F29">
        <v>671</v>
      </c>
      <c r="G29">
        <v>1272</v>
      </c>
      <c r="H29">
        <v>58</v>
      </c>
      <c r="I29">
        <v>750</v>
      </c>
      <c r="J29">
        <v>53</v>
      </c>
      <c r="K29">
        <v>522</v>
      </c>
      <c r="M29">
        <v>9</v>
      </c>
      <c r="N29" s="1">
        <f t="shared" si="0"/>
        <v>1.06</v>
      </c>
      <c r="O29" s="1">
        <f t="shared" si="1"/>
        <v>1.2325581395348837</v>
      </c>
      <c r="P29" s="1">
        <f t="shared" si="2"/>
        <v>1.3947368421052631</v>
      </c>
      <c r="Q29" s="1">
        <f t="shared" si="3"/>
        <v>1.65625</v>
      </c>
      <c r="R29" s="1">
        <f t="shared" si="4"/>
        <v>2.3043478260869565</v>
      </c>
      <c r="S29" s="1">
        <f t="shared" si="5"/>
        <v>2.7894736842105261</v>
      </c>
      <c r="T29" s="1">
        <f t="shared" si="6"/>
        <v>3.3125</v>
      </c>
      <c r="U29" s="1">
        <f t="shared" si="7"/>
        <v>4.0769230769230766</v>
      </c>
      <c r="V29" s="1">
        <f t="shared" si="8"/>
        <v>4.8181818181818183</v>
      </c>
      <c r="W29" s="1">
        <f t="shared" si="9"/>
        <v>5.8888888888888893</v>
      </c>
    </row>
    <row r="30" spans="1:23" x14ac:dyDescent="0.25">
      <c r="A30" t="s">
        <v>49</v>
      </c>
      <c r="B30">
        <v>96</v>
      </c>
      <c r="C30">
        <v>142</v>
      </c>
      <c r="D30">
        <v>18371</v>
      </c>
      <c r="E30">
        <v>1540</v>
      </c>
      <c r="F30">
        <v>718</v>
      </c>
      <c r="G30">
        <v>1414</v>
      </c>
      <c r="H30">
        <v>63</v>
      </c>
      <c r="I30">
        <v>814</v>
      </c>
      <c r="J30">
        <v>63</v>
      </c>
      <c r="K30">
        <v>600</v>
      </c>
      <c r="M30">
        <v>10</v>
      </c>
      <c r="N30" s="1">
        <f t="shared" si="0"/>
        <v>1.1886792452830188</v>
      </c>
      <c r="O30" s="1">
        <f t="shared" si="1"/>
        <v>1.26</v>
      </c>
      <c r="P30" s="1">
        <f t="shared" si="2"/>
        <v>1.4651162790697674</v>
      </c>
      <c r="Q30" s="1">
        <f t="shared" si="3"/>
        <v>1.6578947368421053</v>
      </c>
      <c r="R30" s="1">
        <f t="shared" si="4"/>
        <v>1.96875</v>
      </c>
      <c r="S30" s="1">
        <f t="shared" si="5"/>
        <v>2.7391304347826089</v>
      </c>
      <c r="T30" s="1">
        <f t="shared" si="6"/>
        <v>3.3157894736842106</v>
      </c>
      <c r="U30" s="1">
        <f t="shared" si="7"/>
        <v>3.9375</v>
      </c>
      <c r="V30" s="1">
        <f t="shared" si="8"/>
        <v>4.8461538461538458</v>
      </c>
      <c r="W30" s="1">
        <f t="shared" si="9"/>
        <v>5.7272727272727275</v>
      </c>
    </row>
    <row r="33" spans="11:23" x14ac:dyDescent="0.25">
      <c r="K33" t="s">
        <v>50</v>
      </c>
      <c r="M33" t="s">
        <v>51</v>
      </c>
      <c r="N33">
        <f>EXP(INDEX(LINEST(LN(N21:N30),M21:M30),1,2))</f>
        <v>1.2500316075928495</v>
      </c>
      <c r="O33">
        <f>EXP(INDEX(LINEST(LN(O21:O30),M21:M30),1,2))</f>
        <v>1.5782996113447707</v>
      </c>
      <c r="P33">
        <f>EXP(INDEX(LINEST(LN(P21:P30),M21:M30),1,2))</f>
        <v>2.1149839777549877</v>
      </c>
      <c r="Q33">
        <f>EXP(INDEX(LINEST(LN(Q21:Q30),M21:M30),1,2))</f>
        <v>2.5615561286093214</v>
      </c>
      <c r="R33">
        <f>EXP(INDEX(LINEST(LN(R21:R30),M21:M30),1,2))</f>
        <v>3.0246002602613014</v>
      </c>
      <c r="S33">
        <f>EXP(INDEX(LINEST(LN(S21:S30),M21:M30),1,2))</f>
        <v>4.0063878095850454</v>
      </c>
      <c r="T33">
        <f>EXP(INDEX(LINEST(LN(T21:T30),M21:M30),1,2))</f>
        <v>7.6806353105169878</v>
      </c>
      <c r="U33">
        <f>EXP(INDEX(LINEST(LN(U21:U30),M21:M30),1,2))</f>
        <v>12.571465571274677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-8.8445257653610443E-3</v>
      </c>
      <c r="O34">
        <f>INDEX(LINEST(LN(O21:O30),M21:M30),1)</f>
        <v>-1.9003162398640611E-2</v>
      </c>
      <c r="P34">
        <f>INDEX(LINEST(LN(P21:P30),M21:M30),1)</f>
        <v>-3.36709462434681E-2</v>
      </c>
      <c r="Q34">
        <f>INDEX(LINEST(LN(Q21:Q30),M21:M30),1)</f>
        <v>-3.2693425328781889E-2</v>
      </c>
      <c r="R34">
        <f>INDEX(LINEST(LN(R21:R30),M21:M30),1)</f>
        <v>-2.6029639164723038E-2</v>
      </c>
      <c r="S34">
        <f>INDEX(LINEST(LN(S21:S30),M21:M30),1)</f>
        <v>-3.4102137518861778E-2</v>
      </c>
      <c r="T34">
        <f>INDEX(LINEST(LN(T21:T30),M21:M30),1)</f>
        <v>-9.5422647541643535E-2</v>
      </c>
      <c r="U34">
        <f>INDEX(LINEST(LN(U21:U30),M21:M30),1)</f>
        <v>-0.13147418285249507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10">PEARSON(N21:N30,N39:N48)</f>
        <v>0.36702093584113965</v>
      </c>
      <c r="O35">
        <f t="shared" si="10"/>
        <v>0.5050200560585334</v>
      </c>
      <c r="P35">
        <f t="shared" si="10"/>
        <v>0.69484837609316397</v>
      </c>
      <c r="Q35">
        <f t="shared" si="10"/>
        <v>0.60728586182690447</v>
      </c>
      <c r="R35">
        <f t="shared" si="10"/>
        <v>0.55398030683387278</v>
      </c>
      <c r="S35">
        <f t="shared" si="10"/>
        <v>0.73090656054191872</v>
      </c>
      <c r="T35">
        <f t="shared" si="10"/>
        <v>0.69910113394575013</v>
      </c>
      <c r="U35">
        <f t="shared" si="10"/>
        <v>0.81755463333976408</v>
      </c>
      <c r="V35" t="e">
        <f t="shared" si="10"/>
        <v>#VALUE!</v>
      </c>
      <c r="W35" t="e">
        <f t="shared" si="10"/>
        <v>#VALUE!</v>
      </c>
    </row>
    <row r="36" spans="11:23" x14ac:dyDescent="0.25">
      <c r="M36" t="s">
        <v>54</v>
      </c>
      <c r="N36">
        <f t="shared" ref="N36:W36" si="11">INT(0.5-LN(N33)/N34)</f>
        <v>25</v>
      </c>
      <c r="O36">
        <f t="shared" si="11"/>
        <v>24</v>
      </c>
      <c r="P36">
        <f t="shared" si="11"/>
        <v>22</v>
      </c>
      <c r="Q36">
        <f t="shared" si="11"/>
        <v>29</v>
      </c>
      <c r="R36">
        <f t="shared" si="11"/>
        <v>43</v>
      </c>
      <c r="S36">
        <f t="shared" si="11"/>
        <v>41</v>
      </c>
      <c r="T36">
        <f t="shared" si="11"/>
        <v>21</v>
      </c>
      <c r="U36">
        <f t="shared" si="11"/>
        <v>19</v>
      </c>
      <c r="V36" t="e">
        <f t="shared" si="11"/>
        <v>#VALUE!</v>
      </c>
      <c r="W36" t="e">
        <f t="shared" si="11"/>
        <v>#VALUE!</v>
      </c>
    </row>
    <row r="37" spans="11:23" x14ac:dyDescent="0.25">
      <c r="M37" t="s">
        <v>55</v>
      </c>
      <c r="N37" s="2">
        <f>N36+A20</f>
        <v>43928</v>
      </c>
      <c r="O37" s="2">
        <f>O36+A20</f>
        <v>43927</v>
      </c>
      <c r="P37" s="2">
        <f>P36+A20</f>
        <v>43925</v>
      </c>
      <c r="Q37" s="2">
        <f>Q36+A20</f>
        <v>43932</v>
      </c>
      <c r="R37" s="2">
        <f>R36+A20</f>
        <v>43946</v>
      </c>
      <c r="S37" s="2">
        <f>S36+A20</f>
        <v>43944</v>
      </c>
      <c r="T37" s="2">
        <f>T36+A20</f>
        <v>43924</v>
      </c>
      <c r="U37" s="2">
        <f>U36+A20</f>
        <v>43922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1.2390244192659583</v>
      </c>
      <c r="O39">
        <f>O33*EXP(O34*M21)</f>
        <v>1.5485901088203322</v>
      </c>
      <c r="P39">
        <f>P33*EXP(P34*M21)</f>
        <v>2.0449560354301877</v>
      </c>
      <c r="Q39">
        <f>Q33*EXP(Q34*M21)</f>
        <v>2.4791642594548819</v>
      </c>
      <c r="R39">
        <f>R33*EXP(R34*M21)</f>
        <v>2.9468868210540289</v>
      </c>
      <c r="S39">
        <f>S33*EXP(S34*M21)</f>
        <v>3.8720647899839422</v>
      </c>
      <c r="T39">
        <f>T33*EXP(T34*M21)</f>
        <v>6.9816104867425182</v>
      </c>
      <c r="U39">
        <f>U33*EXP(U34*M21)</f>
        <v>11.022685041614183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1.2281141550441279</v>
      </c>
      <c r="O40">
        <f>O33*EXP(O34*M22)</f>
        <v>1.5194398502657362</v>
      </c>
      <c r="P40">
        <f>P33*EXP(P34*M22)</f>
        <v>1.9772467455196958</v>
      </c>
      <c r="Q40">
        <f>Q33*EXP(Q34*M22)</f>
        <v>2.3994225059965006</v>
      </c>
      <c r="R40">
        <f>R33*EXP(R34*M22)</f>
        <v>2.8711701345128096</v>
      </c>
      <c r="S40">
        <f>S33*EXP(S34*M22)</f>
        <v>3.7422452469438432</v>
      </c>
      <c r="T40">
        <f>T33*EXP(T34*M22)</f>
        <v>6.3462048408743144</v>
      </c>
      <c r="U40">
        <f>U33*EXP(U34*M22)</f>
        <v>9.6647113129154167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1.2172999614594369</v>
      </c>
      <c r="O41">
        <f>O33*EXP(O34*M23)</f>
        <v>1.4908383086175445</v>
      </c>
      <c r="P41">
        <f>P33*EXP(P34*M23)</f>
        <v>1.9117793365400177</v>
      </c>
      <c r="Q41">
        <f>Q33*EXP(Q34*M23)</f>
        <v>2.3222456278667178</v>
      </c>
      <c r="R41">
        <f>R33*EXP(R34*M23)</f>
        <v>2.797398896497072</v>
      </c>
      <c r="S41">
        <f>S33*EXP(S34*M23)</f>
        <v>3.6167781914444319</v>
      </c>
      <c r="T41">
        <f>T33*EXP(T34*M23)</f>
        <v>5.7686283070094024</v>
      </c>
      <c r="U41">
        <f>U33*EXP(U34*M23)</f>
        <v>8.4740373520022665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1.2065809925591995</v>
      </c>
      <c r="O42">
        <f>O33*EXP(O34*M24)</f>
        <v>1.4627751549710299</v>
      </c>
      <c r="P42">
        <f>P33*EXP(P34*M24)</f>
        <v>1.8484795789413442</v>
      </c>
      <c r="Q42">
        <f>Q33*EXP(Q34*M24)</f>
        <v>2.2475511264350665</v>
      </c>
      <c r="R42">
        <f>R33*EXP(R34*M24)</f>
        <v>2.7255231210639788</v>
      </c>
      <c r="S42">
        <f>S33*EXP(S34*M24)</f>
        <v>3.4955176967065174</v>
      </c>
      <c r="T42">
        <f>T33*EXP(T34*M24)</f>
        <v>5.2436177808350726</v>
      </c>
      <c r="U42">
        <f>U33*EXP(U34*M24)</f>
        <v>7.4300521472552816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1.1959564098397903</v>
      </c>
      <c r="O43">
        <f>O33*EXP(O34*M25)</f>
        <v>1.4352402548500891</v>
      </c>
      <c r="P43">
        <f>P33*EXP(P34*M25)</f>
        <v>1.7872757009431386</v>
      </c>
      <c r="Q43">
        <f>Q33*EXP(Q34*M25)</f>
        <v>2.1752591566207311</v>
      </c>
      <c r="R43">
        <f>R33*EXP(R34*M25)</f>
        <v>2.6554941065989324</v>
      </c>
      <c r="S43">
        <f>S33*EXP(S34*M25)</f>
        <v>3.3783227284691955</v>
      </c>
      <c r="T43">
        <f>T33*EXP(T34*M25)</f>
        <v>4.766389160154449</v>
      </c>
      <c r="U43">
        <f>U33*EXP(U34*M25)</f>
        <v>6.5146839242912566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1.1854253821810505</v>
      </c>
      <c r="O44">
        <f>O33*EXP(O34*M26)</f>
        <v>1.4082236645473687</v>
      </c>
      <c r="P44">
        <f>P33*EXP(P34*M26)</f>
        <v>1.7280983071564411</v>
      </c>
      <c r="Q44">
        <f>Q33*EXP(Q34*M26)</f>
        <v>2.1052924415417245</v>
      </c>
      <c r="R44">
        <f>R33*EXP(R34*M26)</f>
        <v>2.5872644028163179</v>
      </c>
      <c r="S44">
        <f>S33*EXP(S34*M26)</f>
        <v>3.2650569809573438</v>
      </c>
      <c r="T44">
        <f>T33*EXP(T34*M26)</f>
        <v>4.3325937502675504</v>
      </c>
      <c r="U44">
        <f>U33*EXP(U34*M26)</f>
        <v>5.7120873167891544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1.1749870857812736</v>
      </c>
      <c r="O45">
        <f>O33*EXP(O34*M27)</f>
        <v>1.3817156275332831</v>
      </c>
      <c r="P45">
        <f>P33*EXP(P34*M27)</f>
        <v>1.6708802999006171</v>
      </c>
      <c r="Q45">
        <f>Q33*EXP(Q34*M27)</f>
        <v>2.037576189909359</v>
      </c>
      <c r="R45">
        <f>R33*EXP(R34*M27)</f>
        <v>2.520787778608121</v>
      </c>
      <c r="S45">
        <f>S33*EXP(S34*M27)</f>
        <v>3.1555887183486688</v>
      </c>
      <c r="T45">
        <f>T33*EXP(T34*M27)</f>
        <v>3.9382786369565279</v>
      </c>
      <c r="U45">
        <f>U33*EXP(U34*M27)</f>
        <v>5.008369077272337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1.1646407040927618</v>
      </c>
      <c r="O46">
        <f>O33*EXP(O34*M28)</f>
        <v>1.3557065709326293</v>
      </c>
      <c r="P46">
        <f>P33*EXP(P34*M28)</f>
        <v>1.6155568031253429</v>
      </c>
      <c r="Q46">
        <f>Q33*EXP(Q34*M28)</f>
        <v>1.9720380160797053</v>
      </c>
      <c r="R46">
        <f>R33*EXP(R34*M28)</f>
        <v>2.4560191907186346</v>
      </c>
      <c r="S46">
        <f>S33*EXP(S34*M28)</f>
        <v>3.0497906215559194</v>
      </c>
      <c r="T46">
        <f>T33*EXP(T34*M28)</f>
        <v>3.5798506659781753</v>
      </c>
      <c r="U46">
        <f>U33*EXP(U34*M28)</f>
        <v>4.3913475797981496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1.1543854277579511</v>
      </c>
      <c r="O47">
        <f>O33*EXP(O34*M29)</f>
        <v>1.3301871020675238</v>
      </c>
      <c r="P47">
        <f>P33*EXP(P34*M29)</f>
        <v>1.5620650888515593</v>
      </c>
      <c r="Q47">
        <f>Q33*EXP(Q34*M29)</f>
        <v>1.9086078626765743</v>
      </c>
      <c r="R47">
        <f>R33*EXP(R34*M29)</f>
        <v>2.3929147532240354</v>
      </c>
      <c r="S47">
        <f>S33*EXP(S34*M29)</f>
        <v>2.9475396401460734</v>
      </c>
      <c r="T47">
        <f>T33*EXP(T34*M29)</f>
        <v>3.2540437008306697</v>
      </c>
      <c r="U47">
        <f>U33*EXP(U34*M29)</f>
        <v>3.8503419514564814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1.1442204545460983</v>
      </c>
      <c r="O48">
        <f>O33*EXP(O34*M30)</f>
        <v>1.3051480050654161</v>
      </c>
      <c r="P48">
        <f>P33*EXP(P34*M30)</f>
        <v>1.5103445060479985</v>
      </c>
      <c r="Q48">
        <f>Q33*EXP(Q34*M30)</f>
        <v>1.8472179257033186</v>
      </c>
      <c r="R48">
        <f>R33*EXP(R34*M30)</f>
        <v>2.3314317077961424</v>
      </c>
      <c r="S48">
        <f>S33*EXP(S34*M30)</f>
        <v>2.8487168492242487</v>
      </c>
      <c r="T48">
        <f>T33*EXP(T34*M30)</f>
        <v>2.9578888604344686</v>
      </c>
      <c r="U48">
        <f>U33*EXP(U34*M30)</f>
        <v>3.3759871824646477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3</v>
      </c>
      <c r="D10">
        <v>13</v>
      </c>
      <c r="E10">
        <v>3</v>
      </c>
      <c r="F10">
        <v>3</v>
      </c>
      <c r="G10">
        <v>3</v>
      </c>
      <c r="H10">
        <v>0</v>
      </c>
      <c r="I10">
        <v>3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19</v>
      </c>
      <c r="E11">
        <v>3</v>
      </c>
      <c r="F11">
        <v>3</v>
      </c>
      <c r="G11">
        <v>3</v>
      </c>
      <c r="H11">
        <v>0</v>
      </c>
      <c r="I11">
        <v>3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4</v>
      </c>
      <c r="D12">
        <v>24</v>
      </c>
      <c r="E12">
        <v>7</v>
      </c>
      <c r="F12">
        <v>4</v>
      </c>
      <c r="G12">
        <v>7</v>
      </c>
      <c r="H12">
        <v>0</v>
      </c>
      <c r="I12">
        <v>4</v>
      </c>
      <c r="J12">
        <v>0</v>
      </c>
      <c r="K12">
        <v>3</v>
      </c>
    </row>
    <row r="13" spans="1:23" x14ac:dyDescent="0.25">
      <c r="A13" t="s">
        <v>32</v>
      </c>
      <c r="B13">
        <v>2</v>
      </c>
      <c r="C13">
        <v>5</v>
      </c>
      <c r="D13">
        <v>104</v>
      </c>
      <c r="E13">
        <v>12</v>
      </c>
      <c r="F13">
        <v>3</v>
      </c>
      <c r="G13">
        <v>12</v>
      </c>
      <c r="H13">
        <v>0</v>
      </c>
      <c r="I13">
        <v>5</v>
      </c>
      <c r="J13">
        <v>0</v>
      </c>
      <c r="K13">
        <v>7</v>
      </c>
    </row>
    <row r="14" spans="1:23" x14ac:dyDescent="0.25">
      <c r="A14" t="s">
        <v>33</v>
      </c>
      <c r="B14">
        <v>2</v>
      </c>
      <c r="C14">
        <v>2</v>
      </c>
      <c r="D14">
        <v>112</v>
      </c>
      <c r="E14">
        <v>14</v>
      </c>
      <c r="F14">
        <v>3</v>
      </c>
      <c r="G14">
        <v>14</v>
      </c>
      <c r="H14">
        <v>0</v>
      </c>
      <c r="I14">
        <v>5</v>
      </c>
      <c r="J14">
        <v>0</v>
      </c>
      <c r="K14">
        <v>9</v>
      </c>
    </row>
    <row r="15" spans="1:23" x14ac:dyDescent="0.25">
      <c r="A15" t="s">
        <v>34</v>
      </c>
      <c r="B15">
        <v>2</v>
      </c>
      <c r="C15">
        <v>0</v>
      </c>
      <c r="D15">
        <v>116</v>
      </c>
      <c r="E15">
        <v>14</v>
      </c>
      <c r="F15">
        <v>4</v>
      </c>
      <c r="G15">
        <v>14</v>
      </c>
      <c r="H15">
        <v>0</v>
      </c>
      <c r="I15">
        <v>6</v>
      </c>
      <c r="J15">
        <v>0</v>
      </c>
      <c r="K15">
        <v>8</v>
      </c>
    </row>
    <row r="16" spans="1:23" x14ac:dyDescent="0.25">
      <c r="A16" t="s">
        <v>35</v>
      </c>
      <c r="B16">
        <v>2</v>
      </c>
      <c r="C16">
        <v>0</v>
      </c>
      <c r="D16">
        <v>212</v>
      </c>
      <c r="E16">
        <v>14</v>
      </c>
      <c r="F16">
        <v>4</v>
      </c>
      <c r="G16">
        <v>14</v>
      </c>
      <c r="H16">
        <v>0</v>
      </c>
      <c r="I16">
        <v>6</v>
      </c>
      <c r="J16">
        <v>0</v>
      </c>
      <c r="K16">
        <v>8</v>
      </c>
    </row>
    <row r="17" spans="1:20" x14ac:dyDescent="0.25">
      <c r="A17" t="s">
        <v>36</v>
      </c>
      <c r="B17">
        <v>3</v>
      </c>
      <c r="C17">
        <v>1</v>
      </c>
      <c r="D17">
        <v>225</v>
      </c>
      <c r="E17">
        <v>15</v>
      </c>
      <c r="F17">
        <v>3</v>
      </c>
      <c r="G17">
        <v>15</v>
      </c>
      <c r="H17">
        <v>0</v>
      </c>
      <c r="I17">
        <v>6</v>
      </c>
      <c r="J17">
        <v>0</v>
      </c>
      <c r="K17">
        <v>9</v>
      </c>
    </row>
    <row r="18" spans="1:20" x14ac:dyDescent="0.25">
      <c r="A18" t="s">
        <v>37</v>
      </c>
      <c r="B18">
        <v>3</v>
      </c>
      <c r="C18">
        <v>1</v>
      </c>
      <c r="D18">
        <v>233</v>
      </c>
      <c r="E18">
        <v>16</v>
      </c>
      <c r="F18">
        <v>4</v>
      </c>
      <c r="G18">
        <v>16</v>
      </c>
      <c r="H18">
        <v>0</v>
      </c>
      <c r="I18">
        <v>7</v>
      </c>
      <c r="J18">
        <v>0</v>
      </c>
      <c r="K18">
        <v>9</v>
      </c>
    </row>
    <row r="19" spans="1:20" x14ac:dyDescent="0.25">
      <c r="A19" t="s">
        <v>38</v>
      </c>
      <c r="B19">
        <v>3</v>
      </c>
      <c r="C19">
        <v>0</v>
      </c>
      <c r="D19">
        <v>238</v>
      </c>
      <c r="E19">
        <v>16</v>
      </c>
      <c r="F19">
        <v>4</v>
      </c>
      <c r="G19">
        <v>16</v>
      </c>
      <c r="H19">
        <v>0</v>
      </c>
      <c r="I19">
        <v>7</v>
      </c>
      <c r="J19">
        <v>0</v>
      </c>
      <c r="K19">
        <v>9</v>
      </c>
    </row>
    <row r="20" spans="1:20" x14ac:dyDescent="0.25">
      <c r="A20" t="s">
        <v>39</v>
      </c>
      <c r="B20">
        <v>3</v>
      </c>
      <c r="C20">
        <v>1</v>
      </c>
      <c r="D20">
        <v>243</v>
      </c>
      <c r="E20">
        <v>17</v>
      </c>
      <c r="F20">
        <v>5</v>
      </c>
      <c r="G20">
        <v>17</v>
      </c>
      <c r="H20">
        <v>0</v>
      </c>
      <c r="I20">
        <v>8</v>
      </c>
      <c r="J20">
        <v>0</v>
      </c>
      <c r="K20">
        <v>9</v>
      </c>
    </row>
    <row r="21" spans="1:20" x14ac:dyDescent="0.25">
      <c r="A21" t="s">
        <v>40</v>
      </c>
      <c r="B21">
        <v>3</v>
      </c>
      <c r="C21">
        <v>0</v>
      </c>
      <c r="D21">
        <v>247</v>
      </c>
      <c r="E21">
        <v>17</v>
      </c>
      <c r="F21">
        <v>5</v>
      </c>
      <c r="G21">
        <v>17</v>
      </c>
      <c r="H21">
        <v>0</v>
      </c>
      <c r="I21">
        <v>8</v>
      </c>
      <c r="J21">
        <v>0</v>
      </c>
      <c r="K21">
        <v>9</v>
      </c>
      <c r="M21">
        <v>1</v>
      </c>
    </row>
    <row r="22" spans="1:20" x14ac:dyDescent="0.25">
      <c r="A22" t="s">
        <v>41</v>
      </c>
      <c r="B22">
        <v>4</v>
      </c>
      <c r="C22">
        <v>0</v>
      </c>
      <c r="D22">
        <v>248</v>
      </c>
      <c r="E22">
        <v>17</v>
      </c>
      <c r="F22">
        <v>3</v>
      </c>
      <c r="G22">
        <v>17</v>
      </c>
      <c r="H22">
        <v>0</v>
      </c>
      <c r="I22">
        <v>7</v>
      </c>
      <c r="J22">
        <v>0</v>
      </c>
      <c r="K22">
        <v>10</v>
      </c>
      <c r="M22">
        <v>2</v>
      </c>
    </row>
    <row r="23" spans="1:20" x14ac:dyDescent="0.25">
      <c r="A23" t="s">
        <v>42</v>
      </c>
      <c r="B23">
        <v>5</v>
      </c>
      <c r="C23">
        <v>-2</v>
      </c>
      <c r="D23">
        <v>253</v>
      </c>
      <c r="E23">
        <v>21</v>
      </c>
      <c r="F23">
        <v>3</v>
      </c>
      <c r="G23">
        <v>15</v>
      </c>
      <c r="H23">
        <v>5</v>
      </c>
      <c r="I23">
        <v>8</v>
      </c>
      <c r="J23">
        <v>1</v>
      </c>
      <c r="K23">
        <v>7</v>
      </c>
      <c r="M23">
        <v>3</v>
      </c>
    </row>
    <row r="24" spans="1:20" x14ac:dyDescent="0.25">
      <c r="A24" t="s">
        <v>43</v>
      </c>
      <c r="B24">
        <v>5</v>
      </c>
      <c r="C24">
        <v>4</v>
      </c>
      <c r="D24">
        <v>301</v>
      </c>
      <c r="E24">
        <v>25</v>
      </c>
      <c r="F24">
        <v>7</v>
      </c>
      <c r="G24">
        <v>19</v>
      </c>
      <c r="H24">
        <v>5</v>
      </c>
      <c r="I24">
        <v>12</v>
      </c>
      <c r="J24">
        <v>1</v>
      </c>
      <c r="K24">
        <v>7</v>
      </c>
      <c r="M24">
        <v>4</v>
      </c>
      <c r="N24" s="1">
        <f t="shared" ref="N24:N30" si="0">J24/J23</f>
        <v>1</v>
      </c>
    </row>
    <row r="25" spans="1:20" x14ac:dyDescent="0.25">
      <c r="A25" t="s">
        <v>44</v>
      </c>
      <c r="B25">
        <v>6</v>
      </c>
      <c r="C25">
        <v>2</v>
      </c>
      <c r="D25">
        <v>361</v>
      </c>
      <c r="E25">
        <v>28</v>
      </c>
      <c r="F25">
        <v>7</v>
      </c>
      <c r="G25">
        <v>21</v>
      </c>
      <c r="H25">
        <v>6</v>
      </c>
      <c r="I25">
        <v>13</v>
      </c>
      <c r="J25">
        <v>1</v>
      </c>
      <c r="K25">
        <v>8</v>
      </c>
      <c r="M25">
        <v>5</v>
      </c>
      <c r="N25" s="1">
        <f t="shared" si="0"/>
        <v>1</v>
      </c>
      <c r="O25" s="1">
        <f t="shared" ref="O25:O30" si="1">J25/J23</f>
        <v>1</v>
      </c>
    </row>
    <row r="26" spans="1:20" x14ac:dyDescent="0.25">
      <c r="A26" t="s">
        <v>45</v>
      </c>
      <c r="B26">
        <v>6</v>
      </c>
      <c r="C26">
        <v>17</v>
      </c>
      <c r="D26">
        <v>426</v>
      </c>
      <c r="E26">
        <v>46</v>
      </c>
      <c r="F26">
        <v>19</v>
      </c>
      <c r="G26">
        <v>38</v>
      </c>
      <c r="H26">
        <v>6</v>
      </c>
      <c r="I26">
        <v>25</v>
      </c>
      <c r="J26">
        <v>2</v>
      </c>
      <c r="K26">
        <v>13</v>
      </c>
      <c r="M26">
        <v>6</v>
      </c>
      <c r="N26" s="1">
        <f t="shared" si="0"/>
        <v>2</v>
      </c>
      <c r="O26" s="1">
        <f t="shared" si="1"/>
        <v>2</v>
      </c>
      <c r="P26" s="1">
        <f>J26/J23</f>
        <v>2</v>
      </c>
    </row>
    <row r="27" spans="1:20" x14ac:dyDescent="0.25">
      <c r="A27" t="s">
        <v>46</v>
      </c>
      <c r="B27">
        <v>6</v>
      </c>
      <c r="C27">
        <v>1</v>
      </c>
      <c r="D27">
        <v>426</v>
      </c>
      <c r="E27">
        <v>50</v>
      </c>
      <c r="F27">
        <v>20</v>
      </c>
      <c r="G27">
        <v>39</v>
      </c>
      <c r="H27">
        <v>6</v>
      </c>
      <c r="I27">
        <v>26</v>
      </c>
      <c r="J27">
        <v>5</v>
      </c>
      <c r="K27">
        <v>13</v>
      </c>
      <c r="M27">
        <v>7</v>
      </c>
      <c r="N27" s="1">
        <f t="shared" si="0"/>
        <v>2.5</v>
      </c>
      <c r="O27" s="1">
        <f t="shared" si="1"/>
        <v>5</v>
      </c>
      <c r="P27" s="1">
        <f>J27/J24</f>
        <v>5</v>
      </c>
      <c r="Q27" s="1">
        <f>J27/J23</f>
        <v>5</v>
      </c>
    </row>
    <row r="28" spans="1:20" x14ac:dyDescent="0.25">
      <c r="A28" t="s">
        <v>47</v>
      </c>
      <c r="B28">
        <v>6</v>
      </c>
      <c r="C28">
        <v>8</v>
      </c>
      <c r="D28">
        <v>449</v>
      </c>
      <c r="E28">
        <v>61</v>
      </c>
      <c r="F28">
        <v>21</v>
      </c>
      <c r="G28">
        <v>47</v>
      </c>
      <c r="H28">
        <v>7</v>
      </c>
      <c r="I28">
        <v>27</v>
      </c>
      <c r="J28">
        <v>7</v>
      </c>
      <c r="K28">
        <v>20</v>
      </c>
      <c r="M28">
        <v>8</v>
      </c>
      <c r="N28" s="1">
        <f t="shared" si="0"/>
        <v>1.4</v>
      </c>
      <c r="O28" s="1">
        <f t="shared" si="1"/>
        <v>3.5</v>
      </c>
      <c r="P28" s="1">
        <f>J28/J25</f>
        <v>7</v>
      </c>
      <c r="Q28" s="1">
        <f>J28/J24</f>
        <v>7</v>
      </c>
      <c r="R28" s="1">
        <f>J28/J23</f>
        <v>7</v>
      </c>
    </row>
    <row r="29" spans="1:20" x14ac:dyDescent="0.25">
      <c r="A29" t="s">
        <v>48</v>
      </c>
      <c r="B29">
        <v>7</v>
      </c>
      <c r="C29">
        <v>5</v>
      </c>
      <c r="D29">
        <v>532</v>
      </c>
      <c r="E29">
        <v>66</v>
      </c>
      <c r="F29">
        <v>24</v>
      </c>
      <c r="G29">
        <v>52</v>
      </c>
      <c r="H29">
        <v>7</v>
      </c>
      <c r="I29">
        <v>31</v>
      </c>
      <c r="J29">
        <v>7</v>
      </c>
      <c r="K29">
        <v>21</v>
      </c>
      <c r="M29">
        <v>9</v>
      </c>
      <c r="N29" s="1">
        <f t="shared" si="0"/>
        <v>1</v>
      </c>
      <c r="O29" s="1">
        <f t="shared" si="1"/>
        <v>1.4</v>
      </c>
      <c r="P29" s="1">
        <f>J29/J26</f>
        <v>3.5</v>
      </c>
      <c r="Q29" s="1">
        <f>J29/J25</f>
        <v>7</v>
      </c>
      <c r="R29" s="1">
        <f>J29/J24</f>
        <v>7</v>
      </c>
      <c r="S29" s="1">
        <f>J29/J23</f>
        <v>7</v>
      </c>
    </row>
    <row r="30" spans="1:20" x14ac:dyDescent="0.25">
      <c r="A30" t="s">
        <v>49</v>
      </c>
      <c r="B30">
        <v>7</v>
      </c>
      <c r="C30">
        <v>-2</v>
      </c>
      <c r="D30">
        <v>532</v>
      </c>
      <c r="E30">
        <v>67</v>
      </c>
      <c r="F30">
        <v>25</v>
      </c>
      <c r="G30">
        <v>50</v>
      </c>
      <c r="H30">
        <v>10</v>
      </c>
      <c r="I30">
        <v>32</v>
      </c>
      <c r="J30">
        <v>7</v>
      </c>
      <c r="K30">
        <v>18</v>
      </c>
      <c r="M30">
        <v>10</v>
      </c>
      <c r="N30" s="1">
        <f t="shared" si="0"/>
        <v>1</v>
      </c>
      <c r="O30" s="1">
        <f t="shared" si="1"/>
        <v>1</v>
      </c>
      <c r="P30" s="1">
        <f>J30/J27</f>
        <v>1.4</v>
      </c>
      <c r="Q30" s="1">
        <f>J30/J26</f>
        <v>3.5</v>
      </c>
      <c r="R30" s="1">
        <f>J30/J25</f>
        <v>7</v>
      </c>
      <c r="S30" s="1">
        <f>J30/J24</f>
        <v>7</v>
      </c>
      <c r="T30" s="1">
        <f>J30/J23</f>
        <v>7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2">PEARSON(N21:N30,N39:N48)</f>
        <v>#VALUE!</v>
      </c>
      <c r="O35" t="e">
        <f t="shared" si="2"/>
        <v>#VALUE!</v>
      </c>
      <c r="P35" t="e">
        <f t="shared" si="2"/>
        <v>#VALUE!</v>
      </c>
      <c r="Q35" t="e">
        <f t="shared" si="2"/>
        <v>#VALUE!</v>
      </c>
      <c r="R35" t="e">
        <f t="shared" si="2"/>
        <v>#VALUE!</v>
      </c>
      <c r="S35" t="e">
        <f t="shared" si="2"/>
        <v>#VALUE!</v>
      </c>
      <c r="T35" t="e">
        <f t="shared" si="2"/>
        <v>#VALUE!</v>
      </c>
      <c r="U35" t="e">
        <f t="shared" si="2"/>
        <v>#VALUE!</v>
      </c>
      <c r="V35" t="e">
        <f t="shared" si="2"/>
        <v>#VALUE!</v>
      </c>
      <c r="W35" t="e">
        <f t="shared" si="2"/>
        <v>#VALUE!</v>
      </c>
    </row>
    <row r="36" spans="11:23" x14ac:dyDescent="0.25">
      <c r="M36" t="s">
        <v>54</v>
      </c>
      <c r="N36" t="e">
        <f t="shared" ref="N36:W36" si="3">INT(0.5-LN(N33)/N34)</f>
        <v>#VALUE!</v>
      </c>
      <c r="O36" t="e">
        <f t="shared" si="3"/>
        <v>#VALUE!</v>
      </c>
      <c r="P36" t="e">
        <f t="shared" si="3"/>
        <v>#VALUE!</v>
      </c>
      <c r="Q36" t="e">
        <f t="shared" si="3"/>
        <v>#VALUE!</v>
      </c>
      <c r="R36" t="e">
        <f t="shared" si="3"/>
        <v>#VALUE!</v>
      </c>
      <c r="S36" t="e">
        <f t="shared" si="3"/>
        <v>#VALUE!</v>
      </c>
      <c r="T36" t="e">
        <f t="shared" si="3"/>
        <v>#VALUE!</v>
      </c>
      <c r="U36" t="e">
        <f t="shared" si="3"/>
        <v>#VALUE!</v>
      </c>
      <c r="V36" t="e">
        <f t="shared" si="3"/>
        <v>#VALUE!</v>
      </c>
      <c r="W36" t="e">
        <f t="shared" si="3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48"/>
  <sheetViews>
    <sheetView workbookViewId="0">
      <selection activeCell="W21" activeCellId="1" sqref="M21:M30 W21:W30"/>
    </sheetView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0" si="0">J20/J19</f>
        <v>1.196236559139785</v>
      </c>
      <c r="O20" s="1">
        <f t="shared" ref="O20:O30" si="1">J20/J18</f>
        <v>1.4424635332252835</v>
      </c>
      <c r="P20" s="1">
        <f t="shared" ref="P20:P30" si="2">J20/J17</f>
        <v>1.9017094017094016</v>
      </c>
      <c r="Q20" s="1">
        <f t="shared" ref="Q20:Q30" si="3">J20/J16</f>
        <v>2.6726726726726726</v>
      </c>
      <c r="R20" s="1">
        <f t="shared" ref="R20:R30" si="4">J20/J15</f>
        <v>3.3333333333333335</v>
      </c>
      <c r="S20" s="1">
        <f t="shared" ref="S20:S30" si="5">J20/J14</f>
        <v>5.779220779220779</v>
      </c>
      <c r="T20" s="1">
        <f t="shared" ref="T20:T30" si="6">J20/J13</f>
        <v>6.5925925925925926</v>
      </c>
      <c r="U20" s="1">
        <f t="shared" ref="U20:U30" si="7">J20/J12</f>
        <v>9.0816326530612237</v>
      </c>
      <c r="V20" s="1">
        <f t="shared" ref="V20:V30" si="8">J20/J11</f>
        <v>12.191780821917808</v>
      </c>
      <c r="W20" s="1">
        <f t="shared" ref="W20:W30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1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2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3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4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5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6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7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8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9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10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3" spans="11:23" x14ac:dyDescent="0.25">
      <c r="K33" t="s">
        <v>50</v>
      </c>
      <c r="M33" t="s">
        <v>51</v>
      </c>
      <c r="N33">
        <f>EXP(INDEX(LINEST(LN(N21:N30),M21:M30),1,2))</f>
        <v>1.1792373779991332</v>
      </c>
      <c r="O33">
        <f>EXP(INDEX(LINEST(LN(O21:O30),M21:M30),1,2))</f>
        <v>1.3891272685041871</v>
      </c>
      <c r="P33">
        <f>EXP(INDEX(LINEST(LN(P21:P30),M21:M30),1,2))</f>
        <v>1.6394872623941121</v>
      </c>
      <c r="Q33">
        <f>EXP(INDEX(LINEST(LN(Q21:Q30),M21:M30),1,2))</f>
        <v>2.0439752545553036</v>
      </c>
      <c r="R33">
        <f>EXP(INDEX(LINEST(LN(R21:R30),M21:M30),1,2))</f>
        <v>2.7229421721869125</v>
      </c>
      <c r="S33">
        <f>EXP(INDEX(LINEST(LN(S21:S30),M21:M30),1,2))</f>
        <v>3.5931334429068129</v>
      </c>
      <c r="T33">
        <f>EXP(INDEX(LINEST(LN(T21:T30),M21:M30),1,2))</f>
        <v>5.4248421121879442</v>
      </c>
      <c r="U33">
        <f>EXP(INDEX(LINEST(LN(U21:U30),M21:M30),1,2))</f>
        <v>7.662471974810078</v>
      </c>
      <c r="V33">
        <f>EXP(INDEX(LINEST(LN(V21:V30),M21:M30),1,2))</f>
        <v>10.95555581632277</v>
      </c>
      <c r="W33">
        <f>EXP(INDEX(LINEST(LN(W21:W30),M21:M30),1,2))</f>
        <v>15.846931517303073</v>
      </c>
    </row>
    <row r="34" spans="11:23" x14ac:dyDescent="0.25">
      <c r="M34" t="s">
        <v>52</v>
      </c>
      <c r="N34">
        <f>INDEX(LINEST(LN(N21:N30),M21:M30),1)</f>
        <v>-3.6996424103836563E-3</v>
      </c>
      <c r="O34">
        <f>INDEX(LINEST(LN(O21:O30),M21:M30),1)</f>
        <v>-5.5587581099510886E-3</v>
      </c>
      <c r="P34">
        <f>INDEX(LINEST(LN(P21:P30),M21:M30),1)</f>
        <v>-6.3661119975511223E-3</v>
      </c>
      <c r="Q34">
        <f>INDEX(LINEST(LN(Q21:Q30),M21:M30),1)</f>
        <v>-1.5641422355644755E-2</v>
      </c>
      <c r="R34">
        <f>INDEX(LINEST(LN(R21:R30),M21:M30),1)</f>
        <v>-3.3727717541012628E-2</v>
      </c>
      <c r="S34">
        <f>INDEX(LINEST(LN(S21:S30),M21:M30),1)</f>
        <v>-4.7912734725341251E-2</v>
      </c>
      <c r="T34">
        <f>INDEX(LINEST(LN(T21:T30),M21:M30),1)</f>
        <v>-7.9806235868338127E-2</v>
      </c>
      <c r="U34">
        <f>INDEX(LINEST(LN(U21:U30),M21:M30),1)</f>
        <v>-9.9812074292667599E-2</v>
      </c>
      <c r="V34">
        <f>INDEX(LINEST(LN(V21:V30),M21:M30),1)</f>
        <v>-0.11899612289382785</v>
      </c>
      <c r="W34">
        <f>INDEX(LINEST(LN(W21:W30),M21:M30),1)</f>
        <v>-0.13915225727154348</v>
      </c>
    </row>
    <row r="35" spans="11:23" x14ac:dyDescent="0.25">
      <c r="M35" t="s">
        <v>53</v>
      </c>
      <c r="N35">
        <f t="shared" ref="N35:W35" si="10">PEARSON(N21:N30,N39:N48)</f>
        <v>0.23231587156011793</v>
      </c>
      <c r="O35">
        <f t="shared" si="10"/>
        <v>0.31026679197628898</v>
      </c>
      <c r="P35">
        <f t="shared" si="10"/>
        <v>0.5076928694659667</v>
      </c>
      <c r="Q35">
        <f t="shared" si="10"/>
        <v>0.78654419249999452</v>
      </c>
      <c r="R35">
        <f t="shared" si="10"/>
        <v>0.87626877904148559</v>
      </c>
      <c r="S35">
        <f t="shared" si="10"/>
        <v>0.89576487793457049</v>
      </c>
      <c r="T35">
        <f t="shared" si="10"/>
        <v>0.89395291447823433</v>
      </c>
      <c r="U35">
        <f t="shared" si="10"/>
        <v>0.92310542430746523</v>
      </c>
      <c r="V35">
        <f t="shared" si="10"/>
        <v>0.95991127037456481</v>
      </c>
      <c r="W35">
        <f t="shared" si="10"/>
        <v>0.9814201574911342</v>
      </c>
    </row>
    <row r="36" spans="11:23" x14ac:dyDescent="0.25">
      <c r="M36" t="s">
        <v>54</v>
      </c>
      <c r="N36">
        <f t="shared" ref="N36:W36" si="11">INT(0.5-LN(N33)/N34)</f>
        <v>45</v>
      </c>
      <c r="O36">
        <f t="shared" si="11"/>
        <v>59</v>
      </c>
      <c r="P36">
        <f t="shared" si="11"/>
        <v>78</v>
      </c>
      <c r="Q36">
        <f t="shared" si="11"/>
        <v>46</v>
      </c>
      <c r="R36">
        <f t="shared" si="11"/>
        <v>30</v>
      </c>
      <c r="S36">
        <f t="shared" si="11"/>
        <v>27</v>
      </c>
      <c r="T36">
        <f t="shared" si="11"/>
        <v>21</v>
      </c>
      <c r="U36">
        <f t="shared" si="11"/>
        <v>20</v>
      </c>
      <c r="V36">
        <f t="shared" si="11"/>
        <v>20</v>
      </c>
      <c r="W36">
        <f t="shared" si="11"/>
        <v>20</v>
      </c>
    </row>
    <row r="37" spans="11:23" x14ac:dyDescent="0.25">
      <c r="M37" t="s">
        <v>55</v>
      </c>
      <c r="N37" s="2">
        <f>N36+A20</f>
        <v>43948</v>
      </c>
      <c r="O37" s="2">
        <f>O36+A20</f>
        <v>43962</v>
      </c>
      <c r="P37" s="2">
        <f>P36+A20</f>
        <v>43981</v>
      </c>
      <c r="Q37" s="2">
        <f>Q36+A20</f>
        <v>43949</v>
      </c>
      <c r="R37" s="2">
        <f>R36+A20</f>
        <v>43933</v>
      </c>
      <c r="S37" s="2">
        <f>S36+A20</f>
        <v>43930</v>
      </c>
      <c r="T37" s="2">
        <f>T36+A20</f>
        <v>43924</v>
      </c>
      <c r="U37" s="2">
        <f>U36+A20</f>
        <v>43923</v>
      </c>
      <c r="V37" s="2">
        <f>V36+A20</f>
        <v>43923</v>
      </c>
      <c r="W37" s="2">
        <f>W36+A20</f>
        <v>43923</v>
      </c>
    </row>
    <row r="39" spans="11:23" x14ac:dyDescent="0.25">
      <c r="N39">
        <f>N33*EXP(N34*M21)</f>
        <v>1.1748826817600444</v>
      </c>
      <c r="O39">
        <f>O33*EXP(O34*M21)</f>
        <v>1.3814268681943582</v>
      </c>
      <c r="P39">
        <f>P33*EXP(P34*M21)</f>
        <v>1.6290832545400071</v>
      </c>
      <c r="Q39">
        <f>Q33*EXP(Q34*M21)</f>
        <v>2.0122533092260801</v>
      </c>
      <c r="R39">
        <f>R33*EXP(R34*M21)</f>
        <v>2.6326350351726719</v>
      </c>
      <c r="S39">
        <f>S33*EXP(S34*M21)</f>
        <v>3.4250357595580425</v>
      </c>
      <c r="T39">
        <f>T33*EXP(T34*M21)</f>
        <v>5.0087308486917479</v>
      </c>
      <c r="U39">
        <f>U33*EXP(U34*M21)</f>
        <v>6.9345944235785195</v>
      </c>
      <c r="V39">
        <f>V33*EXP(V34*M21)</f>
        <v>9.7264656258811168</v>
      </c>
      <c r="W39">
        <f>W33*EXP(W34*M21)</f>
        <v>13.788344435881953</v>
      </c>
    </row>
    <row r="40" spans="11:23" x14ac:dyDescent="0.25">
      <c r="N40">
        <f>N33*EXP(N34*M22)</f>
        <v>1.1705440665744302</v>
      </c>
      <c r="O40">
        <f>O33*EXP(O34*M22)</f>
        <v>1.3737691537969552</v>
      </c>
      <c r="P40">
        <f>P33*EXP(P34*M22)</f>
        <v>1.6187452693881887</v>
      </c>
      <c r="Q40">
        <f>Q33*EXP(Q34*M22)</f>
        <v>1.9810236799428691</v>
      </c>
      <c r="R40">
        <f>R33*EXP(R34*M22)</f>
        <v>2.5453229595589306</v>
      </c>
      <c r="S40">
        <f>S33*EXP(S34*M22)</f>
        <v>3.2648021958130142</v>
      </c>
      <c r="T40">
        <f>T33*EXP(T34*M22)</f>
        <v>4.6245373037259014</v>
      </c>
      <c r="U40">
        <f>U33*EXP(U34*M22)</f>
        <v>6.2758597979365822</v>
      </c>
      <c r="V40">
        <f>V33*EXP(V34*M22)</f>
        <v>8.6352655362766253</v>
      </c>
      <c r="W40">
        <f>W33*EXP(W34*M22)</f>
        <v>11.997176997636975</v>
      </c>
    </row>
    <row r="41" spans="11:23" x14ac:dyDescent="0.25">
      <c r="N41">
        <f>N33*EXP(N34*M23)</f>
        <v>1.1662214730580611</v>
      </c>
      <c r="O41">
        <f>O33*EXP(O34*M23)</f>
        <v>1.3661538886895888</v>
      </c>
      <c r="P41">
        <f>P33*EXP(P34*M23)</f>
        <v>1.6084728879657697</v>
      </c>
      <c r="Q41">
        <f>Q33*EXP(Q34*M23)</f>
        <v>1.9502787260932604</v>
      </c>
      <c r="R41">
        <f>R33*EXP(R34*M23)</f>
        <v>2.4609066132985289</v>
      </c>
      <c r="S41">
        <f>S33*EXP(S34*M23)</f>
        <v>3.1120648442984074</v>
      </c>
      <c r="T41">
        <f>T33*EXP(T34*M23)</f>
        <v>4.2698132360492922</v>
      </c>
      <c r="U41">
        <f>U33*EXP(U34*M23)</f>
        <v>5.6797000368814183</v>
      </c>
      <c r="V41">
        <f>V33*EXP(V34*M23)</f>
        <v>7.6664858284791153</v>
      </c>
      <c r="W41">
        <f>W33*EXP(W34*M23)</f>
        <v>10.438690198227796</v>
      </c>
    </row>
    <row r="42" spans="11:23" x14ac:dyDescent="0.25">
      <c r="N42">
        <f>N33*EXP(N34*M24)</f>
        <v>1.1619148420460019</v>
      </c>
      <c r="O42">
        <f>O33*EXP(O34*M24)</f>
        <v>1.3585808375615467</v>
      </c>
      <c r="P42">
        <f>P33*EXP(P34*M24)</f>
        <v>1.5982656939586177</v>
      </c>
      <c r="Q42">
        <f>Q33*EXP(Q34*M24)</f>
        <v>1.9200109256450901</v>
      </c>
      <c r="R42">
        <f>R33*EXP(R34*M24)</f>
        <v>2.3792899587193714</v>
      </c>
      <c r="S42">
        <f>S33*EXP(S34*M24)</f>
        <v>2.9664730094639893</v>
      </c>
      <c r="T42">
        <f>T33*EXP(T34*M24)</f>
        <v>3.9422981962007548</v>
      </c>
      <c r="U42">
        <f>U33*EXP(U34*M24)</f>
        <v>5.1401709961011415</v>
      </c>
      <c r="V42">
        <f>V33*EXP(V34*M24)</f>
        <v>6.8063923120091854</v>
      </c>
      <c r="W42">
        <f>W33*EXP(W34*M24)</f>
        <v>9.0826577849138719</v>
      </c>
    </row>
    <row r="43" spans="11:23" x14ac:dyDescent="0.25">
      <c r="N43">
        <f>N33*EXP(N34*M25)</f>
        <v>1.1576241145918025</v>
      </c>
      <c r="O43">
        <f>O33*EXP(O34*M25)</f>
        <v>1.3510497664065246</v>
      </c>
      <c r="P43">
        <f>P33*EXP(P34*M25)</f>
        <v>1.5881232736944859</v>
      </c>
      <c r="Q43">
        <f>Q33*EXP(Q34*M25)</f>
        <v>1.8902128733061068</v>
      </c>
      <c r="R43">
        <f>R33*EXP(R34*M25)</f>
        <v>2.3003801432655573</v>
      </c>
      <c r="S43">
        <f>S33*EXP(S34*M25)</f>
        <v>2.827692402361309</v>
      </c>
      <c r="T43">
        <f>T33*EXP(T34*M25)</f>
        <v>3.6399051219738903</v>
      </c>
      <c r="U43">
        <f>U33*EXP(U34*M25)</f>
        <v>4.6518931805537234</v>
      </c>
      <c r="V43">
        <f>V33*EXP(V34*M25)</f>
        <v>6.0427916181471817</v>
      </c>
      <c r="W43">
        <f>W33*EXP(W34*M25)</f>
        <v>7.902780029994747</v>
      </c>
    </row>
    <row r="44" spans="11:23" x14ac:dyDescent="0.25">
      <c r="N44">
        <f>N33*EXP(N34*M26)</f>
        <v>1.1533492319666903</v>
      </c>
      <c r="O44">
        <f>O33*EXP(O34*M26)</f>
        <v>1.3435604425153931</v>
      </c>
      <c r="P44">
        <f>P33*EXP(P34*M26)</f>
        <v>1.5780452161262455</v>
      </c>
      <c r="Q44">
        <f>Q33*EXP(Q34*M26)</f>
        <v>1.8608772787122005</v>
      </c>
      <c r="R44">
        <f>R33*EXP(R34*M26)</f>
        <v>2.2240873938621148</v>
      </c>
      <c r="S44">
        <f>S33*EXP(S34*M26)</f>
        <v>2.695404373093095</v>
      </c>
      <c r="T44">
        <f>T33*EXP(T34*M26)</f>
        <v>3.3607070387876568</v>
      </c>
      <c r="U44">
        <f>U33*EXP(U34*M26)</f>
        <v>4.2099981070078059</v>
      </c>
      <c r="V44">
        <f>V33*EXP(V34*M26)</f>
        <v>5.3648583370550442</v>
      </c>
      <c r="W44">
        <f>W33*EXP(W34*M26)</f>
        <v>6.8761736576950652</v>
      </c>
    </row>
    <row r="45" spans="11:23" x14ac:dyDescent="0.25">
      <c r="N45">
        <f>N33*EXP(N34*M27)</f>
        <v>1.1490901356587671</v>
      </c>
      <c r="O45">
        <f>O33*EXP(O34*M27)</f>
        <v>1.3361126344690073</v>
      </c>
      <c r="P45">
        <f>P33*EXP(P34*M27)</f>
        <v>1.5680311128152287</v>
      </c>
      <c r="Q45">
        <f>Q33*EXP(Q34*M27)</f>
        <v>1.8319969646437477</v>
      </c>
      <c r="R45">
        <f>R33*EXP(R34*M27)</f>
        <v>2.1503249147831562</v>
      </c>
      <c r="S45">
        <f>S33*EXP(S34*M27)</f>
        <v>2.5693051791709935</v>
      </c>
      <c r="T45">
        <f>T33*EXP(T34*M27)</f>
        <v>3.1029247802019819</v>
      </c>
      <c r="U45">
        <f>U33*EXP(U34*M27)</f>
        <v>3.8100797617411279</v>
      </c>
      <c r="V45">
        <f>V33*EXP(V34*M27)</f>
        <v>4.7629815481696118</v>
      </c>
      <c r="W45">
        <f>W33*EXP(W34*M27)</f>
        <v>5.9829280318221087</v>
      </c>
    </row>
    <row r="46" spans="11:23" x14ac:dyDescent="0.25">
      <c r="N46">
        <f>N33*EXP(N34*M28)</f>
        <v>1.1448467673722076</v>
      </c>
      <c r="O46">
        <f>O33*EXP(O34*M28)</f>
        <v>1.3287061121310575</v>
      </c>
      <c r="P46">
        <f>P33*EXP(P34*M28)</f>
        <v>1.5580805579146753</v>
      </c>
      <c r="Q46">
        <f>Q33*EXP(Q34*M28)</f>
        <v>1.8035648652696405</v>
      </c>
      <c r="R46">
        <f>R33*EXP(R34*M28)</f>
        <v>2.0790087889072639</v>
      </c>
      <c r="S46">
        <f>S33*EXP(S34*M28)</f>
        <v>2.4491052881017534</v>
      </c>
      <c r="T46">
        <f>T33*EXP(T34*M28)</f>
        <v>2.8649156503283839</v>
      </c>
      <c r="U46">
        <f>U33*EXP(U34*M28)</f>
        <v>3.4481506693946873</v>
      </c>
      <c r="V46">
        <f>V33*EXP(V34*M28)</f>
        <v>4.2286285681603504</v>
      </c>
      <c r="W46">
        <f>W33*EXP(W34*M28)</f>
        <v>5.2057189966260413</v>
      </c>
    </row>
    <row r="47" spans="11:23" x14ac:dyDescent="0.25">
      <c r="N47">
        <f>N33*EXP(N34*M29)</f>
        <v>1.1406190690264615</v>
      </c>
      <c r="O47">
        <f>O33*EXP(O34*M29)</f>
        <v>1.3213406466409567</v>
      </c>
      <c r="P47">
        <f>P33*EXP(P34*M29)</f>
        <v>1.5481931481532838</v>
      </c>
      <c r="Q47">
        <f>Q33*EXP(Q34*M29)</f>
        <v>1.775574024418566</v>
      </c>
      <c r="R47">
        <f>R33*EXP(R34*M29)</f>
        <v>2.0100578822477702</v>
      </c>
      <c r="S47">
        <f>S33*EXP(S34*M29)</f>
        <v>2.3345287126005458</v>
      </c>
      <c r="T47">
        <f>T33*EXP(T34*M29)</f>
        <v>2.6451629558877778</v>
      </c>
      <c r="U47">
        <f>U33*EXP(U34*M29)</f>
        <v>3.1206021349573168</v>
      </c>
      <c r="V47">
        <f>V33*EXP(V34*M29)</f>
        <v>3.7542239848343608</v>
      </c>
      <c r="W47">
        <f>W33*EXP(W34*M29)</f>
        <v>4.5294728814546747</v>
      </c>
    </row>
    <row r="48" spans="11:23" x14ac:dyDescent="0.25">
      <c r="N48">
        <f>N33*EXP(N34*M30)</f>
        <v>1.1364069827554597</v>
      </c>
      <c r="O48">
        <f>O33*EXP(O34*M30)</f>
        <v>1.3140160104067695</v>
      </c>
      <c r="P48">
        <f>P33*EXP(P34*M30)</f>
        <v>1.5383684828188686</v>
      </c>
      <c r="Q48">
        <f>Q33*EXP(Q34*M30)</f>
        <v>1.7480175938771163</v>
      </c>
      <c r="R48">
        <f>R33*EXP(R34*M30)</f>
        <v>1.9433937516493172</v>
      </c>
      <c r="S48">
        <f>S33*EXP(S34*M30)</f>
        <v>2.2253123769050176</v>
      </c>
      <c r="T48">
        <f>T33*EXP(T34*M30)</f>
        <v>2.4422663412093701</v>
      </c>
      <c r="U48">
        <f>U33*EXP(U34*M30)</f>
        <v>2.8241682624644908</v>
      </c>
      <c r="V48">
        <f>V33*EXP(V34*M30)</f>
        <v>3.3330422620772335</v>
      </c>
      <c r="W48">
        <f>W33*EXP(W34*M30)</f>
        <v>3.9410741527021229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3</v>
      </c>
      <c r="D2">
        <v>141</v>
      </c>
      <c r="E2">
        <v>3</v>
      </c>
      <c r="F2">
        <v>2</v>
      </c>
      <c r="G2">
        <v>3</v>
      </c>
      <c r="H2">
        <v>0</v>
      </c>
      <c r="I2">
        <v>2</v>
      </c>
      <c r="J2">
        <v>0</v>
      </c>
      <c r="K2">
        <v>1</v>
      </c>
    </row>
    <row r="3" spans="1:23" x14ac:dyDescent="0.25">
      <c r="A3" t="s">
        <v>22</v>
      </c>
      <c r="B3">
        <v>0</v>
      </c>
      <c r="C3">
        <v>0</v>
      </c>
      <c r="D3">
        <v>141</v>
      </c>
      <c r="E3">
        <v>3</v>
      </c>
      <c r="F3">
        <v>2</v>
      </c>
      <c r="G3">
        <v>3</v>
      </c>
      <c r="H3">
        <v>0</v>
      </c>
      <c r="I3">
        <v>2</v>
      </c>
      <c r="J3">
        <v>0</v>
      </c>
      <c r="K3">
        <v>1</v>
      </c>
    </row>
    <row r="4" spans="1:23" x14ac:dyDescent="0.25">
      <c r="A4" t="s">
        <v>23</v>
      </c>
      <c r="B4">
        <v>0</v>
      </c>
      <c r="C4">
        <v>0</v>
      </c>
      <c r="D4">
        <v>156</v>
      </c>
      <c r="E4">
        <v>3</v>
      </c>
      <c r="F4">
        <v>2</v>
      </c>
      <c r="G4">
        <v>3</v>
      </c>
      <c r="H4">
        <v>0</v>
      </c>
      <c r="I4">
        <v>2</v>
      </c>
      <c r="J4">
        <v>0</v>
      </c>
      <c r="K4">
        <v>1</v>
      </c>
    </row>
    <row r="5" spans="1:23" x14ac:dyDescent="0.25">
      <c r="A5" t="s">
        <v>24</v>
      </c>
      <c r="B5">
        <v>0</v>
      </c>
      <c r="C5">
        <v>-1</v>
      </c>
      <c r="D5">
        <v>156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9</v>
      </c>
      <c r="D6">
        <v>227</v>
      </c>
      <c r="E6">
        <v>11</v>
      </c>
      <c r="F6">
        <v>7</v>
      </c>
      <c r="G6">
        <v>11</v>
      </c>
      <c r="H6">
        <v>0</v>
      </c>
      <c r="I6">
        <v>7</v>
      </c>
      <c r="J6">
        <v>0</v>
      </c>
      <c r="K6">
        <v>4</v>
      </c>
    </row>
    <row r="7" spans="1:23" x14ac:dyDescent="0.25">
      <c r="A7" t="s">
        <v>26</v>
      </c>
      <c r="B7">
        <v>0</v>
      </c>
      <c r="C7">
        <v>0</v>
      </c>
      <c r="D7">
        <v>308</v>
      </c>
      <c r="E7">
        <v>11</v>
      </c>
      <c r="F7">
        <v>7</v>
      </c>
      <c r="G7">
        <v>11</v>
      </c>
      <c r="H7">
        <v>0</v>
      </c>
      <c r="I7">
        <v>7</v>
      </c>
      <c r="J7">
        <v>0</v>
      </c>
      <c r="K7">
        <v>4</v>
      </c>
    </row>
    <row r="8" spans="1:23" x14ac:dyDescent="0.25">
      <c r="A8" t="s">
        <v>27</v>
      </c>
      <c r="B8">
        <v>2</v>
      </c>
      <c r="C8">
        <v>38</v>
      </c>
      <c r="D8">
        <v>362</v>
      </c>
      <c r="E8">
        <v>49</v>
      </c>
      <c r="F8">
        <v>11</v>
      </c>
      <c r="G8">
        <v>49</v>
      </c>
      <c r="H8">
        <v>0</v>
      </c>
      <c r="I8">
        <v>13</v>
      </c>
      <c r="J8">
        <v>0</v>
      </c>
      <c r="K8">
        <v>36</v>
      </c>
    </row>
    <row r="9" spans="1:23" x14ac:dyDescent="0.25">
      <c r="A9" t="s">
        <v>28</v>
      </c>
      <c r="B9">
        <v>2</v>
      </c>
      <c r="C9">
        <v>2</v>
      </c>
      <c r="D9">
        <v>434</v>
      </c>
      <c r="E9">
        <v>51</v>
      </c>
      <c r="F9">
        <v>12</v>
      </c>
      <c r="G9">
        <v>51</v>
      </c>
      <c r="H9">
        <v>0</v>
      </c>
      <c r="I9">
        <v>14</v>
      </c>
      <c r="J9">
        <v>0</v>
      </c>
      <c r="K9">
        <v>37</v>
      </c>
    </row>
    <row r="10" spans="1:23" x14ac:dyDescent="0.25">
      <c r="A10" t="s">
        <v>29</v>
      </c>
      <c r="B10">
        <v>3</v>
      </c>
      <c r="C10">
        <v>5</v>
      </c>
      <c r="D10">
        <v>458</v>
      </c>
      <c r="E10">
        <v>56</v>
      </c>
      <c r="F10">
        <v>13</v>
      </c>
      <c r="G10">
        <v>56</v>
      </c>
      <c r="H10">
        <v>0</v>
      </c>
      <c r="I10">
        <v>16</v>
      </c>
      <c r="J10">
        <v>0</v>
      </c>
      <c r="K10">
        <v>40</v>
      </c>
    </row>
    <row r="11" spans="1:23" x14ac:dyDescent="0.25">
      <c r="A11" t="s">
        <v>30</v>
      </c>
      <c r="B11">
        <v>13</v>
      </c>
      <c r="C11">
        <v>26</v>
      </c>
      <c r="D11">
        <v>543</v>
      </c>
      <c r="E11">
        <v>82</v>
      </c>
      <c r="F11">
        <v>26</v>
      </c>
      <c r="G11">
        <v>82</v>
      </c>
      <c r="H11">
        <v>0</v>
      </c>
      <c r="I11">
        <v>39</v>
      </c>
      <c r="J11">
        <v>0</v>
      </c>
      <c r="K11">
        <v>43</v>
      </c>
    </row>
    <row r="12" spans="1:23" x14ac:dyDescent="0.25">
      <c r="A12" t="s">
        <v>31</v>
      </c>
      <c r="B12">
        <v>17</v>
      </c>
      <c r="C12">
        <v>24</v>
      </c>
      <c r="D12">
        <v>543</v>
      </c>
      <c r="E12">
        <v>108</v>
      </c>
      <c r="F12">
        <v>43</v>
      </c>
      <c r="G12">
        <v>106</v>
      </c>
      <c r="H12">
        <v>0</v>
      </c>
      <c r="I12">
        <v>60</v>
      </c>
      <c r="J12">
        <v>2</v>
      </c>
      <c r="K12">
        <v>46</v>
      </c>
    </row>
    <row r="13" spans="1:23" x14ac:dyDescent="0.25">
      <c r="A13" t="s">
        <v>32</v>
      </c>
      <c r="B13">
        <v>30</v>
      </c>
      <c r="C13">
        <v>33</v>
      </c>
      <c r="D13">
        <v>793</v>
      </c>
      <c r="E13">
        <v>143</v>
      </c>
      <c r="F13">
        <v>57</v>
      </c>
      <c r="G13">
        <v>139</v>
      </c>
      <c r="H13">
        <v>0</v>
      </c>
      <c r="I13">
        <v>87</v>
      </c>
      <c r="J13">
        <v>4</v>
      </c>
      <c r="K13">
        <v>52</v>
      </c>
    </row>
    <row r="14" spans="1:23" x14ac:dyDescent="0.25">
      <c r="A14" t="s">
        <v>33</v>
      </c>
      <c r="B14">
        <v>38</v>
      </c>
      <c r="C14">
        <v>63</v>
      </c>
      <c r="D14">
        <v>1046</v>
      </c>
      <c r="E14">
        <v>207</v>
      </c>
      <c r="F14">
        <v>110</v>
      </c>
      <c r="G14">
        <v>202</v>
      </c>
      <c r="H14">
        <v>0</v>
      </c>
      <c r="I14">
        <v>148</v>
      </c>
      <c r="J14">
        <v>5</v>
      </c>
      <c r="K14">
        <v>54</v>
      </c>
    </row>
    <row r="15" spans="1:23" x14ac:dyDescent="0.25">
      <c r="A15" t="s">
        <v>34</v>
      </c>
      <c r="B15">
        <v>45</v>
      </c>
      <c r="C15">
        <v>153</v>
      </c>
      <c r="D15">
        <v>1636</v>
      </c>
      <c r="E15">
        <v>360</v>
      </c>
      <c r="F15">
        <v>245</v>
      </c>
      <c r="G15">
        <v>355</v>
      </c>
      <c r="H15">
        <v>0</v>
      </c>
      <c r="I15">
        <v>290</v>
      </c>
      <c r="J15">
        <v>5</v>
      </c>
      <c r="K15">
        <v>65</v>
      </c>
    </row>
    <row r="16" spans="1:23" x14ac:dyDescent="0.25">
      <c r="A16" t="s">
        <v>35</v>
      </c>
      <c r="B16">
        <v>50</v>
      </c>
      <c r="C16">
        <v>-18</v>
      </c>
      <c r="D16">
        <v>1681</v>
      </c>
      <c r="E16">
        <v>350</v>
      </c>
      <c r="F16">
        <v>222</v>
      </c>
      <c r="G16">
        <v>337</v>
      </c>
      <c r="H16">
        <v>0</v>
      </c>
      <c r="I16">
        <v>272</v>
      </c>
      <c r="J16">
        <v>13</v>
      </c>
      <c r="K16">
        <v>65</v>
      </c>
    </row>
    <row r="17" spans="1:23" x14ac:dyDescent="0.25">
      <c r="A17" t="s">
        <v>36</v>
      </c>
      <c r="B17">
        <v>66</v>
      </c>
      <c r="C17">
        <v>99</v>
      </c>
      <c r="D17">
        <v>2374</v>
      </c>
      <c r="E17">
        <v>453</v>
      </c>
      <c r="F17">
        <v>306</v>
      </c>
      <c r="G17">
        <v>436</v>
      </c>
      <c r="H17">
        <v>0</v>
      </c>
      <c r="I17">
        <v>372</v>
      </c>
      <c r="J17">
        <v>17</v>
      </c>
      <c r="K17">
        <v>64</v>
      </c>
    </row>
    <row r="18" spans="1:23" x14ac:dyDescent="0.25">
      <c r="A18" t="s">
        <v>37</v>
      </c>
      <c r="B18">
        <v>75</v>
      </c>
      <c r="C18">
        <v>44</v>
      </c>
      <c r="D18">
        <v>2431</v>
      </c>
      <c r="E18">
        <v>501</v>
      </c>
      <c r="F18">
        <v>319</v>
      </c>
      <c r="G18">
        <v>480</v>
      </c>
      <c r="H18">
        <v>0</v>
      </c>
      <c r="I18">
        <v>394</v>
      </c>
      <c r="J18">
        <v>21</v>
      </c>
      <c r="K18">
        <v>86</v>
      </c>
    </row>
    <row r="19" spans="1:23" x14ac:dyDescent="0.25">
      <c r="A19" t="s">
        <v>38</v>
      </c>
      <c r="B19">
        <v>97</v>
      </c>
      <c r="C19">
        <v>74</v>
      </c>
      <c r="D19">
        <v>2879</v>
      </c>
      <c r="E19">
        <v>580</v>
      </c>
      <c r="F19">
        <v>368</v>
      </c>
      <c r="G19">
        <v>554</v>
      </c>
      <c r="H19">
        <v>0</v>
      </c>
      <c r="I19">
        <v>465</v>
      </c>
      <c r="J19">
        <v>26</v>
      </c>
      <c r="K19">
        <v>89</v>
      </c>
    </row>
    <row r="20" spans="1:23" x14ac:dyDescent="0.25">
      <c r="A20" t="s">
        <v>39</v>
      </c>
      <c r="B20">
        <v>135</v>
      </c>
      <c r="C20">
        <v>240</v>
      </c>
      <c r="D20">
        <v>3105</v>
      </c>
      <c r="E20">
        <v>840</v>
      </c>
      <c r="F20">
        <v>556</v>
      </c>
      <c r="G20">
        <v>794</v>
      </c>
      <c r="H20">
        <v>0</v>
      </c>
      <c r="I20">
        <v>691</v>
      </c>
      <c r="J20">
        <v>46</v>
      </c>
      <c r="K20">
        <v>103</v>
      </c>
      <c r="N20" s="1">
        <f t="shared" ref="N20:N30" si="0">J20/J19</f>
        <v>1.7692307692307692</v>
      </c>
      <c r="O20" s="1">
        <f t="shared" ref="O20:O30" si="1">J20/J18</f>
        <v>2.1904761904761907</v>
      </c>
      <c r="P20" s="1">
        <f t="shared" ref="P20:P30" si="2">J20/J17</f>
        <v>2.7058823529411766</v>
      </c>
      <c r="Q20" s="1">
        <f t="shared" ref="Q20:Q30" si="3">J20/J16</f>
        <v>3.5384615384615383</v>
      </c>
      <c r="R20" s="1">
        <f t="shared" ref="R20:R30" si="4">J20/J15</f>
        <v>9.1999999999999993</v>
      </c>
      <c r="S20" s="1">
        <f t="shared" ref="S20:S30" si="5">J20/J14</f>
        <v>9.1999999999999993</v>
      </c>
      <c r="T20" s="1">
        <f t="shared" ref="T20:T30" si="6">J20/J13</f>
        <v>11.5</v>
      </c>
      <c r="U20" s="1">
        <f t="shared" ref="U20:U30" si="7">J20/J12</f>
        <v>23</v>
      </c>
    </row>
    <row r="21" spans="1:23" x14ac:dyDescent="0.25">
      <c r="A21" t="s">
        <v>40</v>
      </c>
      <c r="B21">
        <v>150</v>
      </c>
      <c r="C21">
        <v>20</v>
      </c>
      <c r="D21">
        <v>3680</v>
      </c>
      <c r="E21">
        <v>873</v>
      </c>
      <c r="F21">
        <v>538</v>
      </c>
      <c r="G21">
        <v>814</v>
      </c>
      <c r="H21">
        <v>0</v>
      </c>
      <c r="I21">
        <v>688</v>
      </c>
      <c r="J21">
        <v>59</v>
      </c>
      <c r="K21">
        <v>126</v>
      </c>
      <c r="M21">
        <v>1</v>
      </c>
      <c r="N21" s="1">
        <f t="shared" si="0"/>
        <v>1.2826086956521738</v>
      </c>
      <c r="O21" s="1">
        <f t="shared" si="1"/>
        <v>2.2692307692307692</v>
      </c>
      <c r="P21" s="1">
        <f t="shared" si="2"/>
        <v>2.8095238095238093</v>
      </c>
      <c r="Q21" s="1">
        <f t="shared" si="3"/>
        <v>3.4705882352941178</v>
      </c>
      <c r="R21" s="1">
        <f t="shared" si="4"/>
        <v>4.5384615384615383</v>
      </c>
      <c r="S21" s="1">
        <f t="shared" si="5"/>
        <v>11.8</v>
      </c>
      <c r="T21" s="1">
        <f t="shared" si="6"/>
        <v>11.8</v>
      </c>
      <c r="U21" s="1">
        <f t="shared" si="7"/>
        <v>14.75</v>
      </c>
      <c r="V21" s="1">
        <f t="shared" ref="V21:V30" si="8">J21/J12</f>
        <v>29.5</v>
      </c>
    </row>
    <row r="22" spans="1:23" x14ac:dyDescent="0.25">
      <c r="A22" t="s">
        <v>41</v>
      </c>
      <c r="B22">
        <v>171</v>
      </c>
      <c r="C22">
        <v>216</v>
      </c>
      <c r="D22">
        <v>4375</v>
      </c>
      <c r="E22">
        <v>1111</v>
      </c>
      <c r="F22">
        <v>726</v>
      </c>
      <c r="G22">
        <v>1030</v>
      </c>
      <c r="H22">
        <v>0</v>
      </c>
      <c r="I22">
        <v>897</v>
      </c>
      <c r="J22">
        <v>81</v>
      </c>
      <c r="K22">
        <v>133</v>
      </c>
      <c r="M22">
        <v>2</v>
      </c>
      <c r="N22" s="1">
        <f t="shared" si="0"/>
        <v>1.3728813559322033</v>
      </c>
      <c r="O22" s="1">
        <f t="shared" si="1"/>
        <v>1.7608695652173914</v>
      </c>
      <c r="P22" s="1">
        <f t="shared" si="2"/>
        <v>3.1153846153846154</v>
      </c>
      <c r="Q22" s="1">
        <f t="shared" si="3"/>
        <v>3.8571428571428572</v>
      </c>
      <c r="R22" s="1">
        <f t="shared" si="4"/>
        <v>4.7647058823529411</v>
      </c>
      <c r="S22" s="1">
        <f t="shared" si="5"/>
        <v>6.2307692307692308</v>
      </c>
      <c r="T22" s="1">
        <f t="shared" si="6"/>
        <v>16.2</v>
      </c>
      <c r="U22" s="1">
        <f t="shared" si="7"/>
        <v>16.2</v>
      </c>
      <c r="V22" s="1">
        <f t="shared" si="8"/>
        <v>20.25</v>
      </c>
      <c r="W22" s="1">
        <f t="shared" ref="W22:W30" si="9">J22/J12</f>
        <v>40.5</v>
      </c>
    </row>
    <row r="23" spans="1:23" x14ac:dyDescent="0.25">
      <c r="A23" t="s">
        <v>42</v>
      </c>
      <c r="B23">
        <v>186</v>
      </c>
      <c r="C23">
        <v>375</v>
      </c>
      <c r="D23">
        <v>5588</v>
      </c>
      <c r="E23">
        <v>1516</v>
      </c>
      <c r="F23">
        <v>1045</v>
      </c>
      <c r="G23">
        <v>1405</v>
      </c>
      <c r="H23">
        <v>0</v>
      </c>
      <c r="I23">
        <v>1231</v>
      </c>
      <c r="J23">
        <v>111</v>
      </c>
      <c r="K23">
        <v>174</v>
      </c>
      <c r="M23">
        <v>3</v>
      </c>
      <c r="N23" s="1">
        <f t="shared" si="0"/>
        <v>1.3703703703703705</v>
      </c>
      <c r="O23" s="1">
        <f t="shared" si="1"/>
        <v>1.8813559322033899</v>
      </c>
      <c r="P23" s="1">
        <f t="shared" si="2"/>
        <v>2.4130434782608696</v>
      </c>
      <c r="Q23" s="1">
        <f t="shared" si="3"/>
        <v>4.2692307692307692</v>
      </c>
      <c r="R23" s="1">
        <f t="shared" si="4"/>
        <v>5.2857142857142856</v>
      </c>
      <c r="S23" s="1">
        <f t="shared" si="5"/>
        <v>6.5294117647058822</v>
      </c>
      <c r="T23" s="1">
        <f t="shared" si="6"/>
        <v>8.5384615384615383</v>
      </c>
      <c r="U23" s="1">
        <f t="shared" si="7"/>
        <v>22.2</v>
      </c>
      <c r="V23" s="1">
        <f t="shared" si="8"/>
        <v>22.2</v>
      </c>
      <c r="W23" s="1">
        <f t="shared" si="9"/>
        <v>27.75</v>
      </c>
    </row>
    <row r="24" spans="1:23" x14ac:dyDescent="0.25">
      <c r="A24" t="s">
        <v>43</v>
      </c>
      <c r="B24">
        <v>206</v>
      </c>
      <c r="C24">
        <v>359</v>
      </c>
      <c r="D24">
        <v>6543</v>
      </c>
      <c r="E24">
        <v>1897</v>
      </c>
      <c r="F24">
        <v>1378</v>
      </c>
      <c r="G24">
        <v>1764</v>
      </c>
      <c r="H24">
        <v>0</v>
      </c>
      <c r="I24">
        <v>1584</v>
      </c>
      <c r="J24">
        <v>133</v>
      </c>
      <c r="K24">
        <v>180</v>
      </c>
      <c r="M24">
        <v>4</v>
      </c>
      <c r="N24" s="1">
        <f t="shared" si="0"/>
        <v>1.1981981981981982</v>
      </c>
      <c r="O24" s="1">
        <f t="shared" si="1"/>
        <v>1.6419753086419753</v>
      </c>
      <c r="P24" s="1">
        <f t="shared" si="2"/>
        <v>2.2542372881355934</v>
      </c>
      <c r="Q24" s="1">
        <f t="shared" si="3"/>
        <v>2.8913043478260869</v>
      </c>
      <c r="R24" s="1">
        <f t="shared" si="4"/>
        <v>5.115384615384615</v>
      </c>
      <c r="S24" s="1">
        <f t="shared" si="5"/>
        <v>6.333333333333333</v>
      </c>
      <c r="T24" s="1">
        <f t="shared" si="6"/>
        <v>7.8235294117647056</v>
      </c>
      <c r="U24" s="1">
        <f t="shared" si="7"/>
        <v>10.23076923076923</v>
      </c>
      <c r="V24" s="1">
        <f t="shared" si="8"/>
        <v>26.6</v>
      </c>
      <c r="W24" s="1">
        <f t="shared" si="9"/>
        <v>26.6</v>
      </c>
    </row>
    <row r="25" spans="1:23" x14ac:dyDescent="0.25">
      <c r="A25" t="s">
        <v>44</v>
      </c>
      <c r="B25">
        <v>227</v>
      </c>
      <c r="C25">
        <v>423</v>
      </c>
      <c r="D25">
        <v>7516</v>
      </c>
      <c r="E25">
        <v>2341</v>
      </c>
      <c r="F25">
        <v>1780</v>
      </c>
      <c r="G25">
        <v>2187</v>
      </c>
      <c r="H25">
        <v>0</v>
      </c>
      <c r="I25">
        <v>2007</v>
      </c>
      <c r="J25">
        <v>154</v>
      </c>
      <c r="K25">
        <v>180</v>
      </c>
      <c r="M25">
        <v>5</v>
      </c>
      <c r="N25" s="1">
        <f t="shared" si="0"/>
        <v>1.1578947368421053</v>
      </c>
      <c r="O25" s="1">
        <f t="shared" si="1"/>
        <v>1.3873873873873874</v>
      </c>
      <c r="P25" s="1">
        <f t="shared" si="2"/>
        <v>1.9012345679012346</v>
      </c>
      <c r="Q25" s="1">
        <f t="shared" si="3"/>
        <v>2.6101694915254239</v>
      </c>
      <c r="R25" s="1">
        <f t="shared" si="4"/>
        <v>3.347826086956522</v>
      </c>
      <c r="S25" s="1">
        <f t="shared" si="5"/>
        <v>5.9230769230769234</v>
      </c>
      <c r="T25" s="1">
        <f t="shared" si="6"/>
        <v>7.333333333333333</v>
      </c>
      <c r="U25" s="1">
        <f t="shared" si="7"/>
        <v>9.0588235294117645</v>
      </c>
      <c r="V25" s="1">
        <f t="shared" si="8"/>
        <v>11.846153846153847</v>
      </c>
      <c r="W25" s="1">
        <f t="shared" si="9"/>
        <v>30.8</v>
      </c>
    </row>
    <row r="26" spans="1:23" x14ac:dyDescent="0.25">
      <c r="A26" t="s">
        <v>45</v>
      </c>
      <c r="B26">
        <v>257</v>
      </c>
      <c r="C26">
        <v>567</v>
      </c>
      <c r="D26">
        <v>8853</v>
      </c>
      <c r="E26">
        <v>2932</v>
      </c>
      <c r="F26">
        <v>2279</v>
      </c>
      <c r="G26">
        <v>2754</v>
      </c>
      <c r="H26">
        <v>3</v>
      </c>
      <c r="I26">
        <v>2536</v>
      </c>
      <c r="J26">
        <v>175</v>
      </c>
      <c r="K26">
        <v>218</v>
      </c>
      <c r="M26">
        <v>6</v>
      </c>
      <c r="N26" s="1">
        <f t="shared" si="0"/>
        <v>1.1363636363636365</v>
      </c>
      <c r="O26" s="1">
        <f t="shared" si="1"/>
        <v>1.3157894736842106</v>
      </c>
      <c r="P26" s="1">
        <f t="shared" si="2"/>
        <v>1.5765765765765767</v>
      </c>
      <c r="Q26" s="1">
        <f t="shared" si="3"/>
        <v>2.1604938271604937</v>
      </c>
      <c r="R26" s="1">
        <f t="shared" si="4"/>
        <v>2.9661016949152543</v>
      </c>
      <c r="S26" s="1">
        <f t="shared" si="5"/>
        <v>3.8043478260869565</v>
      </c>
      <c r="T26" s="1">
        <f t="shared" si="6"/>
        <v>6.7307692307692308</v>
      </c>
      <c r="U26" s="1">
        <f t="shared" si="7"/>
        <v>8.3333333333333339</v>
      </c>
      <c r="V26" s="1">
        <f t="shared" si="8"/>
        <v>10.294117647058824</v>
      </c>
      <c r="W26" s="1">
        <f t="shared" si="9"/>
        <v>13.461538461538462</v>
      </c>
    </row>
    <row r="27" spans="1:23" x14ac:dyDescent="0.25">
      <c r="A27" t="s">
        <v>46</v>
      </c>
      <c r="B27">
        <v>280</v>
      </c>
      <c r="C27">
        <v>490</v>
      </c>
      <c r="D27">
        <v>9975</v>
      </c>
      <c r="E27">
        <v>3461</v>
      </c>
      <c r="F27">
        <v>1541</v>
      </c>
      <c r="G27">
        <v>3244</v>
      </c>
      <c r="H27">
        <v>8</v>
      </c>
      <c r="I27">
        <v>1821</v>
      </c>
      <c r="J27">
        <v>209</v>
      </c>
      <c r="K27">
        <v>1423</v>
      </c>
      <c r="M27">
        <v>7</v>
      </c>
      <c r="N27" s="1">
        <f t="shared" si="0"/>
        <v>1.1942857142857144</v>
      </c>
      <c r="O27" s="1">
        <f t="shared" si="1"/>
        <v>1.3571428571428572</v>
      </c>
      <c r="P27" s="1">
        <f t="shared" si="2"/>
        <v>1.5714285714285714</v>
      </c>
      <c r="Q27" s="1">
        <f t="shared" si="3"/>
        <v>1.882882882882883</v>
      </c>
      <c r="R27" s="1">
        <f t="shared" si="4"/>
        <v>2.5802469135802468</v>
      </c>
      <c r="S27" s="1">
        <f t="shared" si="5"/>
        <v>3.5423728813559321</v>
      </c>
      <c r="T27" s="1">
        <f t="shared" si="6"/>
        <v>4.5434782608695654</v>
      </c>
      <c r="U27" s="1">
        <f t="shared" si="7"/>
        <v>8.0384615384615383</v>
      </c>
      <c r="V27" s="1">
        <f t="shared" si="8"/>
        <v>9.9523809523809526</v>
      </c>
      <c r="W27" s="1">
        <f t="shared" si="9"/>
        <v>12.294117647058824</v>
      </c>
    </row>
    <row r="28" spans="1:23" x14ac:dyDescent="0.25">
      <c r="A28" t="s">
        <v>47</v>
      </c>
      <c r="B28">
        <v>301</v>
      </c>
      <c r="C28">
        <v>262</v>
      </c>
      <c r="D28">
        <v>10701</v>
      </c>
      <c r="E28">
        <v>3752</v>
      </c>
      <c r="F28">
        <v>1976</v>
      </c>
      <c r="G28">
        <v>3506</v>
      </c>
      <c r="H28">
        <v>8</v>
      </c>
      <c r="I28">
        <v>2277</v>
      </c>
      <c r="J28">
        <v>238</v>
      </c>
      <c r="K28">
        <v>1229</v>
      </c>
      <c r="M28">
        <v>8</v>
      </c>
      <c r="N28" s="1">
        <f t="shared" si="0"/>
        <v>1.138755980861244</v>
      </c>
      <c r="O28" s="1">
        <f t="shared" si="1"/>
        <v>1.36</v>
      </c>
      <c r="P28" s="1">
        <f t="shared" si="2"/>
        <v>1.5454545454545454</v>
      </c>
      <c r="Q28" s="1">
        <f t="shared" si="3"/>
        <v>1.7894736842105263</v>
      </c>
      <c r="R28" s="1">
        <f t="shared" si="4"/>
        <v>2.144144144144144</v>
      </c>
      <c r="S28" s="1">
        <f t="shared" si="5"/>
        <v>2.9382716049382718</v>
      </c>
      <c r="T28" s="1">
        <f t="shared" si="6"/>
        <v>4.0338983050847457</v>
      </c>
      <c r="U28" s="1">
        <f t="shared" si="7"/>
        <v>5.1739130434782608</v>
      </c>
      <c r="V28" s="1">
        <f t="shared" si="8"/>
        <v>9.1538461538461533</v>
      </c>
      <c r="W28" s="1">
        <f t="shared" si="9"/>
        <v>11.333333333333334</v>
      </c>
    </row>
    <row r="29" spans="1:23" x14ac:dyDescent="0.25">
      <c r="A29" t="s">
        <v>48</v>
      </c>
      <c r="B29">
        <v>308</v>
      </c>
      <c r="C29">
        <v>621</v>
      </c>
      <c r="D29">
        <v>12701</v>
      </c>
      <c r="E29">
        <v>4420</v>
      </c>
      <c r="F29">
        <v>2118</v>
      </c>
      <c r="G29">
        <v>4127</v>
      </c>
      <c r="H29">
        <v>10</v>
      </c>
      <c r="I29">
        <v>2426</v>
      </c>
      <c r="J29">
        <v>283</v>
      </c>
      <c r="K29">
        <v>1701</v>
      </c>
      <c r="M29">
        <v>9</v>
      </c>
      <c r="N29" s="1">
        <f t="shared" si="0"/>
        <v>1.1890756302521008</v>
      </c>
      <c r="O29" s="1">
        <f t="shared" si="1"/>
        <v>1.3540669856459331</v>
      </c>
      <c r="P29" s="1">
        <f t="shared" si="2"/>
        <v>1.6171428571428572</v>
      </c>
      <c r="Q29" s="1">
        <f t="shared" si="3"/>
        <v>1.8376623376623376</v>
      </c>
      <c r="R29" s="1">
        <f t="shared" si="4"/>
        <v>2.1278195488721803</v>
      </c>
      <c r="S29" s="1">
        <f t="shared" si="5"/>
        <v>2.5495495495495497</v>
      </c>
      <c r="T29" s="1">
        <f t="shared" si="6"/>
        <v>3.4938271604938271</v>
      </c>
      <c r="U29" s="1">
        <f t="shared" si="7"/>
        <v>4.7966101694915251</v>
      </c>
      <c r="V29" s="1">
        <f t="shared" si="8"/>
        <v>6.1521739130434785</v>
      </c>
      <c r="W29" s="1">
        <f t="shared" si="9"/>
        <v>10.884615384615385</v>
      </c>
    </row>
    <row r="30" spans="1:23" x14ac:dyDescent="0.25">
      <c r="A30" t="s">
        <v>49</v>
      </c>
      <c r="B30">
        <v>343</v>
      </c>
      <c r="C30">
        <v>402</v>
      </c>
      <c r="D30">
        <v>13560</v>
      </c>
      <c r="E30">
        <v>4861</v>
      </c>
      <c r="F30">
        <v>2194</v>
      </c>
      <c r="G30">
        <v>4529</v>
      </c>
      <c r="H30">
        <v>17</v>
      </c>
      <c r="I30">
        <v>2537</v>
      </c>
      <c r="J30">
        <v>315</v>
      </c>
      <c r="K30">
        <v>1992</v>
      </c>
      <c r="M30">
        <v>10</v>
      </c>
      <c r="N30" s="1">
        <f t="shared" si="0"/>
        <v>1.1130742049469964</v>
      </c>
      <c r="O30" s="1">
        <f t="shared" si="1"/>
        <v>1.3235294117647058</v>
      </c>
      <c r="P30" s="1">
        <f t="shared" si="2"/>
        <v>1.5071770334928229</v>
      </c>
      <c r="Q30" s="1">
        <f t="shared" si="3"/>
        <v>1.8</v>
      </c>
      <c r="R30" s="1">
        <f t="shared" si="4"/>
        <v>2.0454545454545454</v>
      </c>
      <c r="S30" s="1">
        <f t="shared" si="5"/>
        <v>2.3684210526315788</v>
      </c>
      <c r="T30" s="1">
        <f t="shared" si="6"/>
        <v>2.8378378378378377</v>
      </c>
      <c r="U30" s="1">
        <f t="shared" si="7"/>
        <v>3.8888888888888888</v>
      </c>
      <c r="V30" s="1">
        <f t="shared" si="8"/>
        <v>5.3389830508474576</v>
      </c>
      <c r="W30" s="1">
        <f t="shared" si="9"/>
        <v>6.8478260869565215</v>
      </c>
    </row>
    <row r="33" spans="11:23" x14ac:dyDescent="0.25">
      <c r="K33" t="s">
        <v>50</v>
      </c>
      <c r="M33" t="s">
        <v>51</v>
      </c>
      <c r="N33">
        <f>EXP(INDEX(LINEST(LN(N21:N30),M21:M30),1,2))</f>
        <v>1.3502269221702068</v>
      </c>
      <c r="O33">
        <f>EXP(INDEX(LINEST(LN(O21:O30),M21:M30),1,2))</f>
        <v>2.0731476631180943</v>
      </c>
      <c r="P33">
        <f>EXP(INDEX(LINEST(LN(P21:P30),M21:M30),1,2))</f>
        <v>3.0966371491822602</v>
      </c>
      <c r="Q33">
        <f>EXP(INDEX(LINEST(LN(Q21:Q30),M21:M30),1,2))</f>
        <v>4.432168063497862</v>
      </c>
      <c r="R33">
        <f>EXP(INDEX(LINEST(LN(R21:R30),M21:M30),1,2))</f>
        <v>6.2641197846121912</v>
      </c>
      <c r="S33">
        <f>EXP(INDEX(LINEST(LN(S21:S30),M21:M30),1,2))</f>
        <v>11.288204480128273</v>
      </c>
      <c r="T33">
        <f>EXP(INDEX(LINEST(LN(T21:T30),M21:M30),1,2))</f>
        <v>16.831832036135665</v>
      </c>
      <c r="U33">
        <f>EXP(INDEX(LINEST(LN(U21:U30),M21:M30),1,2))</f>
        <v>23.139330129859545</v>
      </c>
      <c r="V33">
        <f>EXP(INDEX(LINEST(LN(V21:V30),M21:M30),1,2))</f>
        <v>36.580931834512775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-1.9614462652274386E-2</v>
      </c>
      <c r="O34">
        <f>INDEX(LINEST(LN(O21:O30),M21:M30),1)</f>
        <v>-5.4170891332074769E-2</v>
      </c>
      <c r="P34">
        <f>INDEX(LINEST(LN(P21:P30),M21:M30),1)</f>
        <v>-8.2984317873259481E-2</v>
      </c>
      <c r="Q34">
        <f>INDEX(LINEST(LN(Q21:Q30),M21:M30),1)</f>
        <v>-0.10255887174706273</v>
      </c>
      <c r="R34">
        <f>INDEX(LINEST(LN(R21:R30),M21:M30),1)</f>
        <v>-0.11818897181473986</v>
      </c>
      <c r="S34">
        <f>INDEX(LINEST(LN(S21:S30),M21:M30),1)</f>
        <v>-0.16294693163351825</v>
      </c>
      <c r="T34">
        <f>INDEX(LINEST(LN(T21:T30),M21:M30),1)</f>
        <v>-0.17593282379260922</v>
      </c>
      <c r="U34">
        <f>INDEX(LINEST(LN(U21:U30),M21:M30),1)</f>
        <v>-0.17337615671688919</v>
      </c>
      <c r="V34">
        <f>INDEX(LINEST(LN(V21:V30),M21:M30),1)</f>
        <v>-0.18935127423325088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10">PEARSON(N21:N30,N39:N48)</f>
        <v>0.78053283275338869</v>
      </c>
      <c r="O35">
        <f t="shared" si="10"/>
        <v>0.88122887121917037</v>
      </c>
      <c r="P35">
        <f t="shared" si="10"/>
        <v>0.93012467838656543</v>
      </c>
      <c r="Q35">
        <f t="shared" si="10"/>
        <v>0.89335058453416916</v>
      </c>
      <c r="R35">
        <f t="shared" si="10"/>
        <v>0.88135303239661711</v>
      </c>
      <c r="S35">
        <f t="shared" si="10"/>
        <v>0.93147037440312597</v>
      </c>
      <c r="T35">
        <f t="shared" si="10"/>
        <v>0.90639774691555985</v>
      </c>
      <c r="U35">
        <f t="shared" si="10"/>
        <v>0.82730769578557717</v>
      </c>
      <c r="V35">
        <f t="shared" si="10"/>
        <v>0.90651986227702475</v>
      </c>
      <c r="W35" t="e">
        <f t="shared" si="10"/>
        <v>#VALUE!</v>
      </c>
    </row>
    <row r="36" spans="11:23" x14ac:dyDescent="0.25">
      <c r="M36" t="s">
        <v>54</v>
      </c>
      <c r="N36">
        <f t="shared" ref="N36:W36" si="11">INT(0.5-LN(N33)/N34)</f>
        <v>15</v>
      </c>
      <c r="O36">
        <f t="shared" si="11"/>
        <v>13</v>
      </c>
      <c r="P36">
        <f t="shared" si="11"/>
        <v>14</v>
      </c>
      <c r="Q36">
        <f t="shared" si="11"/>
        <v>15</v>
      </c>
      <c r="R36">
        <f t="shared" si="11"/>
        <v>16</v>
      </c>
      <c r="S36">
        <f t="shared" si="11"/>
        <v>15</v>
      </c>
      <c r="T36">
        <f t="shared" si="11"/>
        <v>16</v>
      </c>
      <c r="U36">
        <f t="shared" si="11"/>
        <v>18</v>
      </c>
      <c r="V36">
        <f t="shared" si="11"/>
        <v>19</v>
      </c>
      <c r="W36" t="e">
        <f t="shared" si="11"/>
        <v>#VALUE!</v>
      </c>
    </row>
    <row r="37" spans="11:23" x14ac:dyDescent="0.25">
      <c r="M37" t="s">
        <v>55</v>
      </c>
      <c r="N37" s="2">
        <f>N36+A20</f>
        <v>43918</v>
      </c>
      <c r="O37" s="2">
        <f>O36+A20</f>
        <v>43916</v>
      </c>
      <c r="P37" s="2">
        <f>P36+A20</f>
        <v>43917</v>
      </c>
      <c r="Q37" s="2">
        <f>Q36+A20</f>
        <v>43918</v>
      </c>
      <c r="R37" s="2">
        <f>R36+A20</f>
        <v>43919</v>
      </c>
      <c r="S37" s="2">
        <f>S36+A20</f>
        <v>43918</v>
      </c>
      <c r="T37" s="2">
        <f>T36+A20</f>
        <v>43919</v>
      </c>
      <c r="U37" s="2">
        <f>U36+A20</f>
        <v>43921</v>
      </c>
      <c r="V37" s="2">
        <f>V36+A20</f>
        <v>43922</v>
      </c>
      <c r="W37" s="2" t="e">
        <f>W36+A20</f>
        <v>#VALUE!</v>
      </c>
    </row>
    <row r="39" spans="11:23" x14ac:dyDescent="0.25">
      <c r="N39">
        <f>N33*EXP(N34*M21)</f>
        <v>1.3240009912183626</v>
      </c>
      <c r="O39">
        <f>O33*EXP(O34*M21)</f>
        <v>1.9638310271797079</v>
      </c>
      <c r="P39">
        <f>P33*EXP(P34*M21)</f>
        <v>2.8500382470849037</v>
      </c>
      <c r="Q39">
        <f>Q33*EXP(Q34*M21)</f>
        <v>4.0001425478334687</v>
      </c>
      <c r="R39">
        <f>R33*EXP(R34*M21)</f>
        <v>5.5658466381647864</v>
      </c>
      <c r="S39">
        <f>S33*EXP(S34*M21)</f>
        <v>9.5908680175330048</v>
      </c>
      <c r="T39">
        <f>T33*EXP(T34*M21)</f>
        <v>14.116425294075141</v>
      </c>
      <c r="U39">
        <f>U33*EXP(U34*M21)</f>
        <v>19.456041057376648</v>
      </c>
      <c r="V39">
        <f>V33*EXP(V34*M21)</f>
        <v>30.270566637028416</v>
      </c>
      <c r="W39" t="e">
        <f>W33*EXP(W34*M21)</f>
        <v>#VALUE!</v>
      </c>
    </row>
    <row r="40" spans="11:23" x14ac:dyDescent="0.25">
      <c r="N40">
        <f>N33*EXP(N34*M22)</f>
        <v>1.2982844557192363</v>
      </c>
      <c r="O40">
        <f>O33*EXP(O34*M22)</f>
        <v>1.860278634235432</v>
      </c>
      <c r="P40">
        <f>P33*EXP(P34*M22)</f>
        <v>2.6230771054308981</v>
      </c>
      <c r="Q40">
        <f>Q33*EXP(Q34*M22)</f>
        <v>3.6102287128434272</v>
      </c>
      <c r="R40">
        <f>R33*EXP(R34*M22)</f>
        <v>4.9454113051396789</v>
      </c>
      <c r="S40">
        <f>S33*EXP(S34*M22)</f>
        <v>8.1487493862878893</v>
      </c>
      <c r="T40">
        <f>T33*EXP(T34*M22)</f>
        <v>11.839083390054704</v>
      </c>
      <c r="U40">
        <f>U33*EXP(U34*M22)</f>
        <v>16.359053244063102</v>
      </c>
      <c r="V40">
        <f>V33*EXP(V34*M22)</f>
        <v>25.048766080427598</v>
      </c>
      <c r="W40" t="e">
        <f>W33*EXP(W34*M22)</f>
        <v>#VALUE!</v>
      </c>
    </row>
    <row r="41" spans="11:23" x14ac:dyDescent="0.25">
      <c r="N41">
        <f>N33*EXP(N34*M23)</f>
        <v>1.2730674215063358</v>
      </c>
      <c r="O41">
        <f>O33*EXP(O34*M23)</f>
        <v>1.7621865369765164</v>
      </c>
      <c r="P41">
        <f>P33*EXP(P34*M23)</f>
        <v>2.4141898825650272</v>
      </c>
      <c r="Q41">
        <f>Q33*EXP(Q34*M23)</f>
        <v>3.258321723084185</v>
      </c>
      <c r="R41">
        <f>R33*EXP(R34*M23)</f>
        <v>4.3941370589160744</v>
      </c>
      <c r="S41">
        <f>S33*EXP(S34*M23)</f>
        <v>6.9234730828469297</v>
      </c>
      <c r="T41">
        <f>T33*EXP(T34*M23)</f>
        <v>9.9291352163708115</v>
      </c>
      <c r="U41">
        <f>U33*EXP(U34*M23)</f>
        <v>13.755040002890279</v>
      </c>
      <c r="V41">
        <f>V33*EXP(V34*M23)</f>
        <v>20.72774816790065</v>
      </c>
      <c r="W41" t="e">
        <f>W33*EXP(W34*M23)</f>
        <v>#VALUE!</v>
      </c>
    </row>
    <row r="42" spans="11:23" x14ac:dyDescent="0.25">
      <c r="N42">
        <f>N33*EXP(N34*M24)</f>
        <v>1.248340186591034</v>
      </c>
      <c r="O42">
        <f>O33*EXP(O34*M24)</f>
        <v>1.669266815171242</v>
      </c>
      <c r="P42">
        <f>P33*EXP(P34*M24)</f>
        <v>2.2219372724546389</v>
      </c>
      <c r="Q42">
        <f>Q33*EXP(Q34*M24)</f>
        <v>2.9407168618856221</v>
      </c>
      <c r="R42">
        <f>R33*EXP(R34*M24)</f>
        <v>3.9043143838152936</v>
      </c>
      <c r="S42">
        <f>S33*EXP(S34*M24)</f>
        <v>5.8824338872866253</v>
      </c>
      <c r="T42">
        <f>T33*EXP(T34*M24)</f>
        <v>8.3273107297979347</v>
      </c>
      <c r="U42">
        <f>U33*EXP(U34*M24)</f>
        <v>11.565530269899645</v>
      </c>
      <c r="V42">
        <f>V33*EXP(V34*M24)</f>
        <v>17.15212408996134</v>
      </c>
      <c r="W42" t="e">
        <f>W33*EXP(W34*M24)</f>
        <v>#VALUE!</v>
      </c>
    </row>
    <row r="43" spans="11:23" x14ac:dyDescent="0.25">
      <c r="N43">
        <f>N33*EXP(N34*M25)</f>
        <v>1.2240932374298308</v>
      </c>
      <c r="O43">
        <f>O33*EXP(O34*M25)</f>
        <v>1.581246730560554</v>
      </c>
      <c r="P43">
        <f>P33*EXP(P34*M25)</f>
        <v>2.0449945873676239</v>
      </c>
      <c r="Q43">
        <f>Q33*EXP(Q34*M25)</f>
        <v>2.6540705297796001</v>
      </c>
      <c r="R43">
        <f>R33*EXP(R34*M25)</f>
        <v>3.4690931582883384</v>
      </c>
      <c r="S43">
        <f>S33*EXP(S34*M25)</f>
        <v>4.9979292219721145</v>
      </c>
      <c r="T43">
        <f>T33*EXP(T34*M25)</f>
        <v>6.9839016671135354</v>
      </c>
      <c r="U43">
        <f>U33*EXP(U34*M25)</f>
        <v>9.7245439050601323</v>
      </c>
      <c r="V43">
        <f>V33*EXP(V34*M25)</f>
        <v>14.193310262859534</v>
      </c>
      <c r="W43" t="e">
        <f>W33*EXP(W34*M25)</f>
        <v>#VALUE!</v>
      </c>
    </row>
    <row r="44" spans="11:23" x14ac:dyDescent="0.25">
      <c r="N44">
        <f>N33*EXP(N34*M26)</f>
        <v>1.2003172452641173</v>
      </c>
      <c r="O44">
        <f>O33*EXP(O34*M26)</f>
        <v>1.4978679263158681</v>
      </c>
      <c r="P44">
        <f>P33*EXP(P34*M26)</f>
        <v>1.882142630310575</v>
      </c>
      <c r="Q44">
        <f>Q33*EXP(Q34*M26)</f>
        <v>2.395365044606101</v>
      </c>
      <c r="R44">
        <f>R33*EXP(R34*M26)</f>
        <v>3.0823868566451731</v>
      </c>
      <c r="S44">
        <f>S33*EXP(S34*M26)</f>
        <v>4.2464219720053533</v>
      </c>
      <c r="T44">
        <f>T33*EXP(T34*M26)</f>
        <v>5.8572189844409417</v>
      </c>
      <c r="U44">
        <f>U33*EXP(U34*M26)</f>
        <v>8.1766034029205592</v>
      </c>
      <c r="V44">
        <f>V33*EXP(V34*M26)</f>
        <v>11.744904313961721</v>
      </c>
      <c r="W44" t="e">
        <f>W33*EXP(W34*M26)</f>
        <v>#VALUE!</v>
      </c>
    </row>
    <row r="45" spans="11:23" x14ac:dyDescent="0.25">
      <c r="N45">
        <f>N33*EXP(N34*M27)</f>
        <v>1.1770030625310341</v>
      </c>
      <c r="O45">
        <f>O33*EXP(O34*M27)</f>
        <v>1.418885668709295</v>
      </c>
      <c r="P45">
        <f>P33*EXP(P34*M27)</f>
        <v>1.7322592943350363</v>
      </c>
      <c r="Q45">
        <f>Q33*EXP(Q34*M27)</f>
        <v>2.1618768727284974</v>
      </c>
      <c r="R45">
        <f>R33*EXP(R34*M27)</f>
        <v>2.7387874295963814</v>
      </c>
      <c r="S45">
        <f>S33*EXP(S34*M27)</f>
        <v>3.6079141507359349</v>
      </c>
      <c r="T45">
        <f>T33*EXP(T34*M27)</f>
        <v>4.9122991512385585</v>
      </c>
      <c r="U45">
        <f>U33*EXP(U34*M27)</f>
        <v>6.8750620966257694</v>
      </c>
      <c r="V45">
        <f>V33*EXP(V34*M27)</f>
        <v>9.7188587291774784</v>
      </c>
      <c r="W45" t="e">
        <f>W33*EXP(W34*M27)</f>
        <v>#VALUE!</v>
      </c>
    </row>
    <row r="46" spans="11:23" x14ac:dyDescent="0.25">
      <c r="N46">
        <f>N33*EXP(N34*M28)</f>
        <v>1.1541417193440426</v>
      </c>
      <c r="O46">
        <f>O33*EXP(O34*M28)</f>
        <v>1.3440681287704372</v>
      </c>
      <c r="P46">
        <f>P33*EXP(P34*M28)</f>
        <v>1.5943118308281266</v>
      </c>
      <c r="Q46">
        <f>Q33*EXP(Q34*M28)</f>
        <v>1.9511479569106356</v>
      </c>
      <c r="R46">
        <f>R33*EXP(R34*M28)</f>
        <v>2.4334896732200222</v>
      </c>
      <c r="S46">
        <f>S33*EXP(S34*M28)</f>
        <v>3.0654147432581609</v>
      </c>
      <c r="T46">
        <f>T33*EXP(T34*M28)</f>
        <v>4.119819152290459</v>
      </c>
      <c r="U46">
        <f>U33*EXP(U34*M28)</f>
        <v>5.7806984762863092</v>
      </c>
      <c r="V46">
        <f>V33*EXP(V34*M28)</f>
        <v>8.042314562360863</v>
      </c>
      <c r="W46" t="e">
        <f>W33*EXP(W34*M28)</f>
        <v>#VALUE!</v>
      </c>
    </row>
    <row r="47" spans="11:23" x14ac:dyDescent="0.25">
      <c r="N47">
        <f>N33*EXP(N34*M29)</f>
        <v>1.1317244200418561</v>
      </c>
      <c r="O47">
        <f>O33*EXP(O34*M29)</f>
        <v>1.2731957018212638</v>
      </c>
      <c r="P47">
        <f>P33*EXP(P34*M29)</f>
        <v>1.4673497335133463</v>
      </c>
      <c r="Q47">
        <f>Q33*EXP(Q34*M29)</f>
        <v>1.7609598390086729</v>
      </c>
      <c r="R47">
        <f>R33*EXP(R34*M29)</f>
        <v>2.162224028661182</v>
      </c>
      <c r="S47">
        <f>S33*EXP(S34*M29)</f>
        <v>2.6044875669416259</v>
      </c>
      <c r="T47">
        <f>T33*EXP(T34*M29)</f>
        <v>3.4551865277382028</v>
      </c>
      <c r="U47">
        <f>U33*EXP(U34*M29)</f>
        <v>4.8605342619580725</v>
      </c>
      <c r="V47">
        <f>V33*EXP(V34*M29)</f>
        <v>6.65498134320916</v>
      </c>
      <c r="W47" t="e">
        <f>W33*EXP(W34*M29)</f>
        <v>#VALUE!</v>
      </c>
    </row>
    <row r="48" spans="11:23" x14ac:dyDescent="0.25">
      <c r="N48">
        <f>N33*EXP(N34*M30)</f>
        <v>1.1097425398044005</v>
      </c>
      <c r="O48">
        <f>O33*EXP(O34*M30)</f>
        <v>1.2060603628917737</v>
      </c>
      <c r="P48">
        <f>P33*EXP(P34*M30)</f>
        <v>1.3504981891298546</v>
      </c>
      <c r="Q48">
        <f>Q33*EXP(Q34*M30)</f>
        <v>1.5893103050531387</v>
      </c>
      <c r="R48">
        <f>R33*EXP(R34*M30)</f>
        <v>1.9211968727746824</v>
      </c>
      <c r="S48">
        <f>S33*EXP(S34*M30)</f>
        <v>2.2128671173361782</v>
      </c>
      <c r="T48">
        <f>T33*EXP(T34*M30)</f>
        <v>2.8977762130229285</v>
      </c>
      <c r="U48">
        <f>U33*EXP(U34*M30)</f>
        <v>4.0868406142583593</v>
      </c>
      <c r="V48">
        <f>V33*EXP(V34*M30)</f>
        <v>5.5069689621119213</v>
      </c>
      <c r="W48" t="e">
        <f>W33*EXP(W34*M30)</f>
        <v>#VALUE!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1</v>
      </c>
      <c r="D10">
        <v>42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0</v>
      </c>
      <c r="D11">
        <v>48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0</v>
      </c>
      <c r="D12">
        <v>54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23" x14ac:dyDescent="0.25">
      <c r="A13" t="s">
        <v>32</v>
      </c>
      <c r="B13">
        <v>0</v>
      </c>
      <c r="C13">
        <v>2</v>
      </c>
      <c r="D13">
        <v>63</v>
      </c>
      <c r="E13">
        <v>3</v>
      </c>
      <c r="F13">
        <v>1</v>
      </c>
      <c r="G13">
        <v>3</v>
      </c>
      <c r="H13">
        <v>0</v>
      </c>
      <c r="I13">
        <v>1</v>
      </c>
      <c r="J13">
        <v>0</v>
      </c>
      <c r="K13">
        <v>2</v>
      </c>
    </row>
    <row r="14" spans="1:23" x14ac:dyDescent="0.25">
      <c r="A14" t="s">
        <v>33</v>
      </c>
      <c r="B14">
        <v>0</v>
      </c>
      <c r="C14">
        <v>0</v>
      </c>
      <c r="D14">
        <v>75</v>
      </c>
      <c r="E14">
        <v>3</v>
      </c>
      <c r="F14">
        <v>1</v>
      </c>
      <c r="G14">
        <v>3</v>
      </c>
      <c r="H14">
        <v>0</v>
      </c>
      <c r="I14">
        <v>1</v>
      </c>
      <c r="J14">
        <v>0</v>
      </c>
      <c r="K14">
        <v>2</v>
      </c>
    </row>
    <row r="15" spans="1:23" x14ac:dyDescent="0.25">
      <c r="A15" t="s">
        <v>34</v>
      </c>
      <c r="B15">
        <v>0</v>
      </c>
      <c r="C15">
        <v>1</v>
      </c>
      <c r="D15">
        <v>123</v>
      </c>
      <c r="E15">
        <v>4</v>
      </c>
      <c r="F15">
        <v>2</v>
      </c>
      <c r="G15">
        <v>4</v>
      </c>
      <c r="H15">
        <v>0</v>
      </c>
      <c r="I15">
        <v>2</v>
      </c>
      <c r="J15">
        <v>0</v>
      </c>
      <c r="K15">
        <v>2</v>
      </c>
    </row>
    <row r="16" spans="1:23" x14ac:dyDescent="0.25">
      <c r="A16" t="s">
        <v>35</v>
      </c>
      <c r="B16">
        <v>0</v>
      </c>
      <c r="C16">
        <v>1</v>
      </c>
      <c r="D16">
        <v>135</v>
      </c>
      <c r="E16">
        <v>5</v>
      </c>
      <c r="F16">
        <v>2</v>
      </c>
      <c r="G16">
        <v>5</v>
      </c>
      <c r="H16">
        <v>0</v>
      </c>
      <c r="I16">
        <v>2</v>
      </c>
      <c r="J16">
        <v>0</v>
      </c>
      <c r="K16">
        <v>3</v>
      </c>
    </row>
    <row r="17" spans="1:13" x14ac:dyDescent="0.25">
      <c r="A17" t="s">
        <v>36</v>
      </c>
      <c r="B17">
        <v>0</v>
      </c>
      <c r="C17">
        <v>2</v>
      </c>
      <c r="D17">
        <v>148</v>
      </c>
      <c r="E17">
        <v>7</v>
      </c>
      <c r="F17">
        <v>2</v>
      </c>
      <c r="G17">
        <v>7</v>
      </c>
      <c r="H17">
        <v>0</v>
      </c>
      <c r="I17">
        <v>2</v>
      </c>
      <c r="J17">
        <v>0</v>
      </c>
      <c r="K17">
        <v>5</v>
      </c>
    </row>
    <row r="18" spans="1:13" x14ac:dyDescent="0.25">
      <c r="A18" t="s">
        <v>37</v>
      </c>
      <c r="B18">
        <v>1</v>
      </c>
      <c r="C18">
        <v>1</v>
      </c>
      <c r="D18">
        <v>155</v>
      </c>
      <c r="E18">
        <v>8</v>
      </c>
      <c r="F18">
        <v>1</v>
      </c>
      <c r="G18">
        <v>8</v>
      </c>
      <c r="H18">
        <v>0</v>
      </c>
      <c r="I18">
        <v>2</v>
      </c>
      <c r="J18">
        <v>0</v>
      </c>
      <c r="K18">
        <v>6</v>
      </c>
    </row>
    <row r="19" spans="1:13" x14ac:dyDescent="0.25">
      <c r="A19" t="s">
        <v>38</v>
      </c>
      <c r="B19">
        <v>1</v>
      </c>
      <c r="C19">
        <v>0</v>
      </c>
      <c r="D19">
        <v>155</v>
      </c>
      <c r="E19">
        <v>8</v>
      </c>
      <c r="F19">
        <v>1</v>
      </c>
      <c r="G19">
        <v>8</v>
      </c>
      <c r="H19">
        <v>0</v>
      </c>
      <c r="I19">
        <v>2</v>
      </c>
      <c r="J19">
        <v>0</v>
      </c>
      <c r="K19">
        <v>6</v>
      </c>
    </row>
    <row r="20" spans="1:13" x14ac:dyDescent="0.25">
      <c r="A20" t="s">
        <v>39</v>
      </c>
      <c r="B20">
        <v>1</v>
      </c>
      <c r="C20">
        <v>2</v>
      </c>
      <c r="D20">
        <v>155</v>
      </c>
      <c r="E20">
        <v>10</v>
      </c>
      <c r="F20">
        <v>1</v>
      </c>
      <c r="G20">
        <v>10</v>
      </c>
      <c r="H20">
        <v>0</v>
      </c>
      <c r="I20">
        <v>2</v>
      </c>
      <c r="J20">
        <v>0</v>
      </c>
      <c r="K20">
        <v>8</v>
      </c>
    </row>
    <row r="21" spans="1:13" x14ac:dyDescent="0.25">
      <c r="A21" t="s">
        <v>40</v>
      </c>
      <c r="B21">
        <v>2</v>
      </c>
      <c r="C21">
        <v>0</v>
      </c>
      <c r="D21">
        <v>155</v>
      </c>
      <c r="E21">
        <v>10</v>
      </c>
      <c r="F21">
        <v>0</v>
      </c>
      <c r="G21">
        <v>10</v>
      </c>
      <c r="H21">
        <v>0</v>
      </c>
      <c r="I21">
        <v>2</v>
      </c>
      <c r="J21">
        <v>0</v>
      </c>
      <c r="K21">
        <v>8</v>
      </c>
      <c r="M21">
        <v>1</v>
      </c>
    </row>
    <row r="22" spans="1:13" x14ac:dyDescent="0.25">
      <c r="A22" t="s">
        <v>41</v>
      </c>
      <c r="B22">
        <v>2</v>
      </c>
      <c r="C22">
        <v>1</v>
      </c>
      <c r="D22">
        <v>208</v>
      </c>
      <c r="E22">
        <v>11</v>
      </c>
      <c r="F22">
        <v>0</v>
      </c>
      <c r="G22">
        <v>11</v>
      </c>
      <c r="H22">
        <v>0</v>
      </c>
      <c r="I22">
        <v>2</v>
      </c>
      <c r="J22">
        <v>0</v>
      </c>
      <c r="K22">
        <v>9</v>
      </c>
      <c r="M22">
        <v>2</v>
      </c>
    </row>
    <row r="23" spans="1:13" x14ac:dyDescent="0.25">
      <c r="A23" t="s">
        <v>42</v>
      </c>
      <c r="B23">
        <v>2</v>
      </c>
      <c r="C23">
        <v>1</v>
      </c>
      <c r="D23">
        <v>230</v>
      </c>
      <c r="E23">
        <v>12</v>
      </c>
      <c r="F23">
        <v>1</v>
      </c>
      <c r="G23">
        <v>12</v>
      </c>
      <c r="H23">
        <v>0</v>
      </c>
      <c r="I23">
        <v>3</v>
      </c>
      <c r="J23">
        <v>0</v>
      </c>
      <c r="K23">
        <v>9</v>
      </c>
      <c r="M23">
        <v>3</v>
      </c>
    </row>
    <row r="24" spans="1:13" x14ac:dyDescent="0.25">
      <c r="A24" t="s">
        <v>43</v>
      </c>
      <c r="B24">
        <v>2</v>
      </c>
      <c r="C24">
        <v>8</v>
      </c>
      <c r="D24">
        <v>262</v>
      </c>
      <c r="E24">
        <v>20</v>
      </c>
      <c r="F24">
        <v>5</v>
      </c>
      <c r="G24">
        <v>20</v>
      </c>
      <c r="H24">
        <v>0</v>
      </c>
      <c r="I24">
        <v>7</v>
      </c>
      <c r="J24">
        <v>0</v>
      </c>
      <c r="K24">
        <v>13</v>
      </c>
      <c r="M24">
        <v>4</v>
      </c>
    </row>
    <row r="25" spans="1:13" x14ac:dyDescent="0.25">
      <c r="A25" t="s">
        <v>44</v>
      </c>
      <c r="B25">
        <v>2</v>
      </c>
      <c r="C25">
        <v>7</v>
      </c>
      <c r="D25">
        <v>262</v>
      </c>
      <c r="E25">
        <v>27</v>
      </c>
      <c r="F25">
        <v>9</v>
      </c>
      <c r="G25">
        <v>27</v>
      </c>
      <c r="H25">
        <v>0</v>
      </c>
      <c r="I25">
        <v>11</v>
      </c>
      <c r="J25">
        <v>0</v>
      </c>
      <c r="K25">
        <v>16</v>
      </c>
      <c r="M25">
        <v>5</v>
      </c>
    </row>
    <row r="26" spans="1:13" x14ac:dyDescent="0.25">
      <c r="A26" t="s">
        <v>45</v>
      </c>
      <c r="B26">
        <v>5</v>
      </c>
      <c r="C26">
        <v>10</v>
      </c>
      <c r="D26">
        <v>353</v>
      </c>
      <c r="E26">
        <v>37</v>
      </c>
      <c r="F26">
        <v>8</v>
      </c>
      <c r="G26">
        <v>37</v>
      </c>
      <c r="H26">
        <v>0</v>
      </c>
      <c r="I26">
        <v>13</v>
      </c>
      <c r="J26">
        <v>0</v>
      </c>
      <c r="K26">
        <v>24</v>
      </c>
      <c r="M26">
        <v>6</v>
      </c>
    </row>
    <row r="27" spans="1:13" x14ac:dyDescent="0.25">
      <c r="A27" t="s">
        <v>46</v>
      </c>
      <c r="B27">
        <v>5</v>
      </c>
      <c r="C27">
        <v>15</v>
      </c>
      <c r="D27">
        <v>443</v>
      </c>
      <c r="E27">
        <v>52</v>
      </c>
      <c r="F27">
        <v>8</v>
      </c>
      <c r="G27">
        <v>52</v>
      </c>
      <c r="H27">
        <v>0</v>
      </c>
      <c r="I27">
        <v>13</v>
      </c>
      <c r="J27">
        <v>0</v>
      </c>
      <c r="K27">
        <v>39</v>
      </c>
      <c r="M27">
        <v>7</v>
      </c>
    </row>
    <row r="28" spans="1:13" x14ac:dyDescent="0.25">
      <c r="A28" t="s">
        <v>47</v>
      </c>
      <c r="B28">
        <v>7</v>
      </c>
      <c r="C28">
        <v>14</v>
      </c>
      <c r="D28">
        <v>522</v>
      </c>
      <c r="E28">
        <v>66</v>
      </c>
      <c r="F28">
        <v>12</v>
      </c>
      <c r="G28">
        <v>66</v>
      </c>
      <c r="H28">
        <v>0</v>
      </c>
      <c r="I28">
        <v>19</v>
      </c>
      <c r="J28">
        <v>0</v>
      </c>
      <c r="K28">
        <v>47</v>
      </c>
      <c r="M28">
        <v>8</v>
      </c>
    </row>
    <row r="29" spans="1:13" x14ac:dyDescent="0.25">
      <c r="A29" t="s">
        <v>48</v>
      </c>
      <c r="B29">
        <v>10</v>
      </c>
      <c r="C29">
        <v>15</v>
      </c>
      <c r="D29">
        <v>643</v>
      </c>
      <c r="E29">
        <v>81</v>
      </c>
      <c r="F29">
        <v>13</v>
      </c>
      <c r="G29">
        <v>81</v>
      </c>
      <c r="H29">
        <v>0</v>
      </c>
      <c r="I29">
        <v>23</v>
      </c>
      <c r="J29">
        <v>0</v>
      </c>
      <c r="K29">
        <v>58</v>
      </c>
      <c r="M29">
        <v>9</v>
      </c>
    </row>
    <row r="30" spans="1:13" x14ac:dyDescent="0.25">
      <c r="A30" t="s">
        <v>49</v>
      </c>
      <c r="B30">
        <v>12</v>
      </c>
      <c r="C30">
        <v>8</v>
      </c>
      <c r="D30">
        <v>696</v>
      </c>
      <c r="E30">
        <v>90</v>
      </c>
      <c r="F30">
        <v>15</v>
      </c>
      <c r="G30">
        <v>89</v>
      </c>
      <c r="H30">
        <v>0</v>
      </c>
      <c r="I30">
        <v>27</v>
      </c>
      <c r="J30">
        <v>1</v>
      </c>
      <c r="K30">
        <v>62</v>
      </c>
      <c r="M30">
        <v>10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0">PEARSON(N21:N30,N39:N48)</f>
        <v>#VALUE!</v>
      </c>
      <c r="O35" t="e">
        <f t="shared" si="0"/>
        <v>#VALUE!</v>
      </c>
      <c r="P35" t="e">
        <f t="shared" si="0"/>
        <v>#VALUE!</v>
      </c>
      <c r="Q35" t="e">
        <f t="shared" si="0"/>
        <v>#VALUE!</v>
      </c>
      <c r="R35" t="e">
        <f t="shared" si="0"/>
        <v>#VALUE!</v>
      </c>
      <c r="S35" t="e">
        <f t="shared" si="0"/>
        <v>#VALUE!</v>
      </c>
      <c r="T35" t="e">
        <f t="shared" si="0"/>
        <v>#VALUE!</v>
      </c>
      <c r="U35" t="e">
        <f t="shared" si="0"/>
        <v>#VALUE!</v>
      </c>
      <c r="V35" t="e">
        <f t="shared" si="0"/>
        <v>#VALUE!</v>
      </c>
      <c r="W35" t="e">
        <f t="shared" si="0"/>
        <v>#VALUE!</v>
      </c>
    </row>
    <row r="36" spans="11:23" x14ac:dyDescent="0.25">
      <c r="M36" t="s">
        <v>54</v>
      </c>
      <c r="N36" t="e">
        <f t="shared" ref="N36:W36" si="1">INT(0.5-LN(N33)/N34)</f>
        <v>#VALUE!</v>
      </c>
      <c r="O36" t="e">
        <f t="shared" si="1"/>
        <v>#VALUE!</v>
      </c>
      <c r="P36" t="e">
        <f t="shared" si="1"/>
        <v>#VALUE!</v>
      </c>
      <c r="Q36" t="e">
        <f t="shared" si="1"/>
        <v>#VALUE!</v>
      </c>
      <c r="R36" t="e">
        <f t="shared" si="1"/>
        <v>#VALUE!</v>
      </c>
      <c r="S36" t="e">
        <f t="shared" si="1"/>
        <v>#VALUE!</v>
      </c>
      <c r="T36" t="e">
        <f t="shared" si="1"/>
        <v>#VALUE!</v>
      </c>
      <c r="U36" t="e">
        <f t="shared" si="1"/>
        <v>#VALUE!</v>
      </c>
      <c r="V36" t="e">
        <f t="shared" si="1"/>
        <v>#VALUE!</v>
      </c>
      <c r="W36" t="e">
        <f t="shared" si="1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16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20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20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0</v>
      </c>
      <c r="D10">
        <v>20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20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0</v>
      </c>
      <c r="D12">
        <v>20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3</v>
      </c>
      <c r="D13">
        <v>36</v>
      </c>
      <c r="E13">
        <v>4</v>
      </c>
      <c r="F13">
        <v>4</v>
      </c>
      <c r="G13">
        <v>4</v>
      </c>
      <c r="H13">
        <v>0</v>
      </c>
      <c r="I13">
        <v>4</v>
      </c>
      <c r="J13">
        <v>0</v>
      </c>
      <c r="K13">
        <v>0</v>
      </c>
    </row>
    <row r="14" spans="1:23" x14ac:dyDescent="0.25">
      <c r="A14" t="s">
        <v>33</v>
      </c>
      <c r="B14">
        <v>0</v>
      </c>
      <c r="C14">
        <v>5</v>
      </c>
      <c r="D14">
        <v>36</v>
      </c>
      <c r="E14">
        <v>9</v>
      </c>
      <c r="F14">
        <v>8</v>
      </c>
      <c r="G14">
        <v>9</v>
      </c>
      <c r="H14">
        <v>0</v>
      </c>
      <c r="I14">
        <v>8</v>
      </c>
      <c r="J14">
        <v>0</v>
      </c>
      <c r="K14">
        <v>1</v>
      </c>
    </row>
    <row r="15" spans="1:23" x14ac:dyDescent="0.25">
      <c r="A15" t="s">
        <v>34</v>
      </c>
      <c r="B15">
        <v>0</v>
      </c>
      <c r="C15">
        <v>0</v>
      </c>
      <c r="D15">
        <v>36</v>
      </c>
      <c r="E15">
        <v>9</v>
      </c>
      <c r="F15">
        <v>8</v>
      </c>
      <c r="G15">
        <v>9</v>
      </c>
      <c r="H15">
        <v>0</v>
      </c>
      <c r="I15">
        <v>8</v>
      </c>
      <c r="J15">
        <v>0</v>
      </c>
      <c r="K15">
        <v>1</v>
      </c>
    </row>
    <row r="16" spans="1:23" x14ac:dyDescent="0.25">
      <c r="A16" t="s">
        <v>35</v>
      </c>
      <c r="B16">
        <v>0</v>
      </c>
      <c r="C16">
        <v>0</v>
      </c>
      <c r="D16">
        <v>36</v>
      </c>
      <c r="E16">
        <v>9</v>
      </c>
      <c r="F16">
        <v>8</v>
      </c>
      <c r="G16">
        <v>9</v>
      </c>
      <c r="H16">
        <v>0</v>
      </c>
      <c r="I16">
        <v>8</v>
      </c>
      <c r="J16">
        <v>0</v>
      </c>
      <c r="K16">
        <v>1</v>
      </c>
    </row>
    <row r="17" spans="1:23" x14ac:dyDescent="0.25">
      <c r="A17" t="s">
        <v>36</v>
      </c>
      <c r="B17">
        <v>1</v>
      </c>
      <c r="C17">
        <v>29</v>
      </c>
      <c r="D17">
        <v>36</v>
      </c>
      <c r="E17">
        <v>38</v>
      </c>
      <c r="F17">
        <v>17</v>
      </c>
      <c r="G17">
        <v>38</v>
      </c>
      <c r="H17">
        <v>0</v>
      </c>
      <c r="I17">
        <v>18</v>
      </c>
      <c r="J17">
        <v>0</v>
      </c>
      <c r="K17">
        <v>20</v>
      </c>
    </row>
    <row r="18" spans="1:23" x14ac:dyDescent="0.25">
      <c r="A18" t="s">
        <v>37</v>
      </c>
      <c r="B18">
        <v>4</v>
      </c>
      <c r="C18">
        <v>37</v>
      </c>
      <c r="D18">
        <v>75</v>
      </c>
      <c r="E18">
        <v>75</v>
      </c>
      <c r="F18">
        <v>8</v>
      </c>
      <c r="G18">
        <v>75</v>
      </c>
      <c r="H18">
        <v>0</v>
      </c>
      <c r="I18">
        <v>12</v>
      </c>
      <c r="J18">
        <v>0</v>
      </c>
      <c r="K18">
        <v>63</v>
      </c>
    </row>
    <row r="19" spans="1:23" x14ac:dyDescent="0.25">
      <c r="A19" t="s">
        <v>38</v>
      </c>
      <c r="B19">
        <v>4</v>
      </c>
      <c r="C19">
        <v>28</v>
      </c>
      <c r="D19">
        <v>607</v>
      </c>
      <c r="E19">
        <v>104</v>
      </c>
      <c r="F19">
        <v>21</v>
      </c>
      <c r="G19">
        <v>103</v>
      </c>
      <c r="H19">
        <v>0</v>
      </c>
      <c r="I19">
        <v>25</v>
      </c>
      <c r="J19">
        <v>1</v>
      </c>
      <c r="K19">
        <v>78</v>
      </c>
    </row>
    <row r="20" spans="1:23" x14ac:dyDescent="0.25">
      <c r="A20" t="s">
        <v>39</v>
      </c>
      <c r="B20">
        <v>5</v>
      </c>
      <c r="C20">
        <v>20</v>
      </c>
      <c r="D20">
        <v>811</v>
      </c>
      <c r="E20">
        <v>125</v>
      </c>
      <c r="F20">
        <v>20</v>
      </c>
      <c r="G20">
        <v>123</v>
      </c>
      <c r="H20">
        <v>0</v>
      </c>
      <c r="I20">
        <v>25</v>
      </c>
      <c r="J20">
        <v>2</v>
      </c>
      <c r="K20">
        <v>98</v>
      </c>
      <c r="N20" s="1">
        <f t="shared" ref="N20:N30" si="0">J20/J19</f>
        <v>2</v>
      </c>
    </row>
    <row r="21" spans="1:23" x14ac:dyDescent="0.25">
      <c r="A21" t="s">
        <v>40</v>
      </c>
      <c r="B21">
        <v>7</v>
      </c>
      <c r="C21">
        <v>47</v>
      </c>
      <c r="D21">
        <v>1135</v>
      </c>
      <c r="E21">
        <v>173</v>
      </c>
      <c r="F21">
        <v>26</v>
      </c>
      <c r="G21">
        <v>170</v>
      </c>
      <c r="H21">
        <v>0</v>
      </c>
      <c r="I21">
        <v>33</v>
      </c>
      <c r="J21">
        <v>3</v>
      </c>
      <c r="K21">
        <v>137</v>
      </c>
      <c r="M21">
        <v>1</v>
      </c>
      <c r="N21" s="1">
        <f t="shared" si="0"/>
        <v>1.5</v>
      </c>
      <c r="O21" s="1">
        <f t="shared" ref="O21:O30" si="1">J21/J19</f>
        <v>3</v>
      </c>
    </row>
    <row r="22" spans="1:23" x14ac:dyDescent="0.25">
      <c r="A22" t="s">
        <v>41</v>
      </c>
      <c r="B22">
        <v>4</v>
      </c>
      <c r="C22">
        <v>29</v>
      </c>
      <c r="D22">
        <v>1497</v>
      </c>
      <c r="E22">
        <v>204</v>
      </c>
      <c r="F22">
        <v>50</v>
      </c>
      <c r="G22">
        <v>199</v>
      </c>
      <c r="H22">
        <v>0</v>
      </c>
      <c r="I22">
        <v>54</v>
      </c>
      <c r="J22">
        <v>5</v>
      </c>
      <c r="K22">
        <v>145</v>
      </c>
      <c r="M22">
        <v>2</v>
      </c>
      <c r="N22" s="1">
        <f t="shared" si="0"/>
        <v>1.6666666666666667</v>
      </c>
      <c r="O22" s="1">
        <f t="shared" si="1"/>
        <v>2.5</v>
      </c>
      <c r="P22" s="1">
        <f t="shared" ref="P22:P30" si="2">J22/J19</f>
        <v>5</v>
      </c>
    </row>
    <row r="23" spans="1:23" x14ac:dyDescent="0.25">
      <c r="A23" t="s">
        <v>42</v>
      </c>
      <c r="B23">
        <v>11</v>
      </c>
      <c r="C23">
        <v>36</v>
      </c>
      <c r="D23">
        <v>1740</v>
      </c>
      <c r="E23">
        <v>241</v>
      </c>
      <c r="F23">
        <v>53</v>
      </c>
      <c r="G23">
        <v>235</v>
      </c>
      <c r="H23">
        <v>0</v>
      </c>
      <c r="I23">
        <v>64</v>
      </c>
      <c r="J23">
        <v>6</v>
      </c>
      <c r="K23">
        <v>171</v>
      </c>
      <c r="M23">
        <v>3</v>
      </c>
      <c r="N23" s="1">
        <f t="shared" si="0"/>
        <v>1.2</v>
      </c>
      <c r="O23" s="1">
        <f t="shared" si="1"/>
        <v>2</v>
      </c>
      <c r="P23" s="1">
        <f t="shared" si="2"/>
        <v>3</v>
      </c>
      <c r="Q23" s="1">
        <f t="shared" ref="Q23:Q30" si="3">J23/J19</f>
        <v>6</v>
      </c>
    </row>
    <row r="24" spans="1:23" x14ac:dyDescent="0.25">
      <c r="A24" t="s">
        <v>43</v>
      </c>
      <c r="B24">
        <v>11</v>
      </c>
      <c r="C24">
        <v>47</v>
      </c>
      <c r="D24">
        <v>2149</v>
      </c>
      <c r="E24">
        <v>291</v>
      </c>
      <c r="F24">
        <v>71</v>
      </c>
      <c r="G24">
        <v>282</v>
      </c>
      <c r="H24">
        <v>1</v>
      </c>
      <c r="I24">
        <v>82</v>
      </c>
      <c r="J24">
        <v>8</v>
      </c>
      <c r="K24">
        <v>200</v>
      </c>
      <c r="M24">
        <v>4</v>
      </c>
      <c r="N24" s="1">
        <f t="shared" si="0"/>
        <v>1.3333333333333333</v>
      </c>
      <c r="O24" s="1">
        <f t="shared" si="1"/>
        <v>1.6</v>
      </c>
      <c r="P24" s="1">
        <f t="shared" si="2"/>
        <v>2.6666666666666665</v>
      </c>
      <c r="Q24" s="1">
        <f t="shared" si="3"/>
        <v>4</v>
      </c>
      <c r="R24" s="1">
        <f t="shared" ref="R24:R30" si="4">J24/J19</f>
        <v>8</v>
      </c>
    </row>
    <row r="25" spans="1:23" x14ac:dyDescent="0.25">
      <c r="A25" t="s">
        <v>44</v>
      </c>
      <c r="B25">
        <v>18</v>
      </c>
      <c r="C25">
        <v>84</v>
      </c>
      <c r="D25">
        <v>2844</v>
      </c>
      <c r="E25">
        <v>376</v>
      </c>
      <c r="F25">
        <v>79</v>
      </c>
      <c r="G25">
        <v>366</v>
      </c>
      <c r="H25">
        <v>1</v>
      </c>
      <c r="I25">
        <v>97</v>
      </c>
      <c r="J25">
        <v>9</v>
      </c>
      <c r="K25">
        <v>269</v>
      </c>
      <c r="M25">
        <v>5</v>
      </c>
      <c r="N25" s="1">
        <f t="shared" si="0"/>
        <v>1.125</v>
      </c>
      <c r="O25" s="1">
        <f t="shared" si="1"/>
        <v>1.5</v>
      </c>
      <c r="P25" s="1">
        <f t="shared" si="2"/>
        <v>1.8</v>
      </c>
      <c r="Q25" s="1">
        <f t="shared" si="3"/>
        <v>3</v>
      </c>
      <c r="R25" s="1">
        <f t="shared" si="4"/>
        <v>4.5</v>
      </c>
      <c r="S25" s="1">
        <f t="shared" ref="S25:S30" si="5">J25/J19</f>
        <v>9</v>
      </c>
    </row>
    <row r="26" spans="1:23" x14ac:dyDescent="0.25">
      <c r="A26" t="s">
        <v>45</v>
      </c>
      <c r="B26">
        <v>18</v>
      </c>
      <c r="C26">
        <v>55</v>
      </c>
      <c r="D26">
        <v>3568</v>
      </c>
      <c r="E26">
        <v>436</v>
      </c>
      <c r="F26">
        <v>87</v>
      </c>
      <c r="G26">
        <v>421</v>
      </c>
      <c r="H26">
        <v>1</v>
      </c>
      <c r="I26">
        <v>105</v>
      </c>
      <c r="J26">
        <v>14</v>
      </c>
      <c r="K26">
        <v>316</v>
      </c>
      <c r="M26">
        <v>6</v>
      </c>
      <c r="N26" s="1">
        <f t="shared" si="0"/>
        <v>1.5555555555555556</v>
      </c>
      <c r="O26" s="1">
        <f t="shared" si="1"/>
        <v>1.75</v>
      </c>
      <c r="P26" s="1">
        <f t="shared" si="2"/>
        <v>2.3333333333333335</v>
      </c>
      <c r="Q26" s="1">
        <f t="shared" si="3"/>
        <v>2.8</v>
      </c>
      <c r="R26" s="1">
        <f t="shared" si="4"/>
        <v>4.666666666666667</v>
      </c>
      <c r="S26" s="1">
        <f t="shared" si="5"/>
        <v>7</v>
      </c>
      <c r="T26" s="1">
        <f>J26/J19</f>
        <v>14</v>
      </c>
    </row>
    <row r="27" spans="1:23" x14ac:dyDescent="0.25">
      <c r="A27" t="s">
        <v>46</v>
      </c>
      <c r="B27">
        <v>24</v>
      </c>
      <c r="C27">
        <v>109</v>
      </c>
      <c r="D27">
        <v>4433</v>
      </c>
      <c r="E27">
        <v>548</v>
      </c>
      <c r="F27">
        <v>99</v>
      </c>
      <c r="G27">
        <v>530</v>
      </c>
      <c r="H27">
        <v>1</v>
      </c>
      <c r="I27">
        <v>123</v>
      </c>
      <c r="J27">
        <v>17</v>
      </c>
      <c r="K27">
        <v>407</v>
      </c>
      <c r="M27">
        <v>7</v>
      </c>
      <c r="N27" s="1">
        <f t="shared" si="0"/>
        <v>1.2142857142857142</v>
      </c>
      <c r="O27" s="1">
        <f t="shared" si="1"/>
        <v>1.8888888888888888</v>
      </c>
      <c r="P27" s="1">
        <f t="shared" si="2"/>
        <v>2.125</v>
      </c>
      <c r="Q27" s="1">
        <f t="shared" si="3"/>
        <v>2.8333333333333335</v>
      </c>
      <c r="R27" s="1">
        <f t="shared" si="4"/>
        <v>3.4</v>
      </c>
      <c r="S27" s="1">
        <f t="shared" si="5"/>
        <v>5.666666666666667</v>
      </c>
      <c r="T27" s="1">
        <f>J27/J20</f>
        <v>8.5</v>
      </c>
      <c r="U27" s="1">
        <f>J27/J19</f>
        <v>17</v>
      </c>
    </row>
    <row r="28" spans="1:23" x14ac:dyDescent="0.25">
      <c r="A28" t="s">
        <v>47</v>
      </c>
      <c r="B28">
        <v>30</v>
      </c>
      <c r="C28">
        <v>70</v>
      </c>
      <c r="D28">
        <v>5179</v>
      </c>
      <c r="E28">
        <v>621</v>
      </c>
      <c r="F28">
        <v>127</v>
      </c>
      <c r="G28">
        <v>600</v>
      </c>
      <c r="H28">
        <v>1</v>
      </c>
      <c r="I28">
        <v>157</v>
      </c>
      <c r="J28">
        <v>20</v>
      </c>
      <c r="K28">
        <v>443</v>
      </c>
      <c r="M28">
        <v>8</v>
      </c>
      <c r="N28" s="1">
        <f t="shared" si="0"/>
        <v>1.1764705882352942</v>
      </c>
      <c r="O28" s="1">
        <f t="shared" si="1"/>
        <v>1.4285714285714286</v>
      </c>
      <c r="P28" s="1">
        <f t="shared" si="2"/>
        <v>2.2222222222222223</v>
      </c>
      <c r="Q28" s="1">
        <f t="shared" si="3"/>
        <v>2.5</v>
      </c>
      <c r="R28" s="1">
        <f t="shared" si="4"/>
        <v>3.3333333333333335</v>
      </c>
      <c r="S28" s="1">
        <f t="shared" si="5"/>
        <v>4</v>
      </c>
      <c r="T28" s="1">
        <f>J28/J21</f>
        <v>6.666666666666667</v>
      </c>
      <c r="U28" s="1">
        <f>J28/J20</f>
        <v>10</v>
      </c>
      <c r="V28" s="1">
        <f>J28/J19</f>
        <v>20</v>
      </c>
    </row>
    <row r="29" spans="1:23" x14ac:dyDescent="0.25">
      <c r="A29" t="s">
        <v>48</v>
      </c>
      <c r="B29">
        <v>32</v>
      </c>
      <c r="C29">
        <v>48</v>
      </c>
      <c r="D29">
        <v>5718</v>
      </c>
      <c r="E29">
        <v>678</v>
      </c>
      <c r="F29">
        <v>146</v>
      </c>
      <c r="G29">
        <v>648</v>
      </c>
      <c r="H29">
        <v>7</v>
      </c>
      <c r="I29">
        <v>178</v>
      </c>
      <c r="J29">
        <v>23</v>
      </c>
      <c r="K29">
        <v>470</v>
      </c>
      <c r="M29">
        <v>9</v>
      </c>
      <c r="N29" s="1">
        <f t="shared" si="0"/>
        <v>1.1499999999999999</v>
      </c>
      <c r="O29" s="1">
        <f t="shared" si="1"/>
        <v>1.3529411764705883</v>
      </c>
      <c r="P29" s="1">
        <f t="shared" si="2"/>
        <v>1.6428571428571428</v>
      </c>
      <c r="Q29" s="1">
        <f t="shared" si="3"/>
        <v>2.5555555555555554</v>
      </c>
      <c r="R29" s="1">
        <f t="shared" si="4"/>
        <v>2.875</v>
      </c>
      <c r="S29" s="1">
        <f t="shared" si="5"/>
        <v>3.8333333333333335</v>
      </c>
      <c r="T29" s="1">
        <f>J29/J22</f>
        <v>4.5999999999999996</v>
      </c>
      <c r="U29" s="1">
        <f>J29/J21</f>
        <v>7.666666666666667</v>
      </c>
      <c r="V29" s="1">
        <f>J29/J20</f>
        <v>11.5</v>
      </c>
      <c r="W29" s="1">
        <f>J29/J19</f>
        <v>23</v>
      </c>
    </row>
    <row r="30" spans="1:23" x14ac:dyDescent="0.25">
      <c r="A30" t="s">
        <v>49</v>
      </c>
      <c r="B30">
        <v>33</v>
      </c>
      <c r="C30">
        <v>40</v>
      </c>
      <c r="D30">
        <v>6084</v>
      </c>
      <c r="E30">
        <v>724</v>
      </c>
      <c r="F30">
        <v>145</v>
      </c>
      <c r="G30">
        <v>688</v>
      </c>
      <c r="H30">
        <v>7</v>
      </c>
      <c r="I30">
        <v>178</v>
      </c>
      <c r="J30">
        <v>29</v>
      </c>
      <c r="K30">
        <v>510</v>
      </c>
      <c r="M30">
        <v>10</v>
      </c>
      <c r="N30" s="1">
        <f t="shared" si="0"/>
        <v>1.2608695652173914</v>
      </c>
      <c r="O30" s="1">
        <f t="shared" si="1"/>
        <v>1.45</v>
      </c>
      <c r="P30" s="1">
        <f t="shared" si="2"/>
        <v>1.7058823529411764</v>
      </c>
      <c r="Q30" s="1">
        <f t="shared" si="3"/>
        <v>2.0714285714285716</v>
      </c>
      <c r="R30" s="1">
        <f t="shared" si="4"/>
        <v>3.2222222222222223</v>
      </c>
      <c r="S30" s="1">
        <f t="shared" si="5"/>
        <v>3.625</v>
      </c>
      <c r="T30" s="1">
        <f>J30/J23</f>
        <v>4.833333333333333</v>
      </c>
      <c r="U30" s="1">
        <f>J30/J22</f>
        <v>5.8</v>
      </c>
      <c r="V30" s="1">
        <f>J30/J21</f>
        <v>9.6666666666666661</v>
      </c>
      <c r="W30" s="1">
        <f>J30/J20</f>
        <v>14.5</v>
      </c>
    </row>
    <row r="33" spans="11:23" x14ac:dyDescent="0.25">
      <c r="K33" t="s">
        <v>50</v>
      </c>
      <c r="M33" t="s">
        <v>51</v>
      </c>
      <c r="N33">
        <f>EXP(INDEX(LINEST(LN(N21:N30),M21:M30),1,2))</f>
        <v>1.5037271987695704</v>
      </c>
      <c r="O33">
        <f>EXP(INDEX(LINEST(LN(O21:O30),M21:M30),1,2))</f>
        <v>2.65565070130243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-2.5551265515661205E-2</v>
      </c>
      <c r="O34">
        <f>INDEX(LINEST(LN(O21:O30),M21:M30),1)</f>
        <v>-7.1950076975667993E-2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6">PEARSON(N21:N30,N39:N48)</f>
        <v>0.56841807455114168</v>
      </c>
      <c r="O35">
        <f t="shared" si="6"/>
        <v>0.85299461805562338</v>
      </c>
      <c r="P35" t="e">
        <f t="shared" si="6"/>
        <v>#VALUE!</v>
      </c>
      <c r="Q35" t="e">
        <f t="shared" si="6"/>
        <v>#VALUE!</v>
      </c>
      <c r="R35" t="e">
        <f t="shared" si="6"/>
        <v>#VALUE!</v>
      </c>
      <c r="S35" t="e">
        <f t="shared" si="6"/>
        <v>#VALUE!</v>
      </c>
      <c r="T35" t="e">
        <f t="shared" si="6"/>
        <v>#VALUE!</v>
      </c>
      <c r="U35" t="e">
        <f t="shared" si="6"/>
        <v>#VALUE!</v>
      </c>
      <c r="V35" t="e">
        <f t="shared" si="6"/>
        <v>#VALUE!</v>
      </c>
      <c r="W35" t="e">
        <f t="shared" si="6"/>
        <v>#VALUE!</v>
      </c>
    </row>
    <row r="36" spans="11:23" x14ac:dyDescent="0.25">
      <c r="M36" t="s">
        <v>54</v>
      </c>
      <c r="N36">
        <f t="shared" ref="N36:W36" si="7">INT(0.5-LN(N33)/N34)</f>
        <v>16</v>
      </c>
      <c r="O36">
        <f t="shared" si="7"/>
        <v>14</v>
      </c>
      <c r="P36" t="e">
        <f t="shared" si="7"/>
        <v>#VALUE!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 s="2">
        <f>N36+A20</f>
        <v>43919</v>
      </c>
      <c r="O37" s="2">
        <f>O36+A20</f>
        <v>43917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1.4657917787224586</v>
      </c>
      <c r="O39">
        <f>O33*EXP(O34*M21)</f>
        <v>2.4712883971558344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1.4288133780704397</v>
      </c>
      <c r="O40">
        <f>O33*EXP(O34*M22)</f>
        <v>2.2997250123752426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1.3927678535162611</v>
      </c>
      <c r="O41">
        <f>O33*EXP(O34*M23)</f>
        <v>2.140072012085287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1.3576316708399845</v>
      </c>
      <c r="O42">
        <f>O33*EXP(O34*M24)</f>
        <v>1.9915025458545879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1.3233818895334293</v>
      </c>
      <c r="O43">
        <f>O33*EXP(O34*M25)</f>
        <v>1.8532471653983045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1.2899961478222532</v>
      </c>
      <c r="O44">
        <f>O33*EXP(O34*M26)</f>
        <v>1.7245898395691166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1.2574526480658907</v>
      </c>
      <c r="O45">
        <f>O33*EXP(O34*M27)</f>
        <v>1.6048642459980811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1.2257301425258136</v>
      </c>
      <c r="O46">
        <f>O33*EXP(O34*M28)</f>
        <v>1.4934503201796043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1.1948079194928258</v>
      </c>
      <c r="O47">
        <f>O33*EXP(O34*M29)</f>
        <v>1.3897710441280708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1.1646657897643327</v>
      </c>
      <c r="O48">
        <f>O33*EXP(O34*M30)</f>
        <v>1.2932894579744361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1</v>
      </c>
      <c r="D3">
        <v>39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10</v>
      </c>
      <c r="D4">
        <v>66</v>
      </c>
      <c r="E4">
        <v>11</v>
      </c>
      <c r="F4">
        <v>6</v>
      </c>
      <c r="G4">
        <v>11</v>
      </c>
      <c r="H4">
        <v>0</v>
      </c>
      <c r="I4">
        <v>6</v>
      </c>
      <c r="J4">
        <v>0</v>
      </c>
      <c r="K4">
        <v>5</v>
      </c>
    </row>
    <row r="5" spans="1:23" x14ac:dyDescent="0.25">
      <c r="A5" t="s">
        <v>24</v>
      </c>
      <c r="B5">
        <v>0</v>
      </c>
      <c r="C5">
        <v>8</v>
      </c>
      <c r="D5">
        <v>78</v>
      </c>
      <c r="E5">
        <v>19</v>
      </c>
      <c r="F5">
        <v>9</v>
      </c>
      <c r="G5">
        <v>19</v>
      </c>
      <c r="H5">
        <v>0</v>
      </c>
      <c r="I5">
        <v>9</v>
      </c>
      <c r="J5">
        <v>0</v>
      </c>
      <c r="K5">
        <v>10</v>
      </c>
    </row>
    <row r="6" spans="1:23" x14ac:dyDescent="0.25">
      <c r="A6" t="s">
        <v>25</v>
      </c>
      <c r="B6">
        <v>0</v>
      </c>
      <c r="C6">
        <v>0</v>
      </c>
      <c r="D6">
        <v>112</v>
      </c>
      <c r="E6">
        <v>19</v>
      </c>
      <c r="F6">
        <v>9</v>
      </c>
      <c r="G6">
        <v>19</v>
      </c>
      <c r="H6">
        <v>0</v>
      </c>
      <c r="I6">
        <v>9</v>
      </c>
      <c r="J6">
        <v>0</v>
      </c>
      <c r="K6">
        <v>10</v>
      </c>
    </row>
    <row r="7" spans="1:23" x14ac:dyDescent="0.25">
      <c r="A7" t="s">
        <v>26</v>
      </c>
      <c r="B7">
        <v>1</v>
      </c>
      <c r="C7">
        <v>19</v>
      </c>
      <c r="D7">
        <v>121</v>
      </c>
      <c r="E7">
        <v>42</v>
      </c>
      <c r="F7">
        <v>4</v>
      </c>
      <c r="G7">
        <v>38</v>
      </c>
      <c r="H7">
        <v>4</v>
      </c>
      <c r="I7">
        <v>5</v>
      </c>
      <c r="J7">
        <v>0</v>
      </c>
      <c r="K7">
        <v>33</v>
      </c>
    </row>
    <row r="8" spans="1:23" x14ac:dyDescent="0.25">
      <c r="A8" t="s">
        <v>27</v>
      </c>
      <c r="B8">
        <v>1</v>
      </c>
      <c r="C8">
        <v>-17</v>
      </c>
      <c r="D8">
        <v>121</v>
      </c>
      <c r="E8">
        <v>25</v>
      </c>
      <c r="F8">
        <v>12</v>
      </c>
      <c r="G8">
        <v>21</v>
      </c>
      <c r="H8">
        <v>4</v>
      </c>
      <c r="I8">
        <v>13</v>
      </c>
      <c r="J8">
        <v>0</v>
      </c>
      <c r="K8">
        <v>8</v>
      </c>
    </row>
    <row r="9" spans="1:23" x14ac:dyDescent="0.25">
      <c r="A9" t="s">
        <v>28</v>
      </c>
      <c r="B9">
        <v>1</v>
      </c>
      <c r="C9">
        <v>-3</v>
      </c>
      <c r="D9">
        <v>121</v>
      </c>
      <c r="E9">
        <v>22</v>
      </c>
      <c r="F9">
        <v>12</v>
      </c>
      <c r="G9">
        <v>18</v>
      </c>
      <c r="H9">
        <v>4</v>
      </c>
      <c r="I9">
        <v>13</v>
      </c>
      <c r="J9">
        <v>0</v>
      </c>
      <c r="K9">
        <v>5</v>
      </c>
    </row>
    <row r="10" spans="1:23" x14ac:dyDescent="0.25">
      <c r="A10" t="s">
        <v>29</v>
      </c>
      <c r="B10">
        <v>2</v>
      </c>
      <c r="C10">
        <v>1</v>
      </c>
      <c r="D10">
        <v>121</v>
      </c>
      <c r="E10">
        <v>24</v>
      </c>
      <c r="F10">
        <v>12</v>
      </c>
      <c r="G10">
        <v>19</v>
      </c>
      <c r="H10">
        <v>4</v>
      </c>
      <c r="I10">
        <v>14</v>
      </c>
      <c r="J10">
        <v>1</v>
      </c>
      <c r="K10">
        <v>5</v>
      </c>
    </row>
    <row r="11" spans="1:23" x14ac:dyDescent="0.25">
      <c r="A11" t="s">
        <v>30</v>
      </c>
      <c r="B11">
        <v>3</v>
      </c>
      <c r="C11">
        <v>2</v>
      </c>
      <c r="D11">
        <v>133</v>
      </c>
      <c r="E11">
        <v>26</v>
      </c>
      <c r="F11">
        <v>10</v>
      </c>
      <c r="G11">
        <v>21</v>
      </c>
      <c r="H11">
        <v>4</v>
      </c>
      <c r="I11">
        <v>13</v>
      </c>
      <c r="J11">
        <v>1</v>
      </c>
      <c r="K11">
        <v>8</v>
      </c>
    </row>
    <row r="12" spans="1:23" x14ac:dyDescent="0.25">
      <c r="A12" t="s">
        <v>31</v>
      </c>
      <c r="B12">
        <v>3</v>
      </c>
      <c r="C12">
        <v>0</v>
      </c>
      <c r="D12">
        <v>146</v>
      </c>
      <c r="E12">
        <v>28</v>
      </c>
      <c r="F12">
        <v>11</v>
      </c>
      <c r="G12">
        <v>21</v>
      </c>
      <c r="H12">
        <v>4</v>
      </c>
      <c r="I12">
        <v>14</v>
      </c>
      <c r="J12">
        <v>3</v>
      </c>
      <c r="K12">
        <v>7</v>
      </c>
    </row>
    <row r="13" spans="1:23" x14ac:dyDescent="0.25">
      <c r="A13" t="s">
        <v>32</v>
      </c>
      <c r="B13">
        <v>5</v>
      </c>
      <c r="C13">
        <v>3</v>
      </c>
      <c r="D13">
        <v>229</v>
      </c>
      <c r="E13">
        <v>32</v>
      </c>
      <c r="F13">
        <v>12</v>
      </c>
      <c r="G13">
        <v>24</v>
      </c>
      <c r="H13">
        <v>5</v>
      </c>
      <c r="I13">
        <v>17</v>
      </c>
      <c r="J13">
        <v>3</v>
      </c>
      <c r="K13">
        <v>7</v>
      </c>
    </row>
    <row r="14" spans="1:23" x14ac:dyDescent="0.25">
      <c r="A14" t="s">
        <v>33</v>
      </c>
      <c r="B14">
        <v>6</v>
      </c>
      <c r="C14">
        <v>18</v>
      </c>
      <c r="D14">
        <v>331</v>
      </c>
      <c r="E14">
        <v>51</v>
      </c>
      <c r="F14">
        <v>26</v>
      </c>
      <c r="G14">
        <v>42</v>
      </c>
      <c r="H14">
        <v>5</v>
      </c>
      <c r="I14">
        <v>32</v>
      </c>
      <c r="J14">
        <v>4</v>
      </c>
      <c r="K14">
        <v>10</v>
      </c>
    </row>
    <row r="15" spans="1:23" x14ac:dyDescent="0.25">
      <c r="A15" t="s">
        <v>34</v>
      </c>
      <c r="B15">
        <v>11</v>
      </c>
      <c r="C15">
        <v>25</v>
      </c>
      <c r="D15">
        <v>401</v>
      </c>
      <c r="E15">
        <v>78</v>
      </c>
      <c r="F15">
        <v>39</v>
      </c>
      <c r="G15">
        <v>67</v>
      </c>
      <c r="H15">
        <v>5</v>
      </c>
      <c r="I15">
        <v>50</v>
      </c>
      <c r="J15">
        <v>6</v>
      </c>
      <c r="K15">
        <v>17</v>
      </c>
    </row>
    <row r="16" spans="1:23" x14ac:dyDescent="0.25">
      <c r="A16" t="s">
        <v>35</v>
      </c>
      <c r="B16">
        <v>17</v>
      </c>
      <c r="C16">
        <v>30</v>
      </c>
      <c r="D16">
        <v>611</v>
      </c>
      <c r="E16">
        <v>109</v>
      </c>
      <c r="F16">
        <v>60</v>
      </c>
      <c r="G16">
        <v>97</v>
      </c>
      <c r="H16">
        <v>5</v>
      </c>
      <c r="I16">
        <v>77</v>
      </c>
      <c r="J16">
        <v>7</v>
      </c>
      <c r="K16">
        <v>20</v>
      </c>
    </row>
    <row r="17" spans="1:23" x14ac:dyDescent="0.25">
      <c r="A17" t="s">
        <v>36</v>
      </c>
      <c r="B17">
        <v>29</v>
      </c>
      <c r="C17">
        <v>31</v>
      </c>
      <c r="D17">
        <v>694</v>
      </c>
      <c r="E17">
        <v>141</v>
      </c>
      <c r="F17">
        <v>57</v>
      </c>
      <c r="G17">
        <v>128</v>
      </c>
      <c r="H17">
        <v>5</v>
      </c>
      <c r="I17">
        <v>86</v>
      </c>
      <c r="J17">
        <v>8</v>
      </c>
      <c r="K17">
        <v>42</v>
      </c>
    </row>
    <row r="18" spans="1:23" x14ac:dyDescent="0.25">
      <c r="A18" t="s">
        <v>37</v>
      </c>
      <c r="B18">
        <v>34</v>
      </c>
      <c r="C18">
        <v>53</v>
      </c>
      <c r="D18">
        <v>1025</v>
      </c>
      <c r="E18">
        <v>194</v>
      </c>
      <c r="F18">
        <v>74</v>
      </c>
      <c r="G18">
        <v>181</v>
      </c>
      <c r="H18">
        <v>5</v>
      </c>
      <c r="I18">
        <v>108</v>
      </c>
      <c r="J18">
        <v>8</v>
      </c>
      <c r="K18">
        <v>73</v>
      </c>
    </row>
    <row r="19" spans="1:23" x14ac:dyDescent="0.25">
      <c r="A19" t="s">
        <v>38</v>
      </c>
      <c r="B19">
        <v>36</v>
      </c>
      <c r="C19">
        <v>62</v>
      </c>
      <c r="D19">
        <v>1174</v>
      </c>
      <c r="E19">
        <v>274</v>
      </c>
      <c r="F19">
        <v>100</v>
      </c>
      <c r="G19">
        <v>243</v>
      </c>
      <c r="H19">
        <v>20</v>
      </c>
      <c r="I19">
        <v>136</v>
      </c>
      <c r="J19">
        <v>11</v>
      </c>
      <c r="K19">
        <v>107</v>
      </c>
    </row>
    <row r="20" spans="1:23" x14ac:dyDescent="0.25">
      <c r="A20" t="s">
        <v>39</v>
      </c>
      <c r="B20">
        <v>44</v>
      </c>
      <c r="C20">
        <v>61</v>
      </c>
      <c r="D20">
        <v>1442</v>
      </c>
      <c r="E20">
        <v>345</v>
      </c>
      <c r="F20">
        <v>128</v>
      </c>
      <c r="G20">
        <v>304</v>
      </c>
      <c r="H20">
        <v>24</v>
      </c>
      <c r="I20">
        <v>172</v>
      </c>
      <c r="J20">
        <v>17</v>
      </c>
      <c r="K20">
        <v>132</v>
      </c>
      <c r="N20" s="1">
        <f t="shared" ref="N20:N30" si="0">J20/J19</f>
        <v>1.5454545454545454</v>
      </c>
      <c r="O20" s="1">
        <f t="shared" ref="O20:O30" si="1">J20/J18</f>
        <v>2.125</v>
      </c>
      <c r="P20" s="1">
        <f t="shared" ref="P20:P30" si="2">J20/J17</f>
        <v>2.125</v>
      </c>
      <c r="Q20" s="1">
        <f t="shared" ref="Q20:Q30" si="3">J20/J16</f>
        <v>2.4285714285714284</v>
      </c>
      <c r="R20" s="1">
        <f t="shared" ref="R20:R30" si="4">J20/J15</f>
        <v>2.8333333333333335</v>
      </c>
      <c r="S20" s="1">
        <f t="shared" ref="S20:S30" si="5">J20/J14</f>
        <v>4.25</v>
      </c>
      <c r="T20" s="1">
        <f t="shared" ref="T20:T30" si="6">J20/J13</f>
        <v>5.666666666666667</v>
      </c>
      <c r="U20" s="1">
        <f t="shared" ref="U20:U30" si="7">J20/J12</f>
        <v>5.666666666666667</v>
      </c>
      <c r="V20" s="1">
        <f t="shared" ref="V20:V30" si="8">J20/J11</f>
        <v>17</v>
      </c>
      <c r="W20" s="1">
        <f t="shared" ref="W20:W30" si="9">J20/J10</f>
        <v>17</v>
      </c>
    </row>
    <row r="21" spans="1:23" x14ac:dyDescent="0.25">
      <c r="A21" t="s">
        <v>40</v>
      </c>
      <c r="B21">
        <v>62</v>
      </c>
      <c r="C21">
        <v>80</v>
      </c>
      <c r="D21">
        <v>1750</v>
      </c>
      <c r="E21">
        <v>463</v>
      </c>
      <c r="F21">
        <v>213</v>
      </c>
      <c r="G21">
        <v>384</v>
      </c>
      <c r="H21">
        <v>52</v>
      </c>
      <c r="I21">
        <v>275</v>
      </c>
      <c r="J21">
        <v>27</v>
      </c>
      <c r="K21">
        <v>109</v>
      </c>
      <c r="M21">
        <v>1</v>
      </c>
      <c r="N21" s="1">
        <f t="shared" si="0"/>
        <v>1.588235294117647</v>
      </c>
      <c r="O21" s="1">
        <f t="shared" si="1"/>
        <v>2.4545454545454546</v>
      </c>
      <c r="P21" s="1">
        <f t="shared" si="2"/>
        <v>3.375</v>
      </c>
      <c r="Q21" s="1">
        <f t="shared" si="3"/>
        <v>3.375</v>
      </c>
      <c r="R21" s="1">
        <f t="shared" si="4"/>
        <v>3.8571428571428572</v>
      </c>
      <c r="S21" s="1">
        <f t="shared" si="5"/>
        <v>4.5</v>
      </c>
      <c r="T21" s="1">
        <f t="shared" si="6"/>
        <v>6.75</v>
      </c>
      <c r="U21" s="1">
        <f t="shared" si="7"/>
        <v>9</v>
      </c>
      <c r="V21" s="1">
        <f t="shared" si="8"/>
        <v>9</v>
      </c>
      <c r="W21" s="1">
        <f t="shared" si="9"/>
        <v>27</v>
      </c>
    </row>
    <row r="22" spans="1:23" x14ac:dyDescent="0.25">
      <c r="A22" t="s">
        <v>41</v>
      </c>
      <c r="B22">
        <v>66</v>
      </c>
      <c r="C22">
        <v>109</v>
      </c>
      <c r="D22">
        <v>1973</v>
      </c>
      <c r="E22">
        <v>559</v>
      </c>
      <c r="F22">
        <v>253</v>
      </c>
      <c r="G22">
        <v>493</v>
      </c>
      <c r="H22">
        <v>33</v>
      </c>
      <c r="I22">
        <v>319</v>
      </c>
      <c r="J22">
        <v>33</v>
      </c>
      <c r="K22">
        <v>174</v>
      </c>
      <c r="M22">
        <v>2</v>
      </c>
      <c r="N22" s="1">
        <f t="shared" si="0"/>
        <v>1.2222222222222223</v>
      </c>
      <c r="O22" s="1">
        <f t="shared" si="1"/>
        <v>1.9411764705882353</v>
      </c>
      <c r="P22" s="1">
        <f t="shared" si="2"/>
        <v>3</v>
      </c>
      <c r="Q22" s="1">
        <f t="shared" si="3"/>
        <v>4.125</v>
      </c>
      <c r="R22" s="1">
        <f t="shared" si="4"/>
        <v>4.125</v>
      </c>
      <c r="S22" s="1">
        <f t="shared" si="5"/>
        <v>4.7142857142857144</v>
      </c>
      <c r="T22" s="1">
        <f t="shared" si="6"/>
        <v>5.5</v>
      </c>
      <c r="U22" s="1">
        <f t="shared" si="7"/>
        <v>8.25</v>
      </c>
      <c r="V22" s="1">
        <f t="shared" si="8"/>
        <v>11</v>
      </c>
      <c r="W22" s="1">
        <f t="shared" si="9"/>
        <v>11</v>
      </c>
    </row>
    <row r="23" spans="1:23" x14ac:dyDescent="0.25">
      <c r="A23" t="s">
        <v>42</v>
      </c>
      <c r="B23">
        <v>73</v>
      </c>
      <c r="C23">
        <v>82</v>
      </c>
      <c r="D23">
        <v>2189</v>
      </c>
      <c r="E23">
        <v>667</v>
      </c>
      <c r="F23">
        <v>255</v>
      </c>
      <c r="G23">
        <v>575</v>
      </c>
      <c r="H23">
        <v>42</v>
      </c>
      <c r="I23">
        <v>328</v>
      </c>
      <c r="J23">
        <v>50</v>
      </c>
      <c r="K23">
        <v>247</v>
      </c>
      <c r="M23">
        <v>3</v>
      </c>
      <c r="N23" s="1">
        <f t="shared" si="0"/>
        <v>1.5151515151515151</v>
      </c>
      <c r="O23" s="1">
        <f t="shared" si="1"/>
        <v>1.8518518518518519</v>
      </c>
      <c r="P23" s="1">
        <f t="shared" si="2"/>
        <v>2.9411764705882355</v>
      </c>
      <c r="Q23" s="1">
        <f t="shared" si="3"/>
        <v>4.5454545454545459</v>
      </c>
      <c r="R23" s="1">
        <f t="shared" si="4"/>
        <v>6.25</v>
      </c>
      <c r="S23" s="1">
        <f t="shared" si="5"/>
        <v>6.25</v>
      </c>
      <c r="T23" s="1">
        <f t="shared" si="6"/>
        <v>7.1428571428571432</v>
      </c>
      <c r="U23" s="1">
        <f t="shared" si="7"/>
        <v>8.3333333333333339</v>
      </c>
      <c r="V23" s="1">
        <f t="shared" si="8"/>
        <v>12.5</v>
      </c>
      <c r="W23" s="1">
        <f t="shared" si="9"/>
        <v>16.666666666666668</v>
      </c>
    </row>
    <row r="24" spans="1:23" x14ac:dyDescent="0.25">
      <c r="A24" t="s">
        <v>43</v>
      </c>
      <c r="B24">
        <v>85</v>
      </c>
      <c r="C24">
        <v>86</v>
      </c>
      <c r="D24">
        <v>2509</v>
      </c>
      <c r="E24">
        <v>778</v>
      </c>
      <c r="F24">
        <v>299</v>
      </c>
      <c r="G24">
        <v>661</v>
      </c>
      <c r="H24">
        <v>57</v>
      </c>
      <c r="I24">
        <v>384</v>
      </c>
      <c r="J24">
        <v>60</v>
      </c>
      <c r="K24">
        <v>277</v>
      </c>
      <c r="M24">
        <v>4</v>
      </c>
      <c r="N24" s="1">
        <f t="shared" si="0"/>
        <v>1.2</v>
      </c>
      <c r="O24" s="1">
        <f t="shared" si="1"/>
        <v>1.8181818181818181</v>
      </c>
      <c r="P24" s="1">
        <f t="shared" si="2"/>
        <v>2.2222222222222223</v>
      </c>
      <c r="Q24" s="1">
        <f t="shared" si="3"/>
        <v>3.5294117647058822</v>
      </c>
      <c r="R24" s="1">
        <f t="shared" si="4"/>
        <v>5.4545454545454541</v>
      </c>
      <c r="S24" s="1">
        <f t="shared" si="5"/>
        <v>7.5</v>
      </c>
      <c r="T24" s="1">
        <f t="shared" si="6"/>
        <v>7.5</v>
      </c>
      <c r="U24" s="1">
        <f t="shared" si="7"/>
        <v>8.5714285714285712</v>
      </c>
      <c r="V24" s="1">
        <f t="shared" si="8"/>
        <v>10</v>
      </c>
      <c r="W24" s="1">
        <f t="shared" si="9"/>
        <v>15</v>
      </c>
    </row>
    <row r="25" spans="1:23" x14ac:dyDescent="0.25">
      <c r="A25" t="s">
        <v>44</v>
      </c>
      <c r="B25">
        <v>100</v>
      </c>
      <c r="C25">
        <v>83</v>
      </c>
      <c r="D25">
        <v>2912</v>
      </c>
      <c r="E25">
        <v>887</v>
      </c>
      <c r="F25">
        <v>401</v>
      </c>
      <c r="G25">
        <v>744</v>
      </c>
      <c r="H25">
        <v>70</v>
      </c>
      <c r="I25">
        <v>501</v>
      </c>
      <c r="J25">
        <v>73</v>
      </c>
      <c r="K25">
        <v>243</v>
      </c>
      <c r="M25">
        <v>5</v>
      </c>
      <c r="N25" s="1">
        <f t="shared" si="0"/>
        <v>1.2166666666666666</v>
      </c>
      <c r="O25" s="1">
        <f t="shared" si="1"/>
        <v>1.46</v>
      </c>
      <c r="P25" s="1">
        <f t="shared" si="2"/>
        <v>2.2121212121212119</v>
      </c>
      <c r="Q25" s="1">
        <f t="shared" si="3"/>
        <v>2.7037037037037037</v>
      </c>
      <c r="R25" s="1">
        <f t="shared" si="4"/>
        <v>4.2941176470588234</v>
      </c>
      <c r="S25" s="1">
        <f t="shared" si="5"/>
        <v>6.6363636363636367</v>
      </c>
      <c r="T25" s="1">
        <f t="shared" si="6"/>
        <v>9.125</v>
      </c>
      <c r="U25" s="1">
        <f t="shared" si="7"/>
        <v>9.125</v>
      </c>
      <c r="V25" s="1">
        <f t="shared" si="8"/>
        <v>10.428571428571429</v>
      </c>
      <c r="W25" s="1">
        <f t="shared" si="9"/>
        <v>12.166666666666666</v>
      </c>
    </row>
    <row r="26" spans="1:23" x14ac:dyDescent="0.25">
      <c r="A26" t="s">
        <v>45</v>
      </c>
      <c r="B26">
        <v>112</v>
      </c>
      <c r="C26">
        <v>139</v>
      </c>
      <c r="D26">
        <v>3348</v>
      </c>
      <c r="E26">
        <v>1059</v>
      </c>
      <c r="F26">
        <v>491</v>
      </c>
      <c r="G26">
        <v>883</v>
      </c>
      <c r="H26">
        <v>85</v>
      </c>
      <c r="I26">
        <v>603</v>
      </c>
      <c r="J26">
        <v>91</v>
      </c>
      <c r="K26">
        <v>280</v>
      </c>
      <c r="M26">
        <v>6</v>
      </c>
      <c r="N26" s="1">
        <f t="shared" si="0"/>
        <v>1.2465753424657535</v>
      </c>
      <c r="O26" s="1">
        <f t="shared" si="1"/>
        <v>1.5166666666666666</v>
      </c>
      <c r="P26" s="1">
        <f t="shared" si="2"/>
        <v>1.82</v>
      </c>
      <c r="Q26" s="1">
        <f t="shared" si="3"/>
        <v>2.7575757575757578</v>
      </c>
      <c r="R26" s="1">
        <f t="shared" si="4"/>
        <v>3.3703703703703702</v>
      </c>
      <c r="S26" s="1">
        <f t="shared" si="5"/>
        <v>5.3529411764705879</v>
      </c>
      <c r="T26" s="1">
        <f t="shared" si="6"/>
        <v>8.2727272727272734</v>
      </c>
      <c r="U26" s="1">
        <f t="shared" si="7"/>
        <v>11.375</v>
      </c>
      <c r="V26" s="1">
        <f t="shared" si="8"/>
        <v>11.375</v>
      </c>
      <c r="W26" s="1">
        <f t="shared" si="9"/>
        <v>13</v>
      </c>
    </row>
    <row r="27" spans="1:23" x14ac:dyDescent="0.25">
      <c r="A27" t="s">
        <v>46</v>
      </c>
      <c r="B27">
        <v>121</v>
      </c>
      <c r="C27">
        <v>118</v>
      </c>
      <c r="D27">
        <v>3794</v>
      </c>
      <c r="E27">
        <v>1221</v>
      </c>
      <c r="F27">
        <v>573</v>
      </c>
      <c r="G27">
        <v>1001</v>
      </c>
      <c r="H27">
        <v>101</v>
      </c>
      <c r="I27">
        <v>694</v>
      </c>
      <c r="J27">
        <v>119</v>
      </c>
      <c r="K27">
        <v>307</v>
      </c>
      <c r="M27">
        <v>7</v>
      </c>
      <c r="N27" s="1">
        <f t="shared" si="0"/>
        <v>1.3076923076923077</v>
      </c>
      <c r="O27" s="1">
        <f t="shared" si="1"/>
        <v>1.6301369863013699</v>
      </c>
      <c r="P27" s="1">
        <f t="shared" si="2"/>
        <v>1.9833333333333334</v>
      </c>
      <c r="Q27" s="1">
        <f t="shared" si="3"/>
        <v>2.38</v>
      </c>
      <c r="R27" s="1">
        <f t="shared" si="4"/>
        <v>3.606060606060606</v>
      </c>
      <c r="S27" s="1">
        <f t="shared" si="5"/>
        <v>4.4074074074074074</v>
      </c>
      <c r="T27" s="1">
        <f t="shared" si="6"/>
        <v>7</v>
      </c>
      <c r="U27" s="1">
        <f t="shared" si="7"/>
        <v>10.818181818181818</v>
      </c>
      <c r="V27" s="1">
        <f t="shared" si="8"/>
        <v>14.875</v>
      </c>
      <c r="W27" s="1">
        <f t="shared" si="9"/>
        <v>14.875</v>
      </c>
    </row>
    <row r="28" spans="1:23" x14ac:dyDescent="0.25">
      <c r="A28" t="s">
        <v>47</v>
      </c>
      <c r="B28">
        <v>129</v>
      </c>
      <c r="C28">
        <v>158</v>
      </c>
      <c r="D28">
        <v>4304</v>
      </c>
      <c r="E28">
        <v>1436</v>
      </c>
      <c r="F28">
        <v>598</v>
      </c>
      <c r="G28">
        <v>1159</v>
      </c>
      <c r="H28">
        <v>125</v>
      </c>
      <c r="I28">
        <v>727</v>
      </c>
      <c r="J28">
        <v>152</v>
      </c>
      <c r="K28">
        <v>432</v>
      </c>
      <c r="M28">
        <v>8</v>
      </c>
      <c r="N28" s="1">
        <f t="shared" si="0"/>
        <v>1.2773109243697478</v>
      </c>
      <c r="O28" s="1">
        <f t="shared" si="1"/>
        <v>1.6703296703296704</v>
      </c>
      <c r="P28" s="1">
        <f t="shared" si="2"/>
        <v>2.0821917808219177</v>
      </c>
      <c r="Q28" s="1">
        <f t="shared" si="3"/>
        <v>2.5333333333333332</v>
      </c>
      <c r="R28" s="1">
        <f t="shared" si="4"/>
        <v>3.04</v>
      </c>
      <c r="S28" s="1">
        <f t="shared" si="5"/>
        <v>4.6060606060606064</v>
      </c>
      <c r="T28" s="1">
        <f t="shared" si="6"/>
        <v>5.6296296296296298</v>
      </c>
      <c r="U28" s="1">
        <f t="shared" si="7"/>
        <v>8.9411764705882355</v>
      </c>
      <c r="V28" s="1">
        <f t="shared" si="8"/>
        <v>13.818181818181818</v>
      </c>
      <c r="W28" s="1">
        <f t="shared" si="9"/>
        <v>19</v>
      </c>
    </row>
    <row r="29" spans="1:23" x14ac:dyDescent="0.25">
      <c r="A29" t="s">
        <v>48</v>
      </c>
      <c r="B29">
        <v>132</v>
      </c>
      <c r="C29">
        <v>192</v>
      </c>
      <c r="D29">
        <v>4995</v>
      </c>
      <c r="E29">
        <v>1665</v>
      </c>
      <c r="F29">
        <v>736</v>
      </c>
      <c r="G29">
        <v>1351</v>
      </c>
      <c r="H29">
        <v>143</v>
      </c>
      <c r="I29">
        <v>868</v>
      </c>
      <c r="J29">
        <v>171</v>
      </c>
      <c r="K29">
        <v>483</v>
      </c>
      <c r="M29">
        <v>9</v>
      </c>
      <c r="N29" s="1">
        <f t="shared" si="0"/>
        <v>1.125</v>
      </c>
      <c r="O29" s="1">
        <f t="shared" si="1"/>
        <v>1.4369747899159664</v>
      </c>
      <c r="P29" s="1">
        <f t="shared" si="2"/>
        <v>1.8791208791208791</v>
      </c>
      <c r="Q29" s="1">
        <f t="shared" si="3"/>
        <v>2.3424657534246576</v>
      </c>
      <c r="R29" s="1">
        <f t="shared" si="4"/>
        <v>2.85</v>
      </c>
      <c r="S29" s="1">
        <f t="shared" si="5"/>
        <v>3.42</v>
      </c>
      <c r="T29" s="1">
        <f t="shared" si="6"/>
        <v>5.1818181818181817</v>
      </c>
      <c r="U29" s="1">
        <f t="shared" si="7"/>
        <v>6.333333333333333</v>
      </c>
      <c r="V29" s="1">
        <f t="shared" si="8"/>
        <v>10.058823529411764</v>
      </c>
      <c r="W29" s="1">
        <f t="shared" si="9"/>
        <v>15.545454545454545</v>
      </c>
    </row>
    <row r="30" spans="1:23" x14ac:dyDescent="0.25">
      <c r="A30" t="s">
        <v>49</v>
      </c>
      <c r="B30">
        <v>133</v>
      </c>
      <c r="C30">
        <v>202</v>
      </c>
      <c r="D30">
        <v>5538</v>
      </c>
      <c r="E30">
        <v>1924</v>
      </c>
      <c r="F30">
        <v>761</v>
      </c>
      <c r="G30">
        <v>1553</v>
      </c>
      <c r="H30">
        <v>159</v>
      </c>
      <c r="I30">
        <v>894</v>
      </c>
      <c r="J30">
        <v>212</v>
      </c>
      <c r="K30">
        <v>659</v>
      </c>
      <c r="M30">
        <v>10</v>
      </c>
      <c r="N30" s="1">
        <f t="shared" si="0"/>
        <v>1.239766081871345</v>
      </c>
      <c r="O30" s="1">
        <f t="shared" si="1"/>
        <v>1.3947368421052631</v>
      </c>
      <c r="P30" s="1">
        <f t="shared" si="2"/>
        <v>1.7815126050420169</v>
      </c>
      <c r="Q30" s="1">
        <f t="shared" si="3"/>
        <v>2.3296703296703298</v>
      </c>
      <c r="R30" s="1">
        <f t="shared" si="4"/>
        <v>2.904109589041096</v>
      </c>
      <c r="S30" s="1">
        <f t="shared" si="5"/>
        <v>3.5333333333333332</v>
      </c>
      <c r="T30" s="1">
        <f t="shared" si="6"/>
        <v>4.24</v>
      </c>
      <c r="U30" s="1">
        <f t="shared" si="7"/>
        <v>6.4242424242424239</v>
      </c>
      <c r="V30" s="1">
        <f t="shared" si="8"/>
        <v>7.8518518518518521</v>
      </c>
      <c r="W30" s="1">
        <f t="shared" si="9"/>
        <v>12.470588235294118</v>
      </c>
    </row>
    <row r="33" spans="11:23" x14ac:dyDescent="0.25">
      <c r="K33" t="s">
        <v>50</v>
      </c>
      <c r="M33" t="s">
        <v>51</v>
      </c>
      <c r="N33">
        <f>EXP(INDEX(LINEST(LN(N21:N30),M21:M30),1,2))</f>
        <v>1.4405773561353443</v>
      </c>
      <c r="O33">
        <f>EXP(INDEX(LINEST(LN(O21:O30),M21:M30),1,2))</f>
        <v>2.2106863684990943</v>
      </c>
      <c r="P33">
        <f>EXP(INDEX(LINEST(LN(P21:P30),M21:M30),1,2))</f>
        <v>3.3116101589650722</v>
      </c>
      <c r="Q33">
        <f>EXP(INDEX(LINEST(LN(Q21:Q30),M21:M30),1,2))</f>
        <v>4.3515783371988608</v>
      </c>
      <c r="R33">
        <f>EXP(INDEX(LINEST(LN(R21:R30),M21:M30),1,2))</f>
        <v>5.411971965699875</v>
      </c>
      <c r="S33">
        <f>EXP(INDEX(LINEST(LN(S21:S30),M21:M30),1,2))</f>
        <v>6.3988957983617389</v>
      </c>
      <c r="T33">
        <f>EXP(INDEX(LINEST(LN(T21:T30),M21:M30),1,2))</f>
        <v>7.9370423339519762</v>
      </c>
      <c r="U33">
        <f>EXP(INDEX(LINEST(LN(U21:U30),M21:M30),1,2))</f>
        <v>9.6804771693521499</v>
      </c>
      <c r="V33">
        <f>EXP(INDEX(LINEST(LN(V21:V30),M21:M30),1,2))</f>
        <v>10.934523625186442</v>
      </c>
      <c r="W33">
        <f>EXP(INDEX(LINEST(LN(W21:W30),M21:M30),1,2))</f>
        <v>17.233176626233611</v>
      </c>
    </row>
    <row r="34" spans="11:23" x14ac:dyDescent="0.25">
      <c r="M34" t="s">
        <v>52</v>
      </c>
      <c r="N34">
        <f>INDEX(LINEST(LN(N21:N30),M21:M30),1)</f>
        <v>-2.0492123987511938E-2</v>
      </c>
      <c r="O34">
        <f>INDEX(LINEST(LN(O21:O30),M21:M30),1)</f>
        <v>-4.8470712702005057E-2</v>
      </c>
      <c r="P34">
        <f>INDEX(LINEST(LN(P21:P30),M21:M30),1)</f>
        <v>-6.841390993091305E-2</v>
      </c>
      <c r="Q34">
        <f>INDEX(LINEST(LN(Q21:Q30),M21:M30),1)</f>
        <v>-6.8984072897695786E-2</v>
      </c>
      <c r="R34">
        <f>INDEX(LINEST(LN(R21:R30),M21:M30),1)</f>
        <v>-6.1998614551137851E-2</v>
      </c>
      <c r="S34">
        <f>INDEX(LINEST(LN(S21:S30),M21:M30),1)</f>
        <v>-4.7024417553521124E-2</v>
      </c>
      <c r="T34">
        <f>INDEX(LINEST(LN(T21:T30),M21:M30),1)</f>
        <v>-3.695355205482561E-2</v>
      </c>
      <c r="U34">
        <f>INDEX(LINEST(LN(U21:U30),M21:M30),1)</f>
        <v>-2.1904355493070172E-2</v>
      </c>
      <c r="V34">
        <f>INDEX(LINEST(LN(V21:V30),M21:M30),1)</f>
        <v>-4.542404468193174E-4</v>
      </c>
      <c r="W34">
        <f>INDEX(LINEST(LN(W21:W30),M21:M30),1)</f>
        <v>-2.3241081173295111E-2</v>
      </c>
    </row>
    <row r="35" spans="11:23" x14ac:dyDescent="0.25">
      <c r="M35" t="s">
        <v>53</v>
      </c>
      <c r="N35">
        <f t="shared" ref="N35:W35" si="10">PEARSON(N21:N30,N39:N48)</f>
        <v>0.59576637248526454</v>
      </c>
      <c r="O35">
        <f t="shared" si="10"/>
        <v>0.85255846169561034</v>
      </c>
      <c r="P35">
        <f t="shared" si="10"/>
        <v>0.92152042417734648</v>
      </c>
      <c r="Q35">
        <f t="shared" si="10"/>
        <v>0.8138269358281327</v>
      </c>
      <c r="R35">
        <f t="shared" si="10"/>
        <v>0.62616878870547832</v>
      </c>
      <c r="S35">
        <f t="shared" si="10"/>
        <v>0.46210600378064248</v>
      </c>
      <c r="T35">
        <f t="shared" si="10"/>
        <v>0.39041405579592681</v>
      </c>
      <c r="U35">
        <f t="shared" si="10"/>
        <v>0.26358766696580199</v>
      </c>
      <c r="V35">
        <f t="shared" si="10"/>
        <v>-4.5192125877879734E-2</v>
      </c>
      <c r="W35">
        <f t="shared" si="10"/>
        <v>0.35597887219880381</v>
      </c>
    </row>
    <row r="36" spans="11:23" x14ac:dyDescent="0.25">
      <c r="M36" t="s">
        <v>54</v>
      </c>
      <c r="N36">
        <f t="shared" ref="N36:W36" si="11">INT(0.5-LN(N33)/N34)</f>
        <v>18</v>
      </c>
      <c r="O36">
        <f t="shared" si="11"/>
        <v>16</v>
      </c>
      <c r="P36">
        <f t="shared" si="11"/>
        <v>18</v>
      </c>
      <c r="Q36">
        <f t="shared" si="11"/>
        <v>21</v>
      </c>
      <c r="R36">
        <f t="shared" si="11"/>
        <v>27</v>
      </c>
      <c r="S36">
        <f t="shared" si="11"/>
        <v>39</v>
      </c>
      <c r="T36">
        <f t="shared" si="11"/>
        <v>56</v>
      </c>
      <c r="U36">
        <f t="shared" si="11"/>
        <v>104</v>
      </c>
      <c r="V36">
        <f t="shared" si="11"/>
        <v>5266</v>
      </c>
      <c r="W36">
        <f t="shared" si="11"/>
        <v>122</v>
      </c>
    </row>
    <row r="37" spans="11:23" x14ac:dyDescent="0.25">
      <c r="M37" t="s">
        <v>55</v>
      </c>
      <c r="N37" s="2">
        <f>N36+A20</f>
        <v>43921</v>
      </c>
      <c r="O37" s="2">
        <f>O36+A20</f>
        <v>43919</v>
      </c>
      <c r="P37" s="2">
        <f>P36+A20</f>
        <v>43921</v>
      </c>
      <c r="Q37" s="2">
        <f>Q36+A20</f>
        <v>43924</v>
      </c>
      <c r="R37" s="2">
        <f>R36+A20</f>
        <v>43930</v>
      </c>
      <c r="S37" s="2">
        <f>S36+A20</f>
        <v>43942</v>
      </c>
      <c r="T37" s="2">
        <f>T36+A20</f>
        <v>43959</v>
      </c>
      <c r="U37" s="2">
        <f>U36+A20</f>
        <v>44007</v>
      </c>
      <c r="V37" s="2">
        <f>V36+A20</f>
        <v>49169</v>
      </c>
      <c r="W37" s="2">
        <f>W36+A20</f>
        <v>44025</v>
      </c>
    </row>
    <row r="39" spans="11:23" x14ac:dyDescent="0.25">
      <c r="N39">
        <f>N33*EXP(N34*M21)</f>
        <v>1.4113572795738503</v>
      </c>
      <c r="O39">
        <f>O33*EXP(O34*M21)</f>
        <v>2.1060882745856917</v>
      </c>
      <c r="P39">
        <f>P33*EXP(P34*M21)</f>
        <v>3.0926261417920085</v>
      </c>
      <c r="Q39">
        <f>Q33*EXP(Q34*M21)</f>
        <v>4.0615088501098562</v>
      </c>
      <c r="R39">
        <f>R33*EXP(R34*M21)</f>
        <v>5.0866268816109859</v>
      </c>
      <c r="S39">
        <f>S33*EXP(S34*M21)</f>
        <v>6.1049567697822873</v>
      </c>
      <c r="T39">
        <f>T33*EXP(T34*M21)</f>
        <v>7.649093558911936</v>
      </c>
      <c r="U39">
        <f>U33*EXP(U34*M21)</f>
        <v>9.4707380423080707</v>
      </c>
      <c r="V39">
        <f>V33*EXP(V34*M21)</f>
        <v>10.929557850202489</v>
      </c>
      <c r="W39">
        <f>W33*EXP(W34*M21)</f>
        <v>16.837277353145538</v>
      </c>
    </row>
    <row r="40" spans="11:23" x14ac:dyDescent="0.25">
      <c r="N40">
        <f>N33*EXP(N34*M22)</f>
        <v>1.382729890986121</v>
      </c>
      <c r="O40">
        <f>O33*EXP(O34*M22)</f>
        <v>2.0064392143327017</v>
      </c>
      <c r="P40">
        <f>P33*EXP(P34*M22)</f>
        <v>2.8881226937304492</v>
      </c>
      <c r="Q40">
        <f>Q33*EXP(Q34*M22)</f>
        <v>3.7907749467608518</v>
      </c>
      <c r="R40">
        <f>R33*EXP(R34*M22)</f>
        <v>4.7808401811226888</v>
      </c>
      <c r="S40">
        <f>S33*EXP(S34*M22)</f>
        <v>5.8245200946158029</v>
      </c>
      <c r="T40">
        <f>T33*EXP(T34*M22)</f>
        <v>7.3715913070928165</v>
      </c>
      <c r="U40">
        <f>U33*EXP(U34*M22)</f>
        <v>9.2655431645446455</v>
      </c>
      <c r="V40">
        <f>V33*EXP(V34*M22)</f>
        <v>10.924594330362156</v>
      </c>
      <c r="W40">
        <f>W33*EXP(W34*M22)</f>
        <v>16.450473108666003</v>
      </c>
    </row>
    <row r="41" spans="11:23" x14ac:dyDescent="0.25">
      <c r="N41">
        <f>N33*EXP(N34*M23)</f>
        <v>1.3546831685339011</v>
      </c>
      <c r="O41">
        <f>O33*EXP(O34*M23)</f>
        <v>1.9115050254025945</v>
      </c>
      <c r="P41">
        <f>P33*EXP(P34*M23)</f>
        <v>2.6971422705518235</v>
      </c>
      <c r="Q41">
        <f>Q33*EXP(Q34*M23)</f>
        <v>3.5380877470206809</v>
      </c>
      <c r="R41">
        <f>R33*EXP(R34*M23)</f>
        <v>4.4934360961420392</v>
      </c>
      <c r="S41">
        <f>S33*EXP(S34*M23)</f>
        <v>5.5569655301249758</v>
      </c>
      <c r="T41">
        <f>T33*EXP(T34*M23)</f>
        <v>7.1041565880044164</v>
      </c>
      <c r="U41">
        <f>U33*EXP(U34*M23)</f>
        <v>9.064794079460972</v>
      </c>
      <c r="V41">
        <f>V33*EXP(V34*M23)</f>
        <v>10.919633064641298</v>
      </c>
      <c r="W41">
        <f>W33*EXP(W34*M23)</f>
        <v>16.07255495190774</v>
      </c>
    </row>
    <row r="42" spans="11:23" x14ac:dyDescent="0.25">
      <c r="N42">
        <f>N33*EXP(N34*M24)</f>
        <v>1.3272053342249404</v>
      </c>
      <c r="O42">
        <f>O33*EXP(O34*M24)</f>
        <v>1.8210626247925308</v>
      </c>
      <c r="P42">
        <f>P33*EXP(P34*M24)</f>
        <v>2.5187906467371119</v>
      </c>
      <c r="Q42">
        <f>Q33*EXP(Q34*M24)</f>
        <v>3.3022442855159042</v>
      </c>
      <c r="R42">
        <f>R33*EXP(R34*M24)</f>
        <v>4.2233095408286054</v>
      </c>
      <c r="S42">
        <f>S33*EXP(S34*M24)</f>
        <v>5.3017013249799838</v>
      </c>
      <c r="T42">
        <f>T33*EXP(T34*M24)</f>
        <v>6.8464241605915026</v>
      </c>
      <c r="U42">
        <f>U33*EXP(U34*M24)</f>
        <v>8.8683944636362764</v>
      </c>
      <c r="V42">
        <f>V33*EXP(V34*M24)</f>
        <v>10.914674052016235</v>
      </c>
      <c r="W42">
        <f>W33*EXP(W34*M24)</f>
        <v>15.703318742000741</v>
      </c>
    </row>
    <row r="43" spans="11:23" x14ac:dyDescent="0.25">
      <c r="N43">
        <f>N33*EXP(N34*M25)</f>
        <v>1.3002848489669223</v>
      </c>
      <c r="O43">
        <f>O33*EXP(O34*M25)</f>
        <v>1.7348994846183055</v>
      </c>
      <c r="P43">
        <f>P33*EXP(P34*M25)</f>
        <v>2.3522327284546023</v>
      </c>
      <c r="Q43">
        <f>Q33*EXP(Q34*M25)</f>
        <v>3.0821217846858286</v>
      </c>
      <c r="R43">
        <f>R33*EXP(R34*M25)</f>
        <v>3.9694218624735309</v>
      </c>
      <c r="S43">
        <f>S33*EXP(S34*M25)</f>
        <v>5.0581629104800969</v>
      </c>
      <c r="T43">
        <f>T33*EXP(T34*M25)</f>
        <v>6.5980420344166424</v>
      </c>
      <c r="U43">
        <f>U33*EXP(U34*M25)</f>
        <v>8.6762500806120162</v>
      </c>
      <c r="V43">
        <f>V33*EXP(V34*M25)</f>
        <v>10.909717291463753</v>
      </c>
      <c r="W43">
        <f>W33*EXP(W34*M25)</f>
        <v>15.342565027821049</v>
      </c>
    </row>
    <row r="44" spans="11:23" x14ac:dyDescent="0.25">
      <c r="N44">
        <f>N33*EXP(N34*M26)</f>
        <v>1.2739104077217174</v>
      </c>
      <c r="O44">
        <f>O33*EXP(O34*M26)</f>
        <v>1.6528131327014466</v>
      </c>
      <c r="P44">
        <f>P33*EXP(P34*M26)</f>
        <v>2.1966886434093018</v>
      </c>
      <c r="Q44">
        <f>Q33*EXP(Q34*M26)</f>
        <v>2.8766723095868336</v>
      </c>
      <c r="R44">
        <f>R33*EXP(R34*M26)</f>
        <v>3.7307968478179503</v>
      </c>
      <c r="S44">
        <f>S33*EXP(S34*M26)</f>
        <v>4.8258116518951732</v>
      </c>
      <c r="T44">
        <f>T33*EXP(T34*M26)</f>
        <v>6.3586709889396849</v>
      </c>
      <c r="U44">
        <f>U33*EXP(U34*M26)</f>
        <v>8.4882687356753301</v>
      </c>
      <c r="V44">
        <f>V33*EXP(V34*M26)</f>
        <v>10.904762781961102</v>
      </c>
      <c r="W44">
        <f>W33*EXP(W34*M26)</f>
        <v>14.990098940252816</v>
      </c>
    </row>
    <row r="45" spans="11:23" x14ac:dyDescent="0.25">
      <c r="N45">
        <f>N33*EXP(N34*M27)</f>
        <v>1.2480709347579235</v>
      </c>
      <c r="O45">
        <f>O33*EXP(O34*M27)</f>
        <v>1.5746106767859178</v>
      </c>
      <c r="P45">
        <f>P33*EXP(P34*M27)</f>
        <v>2.0514300892555277</v>
      </c>
      <c r="Q45">
        <f>Q33*EXP(Q34*M27)</f>
        <v>2.6849177789991741</v>
      </c>
      <c r="R45">
        <f>R33*EXP(R34*M27)</f>
        <v>3.5065169694548102</v>
      </c>
      <c r="S45">
        <f>S33*EXP(S34*M27)</f>
        <v>4.6041336571654208</v>
      </c>
      <c r="T45">
        <f>T33*EXP(T34*M27)</f>
        <v>6.12798411023733</v>
      </c>
      <c r="U45">
        <f>U33*EXP(U34*M27)</f>
        <v>8.3043602316221943</v>
      </c>
      <c r="V45">
        <f>V33*EXP(V34*M27)</f>
        <v>10.899810522485996</v>
      </c>
      <c r="W45">
        <f>W33*EXP(W34*M27)</f>
        <v>14.645730086925427</v>
      </c>
    </row>
    <row r="46" spans="11:23" x14ac:dyDescent="0.25">
      <c r="N46">
        <f>N33*EXP(N34*M28)</f>
        <v>1.2227555789997038</v>
      </c>
      <c r="O46">
        <f>O33*EXP(O34*M28)</f>
        <v>1.5001083512663911</v>
      </c>
      <c r="P46">
        <f>P33*EXP(P34*M28)</f>
        <v>1.9157769234749082</v>
      </c>
      <c r="Q46">
        <f>Q33*EXP(Q34*M28)</f>
        <v>2.5059453090857025</v>
      </c>
      <c r="R46">
        <f>R33*EXP(R34*M28)</f>
        <v>3.2957198578812918</v>
      </c>
      <c r="S46">
        <f>S33*EXP(S34*M28)</f>
        <v>4.3926386403246021</v>
      </c>
      <c r="T46">
        <f>T33*EXP(T34*M28)</f>
        <v>5.9056663445301298</v>
      </c>
      <c r="U46">
        <f>U33*EXP(U34*M28)</f>
        <v>8.1244363254789835</v>
      </c>
      <c r="V46">
        <f>V33*EXP(V34*M28)</f>
        <v>10.894860512016612</v>
      </c>
      <c r="W46">
        <f>W33*EXP(W34*M28)</f>
        <v>14.309272449368843</v>
      </c>
    </row>
    <row r="47" spans="11:23" x14ac:dyDescent="0.25">
      <c r="N47">
        <f>N33*EXP(N34*M29)</f>
        <v>1.1979537094699646</v>
      </c>
      <c r="O47">
        <f>O33*EXP(O34*M29)</f>
        <v>1.4291310853629644</v>
      </c>
      <c r="P47">
        <f>P33*EXP(P34*M29)</f>
        <v>1.7890939787526055</v>
      </c>
      <c r="Q47">
        <f>Q33*EXP(Q34*M29)</f>
        <v>2.3389028674350949</v>
      </c>
      <c r="R47">
        <f>R33*EXP(R34*M29)</f>
        <v>3.0975949856366611</v>
      </c>
      <c r="S47">
        <f>S33*EXP(S34*M29)</f>
        <v>4.190858837132911</v>
      </c>
      <c r="T47">
        <f>T33*EXP(T34*M29)</f>
        <v>5.6914140679070915</v>
      </c>
      <c r="U47">
        <f>U33*EXP(U34*M29)</f>
        <v>7.9484106861617425</v>
      </c>
      <c r="V47">
        <f>V33*EXP(V34*M29)</f>
        <v>10.889912749531595</v>
      </c>
      <c r="W47">
        <f>W33*EXP(W34*M29)</f>
        <v>13.980544282531591</v>
      </c>
    </row>
    <row r="48" spans="11:23" x14ac:dyDescent="0.25">
      <c r="N48">
        <f>N33*EXP(N34*M30)</f>
        <v>1.1736549108259648</v>
      </c>
      <c r="O48">
        <f>O33*EXP(O34*M30)</f>
        <v>1.3615120917275856</v>
      </c>
      <c r="P48">
        <f>P33*EXP(P34*M30)</f>
        <v>1.6707880889404354</v>
      </c>
      <c r="Q48">
        <f>Q33*EXP(Q34*M30)</f>
        <v>2.1829952167998501</v>
      </c>
      <c r="R48">
        <f>R33*EXP(R34*M30)</f>
        <v>2.9113805507758639</v>
      </c>
      <c r="S48">
        <f>S33*EXP(S34*M30)</f>
        <v>3.9983479705212299</v>
      </c>
      <c r="T48">
        <f>T33*EXP(T34*M30)</f>
        <v>5.4849346716603167</v>
      </c>
      <c r="U48">
        <f>U33*EXP(U34*M30)</f>
        <v>7.7761988530528008</v>
      </c>
      <c r="V48">
        <f>V33*EXP(V34*M30)</f>
        <v>10.88496723401005</v>
      </c>
      <c r="W48">
        <f>W33*EXP(W34*M30)</f>
        <v>13.659368016607161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23" x14ac:dyDescent="0.25">
      <c r="A3" t="s">
        <v>22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23" x14ac:dyDescent="0.25">
      <c r="A4" t="s">
        <v>23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23" x14ac:dyDescent="0.25">
      <c r="A5" t="s">
        <v>24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23" x14ac:dyDescent="0.25">
      <c r="A6" t="s">
        <v>25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23" x14ac:dyDescent="0.25">
      <c r="A7" t="s">
        <v>26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23" x14ac:dyDescent="0.25">
      <c r="A8" t="s">
        <v>27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23" x14ac:dyDescent="0.25">
      <c r="A9" t="s">
        <v>28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23" x14ac:dyDescent="0.25">
      <c r="A10" t="s">
        <v>29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23" x14ac:dyDescent="0.25">
      <c r="A11" t="s">
        <v>30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23" x14ac:dyDescent="0.25">
      <c r="A12" t="s">
        <v>31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23" x14ac:dyDescent="0.25">
      <c r="A13" t="s">
        <v>32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23" x14ac:dyDescent="0.25">
      <c r="A14" t="s">
        <v>33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23" x14ac:dyDescent="0.25">
      <c r="A15" t="s">
        <v>34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23" x14ac:dyDescent="0.25">
      <c r="A16" t="s">
        <v>35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23" x14ac:dyDescent="0.25">
      <c r="A17" t="s">
        <v>36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23" x14ac:dyDescent="0.25">
      <c r="A18" t="s">
        <v>37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23" x14ac:dyDescent="0.25">
      <c r="A19" t="s">
        <v>38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23" x14ac:dyDescent="0.25">
      <c r="A20" t="s">
        <v>39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 t="shared" ref="N20:N30" si="0">J20/J19</f>
        <v>1.3767123287671232</v>
      </c>
      <c r="O20" s="1">
        <f t="shared" ref="O20:O30" si="1">J20/J18</f>
        <v>1.7787610619469028</v>
      </c>
      <c r="P20" s="1">
        <f t="shared" ref="P20:P30" si="2">J20/J17</f>
        <v>2.3647058823529412</v>
      </c>
      <c r="Q20" s="1">
        <f t="shared" ref="Q20:Q30" si="3">J20/J16</f>
        <v>2.8714285714285714</v>
      </c>
      <c r="R20" s="1">
        <f t="shared" ref="R20:R30" si="4">J20/J15</f>
        <v>3.5892857142857144</v>
      </c>
      <c r="S20" s="1">
        <f t="shared" ref="S20:S30" si="5">J20/J14</f>
        <v>4.1875</v>
      </c>
      <c r="T20" s="1">
        <f t="shared" ref="T20:T30" si="6">J20/J13</f>
        <v>5.4324324324324325</v>
      </c>
      <c r="U20" s="1">
        <f t="shared" ref="U20:U30" si="7">J20/J12</f>
        <v>6.7</v>
      </c>
      <c r="V20" s="1">
        <f t="shared" ref="V20:V30" si="8">J20/J11</f>
        <v>9.1363636363636367</v>
      </c>
      <c r="W20" s="1">
        <f t="shared" ref="W20:W30" si="9">J20/J10</f>
        <v>11.166666666666666</v>
      </c>
    </row>
    <row r="21" spans="1:23" x14ac:dyDescent="0.25">
      <c r="A21" t="s">
        <v>40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M21">
        <v>1</v>
      </c>
      <c r="N21" s="1">
        <f t="shared" si="0"/>
        <v>1.1990049751243781</v>
      </c>
      <c r="O21" s="1">
        <f t="shared" si="1"/>
        <v>1.6506849315068493</v>
      </c>
      <c r="P21" s="1">
        <f t="shared" si="2"/>
        <v>2.1327433628318584</v>
      </c>
      <c r="Q21" s="1">
        <f t="shared" si="3"/>
        <v>2.835294117647059</v>
      </c>
      <c r="R21" s="1">
        <f t="shared" si="4"/>
        <v>3.4428571428571431</v>
      </c>
      <c r="S21" s="1">
        <f t="shared" si="5"/>
        <v>4.3035714285714288</v>
      </c>
      <c r="T21" s="1">
        <f t="shared" si="6"/>
        <v>5.020833333333333</v>
      </c>
      <c r="U21" s="1">
        <f t="shared" si="7"/>
        <v>6.5135135135135132</v>
      </c>
      <c r="V21" s="1">
        <f t="shared" si="8"/>
        <v>8.0333333333333332</v>
      </c>
      <c r="W21" s="1">
        <f t="shared" si="9"/>
        <v>10.954545454545455</v>
      </c>
    </row>
    <row r="22" spans="1:23" x14ac:dyDescent="0.25">
      <c r="A22" t="s">
        <v>41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M22">
        <v>2</v>
      </c>
      <c r="N22" s="1">
        <f t="shared" si="0"/>
        <v>1.1784232365145229</v>
      </c>
      <c r="O22" s="1">
        <f t="shared" si="1"/>
        <v>1.4129353233830846</v>
      </c>
      <c r="P22" s="1">
        <f t="shared" si="2"/>
        <v>1.9452054794520548</v>
      </c>
      <c r="Q22" s="1">
        <f t="shared" si="3"/>
        <v>2.5132743362831858</v>
      </c>
      <c r="R22" s="1">
        <f t="shared" si="4"/>
        <v>3.3411764705882354</v>
      </c>
      <c r="S22" s="1">
        <f t="shared" si="5"/>
        <v>4.0571428571428569</v>
      </c>
      <c r="T22" s="1">
        <f t="shared" si="6"/>
        <v>5.0714285714285712</v>
      </c>
      <c r="U22" s="1">
        <f t="shared" si="7"/>
        <v>5.916666666666667</v>
      </c>
      <c r="V22" s="1">
        <f t="shared" si="8"/>
        <v>7.6756756756756754</v>
      </c>
      <c r="W22" s="1">
        <f t="shared" si="9"/>
        <v>9.4666666666666668</v>
      </c>
    </row>
    <row r="23" spans="1:23" x14ac:dyDescent="0.25">
      <c r="A23" t="s">
        <v>42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M23">
        <v>3</v>
      </c>
      <c r="N23" s="1">
        <f t="shared" si="0"/>
        <v>1.2183098591549295</v>
      </c>
      <c r="O23" s="1">
        <f t="shared" si="1"/>
        <v>1.4356846473029046</v>
      </c>
      <c r="P23" s="1">
        <f t="shared" si="2"/>
        <v>1.7213930348258706</v>
      </c>
      <c r="Q23" s="1">
        <f t="shared" si="3"/>
        <v>2.3698630136986303</v>
      </c>
      <c r="R23" s="1">
        <f t="shared" si="4"/>
        <v>3.0619469026548671</v>
      </c>
      <c r="S23" s="1">
        <f t="shared" si="5"/>
        <v>4.0705882352941174</v>
      </c>
      <c r="T23" s="1">
        <f t="shared" si="6"/>
        <v>4.9428571428571431</v>
      </c>
      <c r="U23" s="1">
        <f t="shared" si="7"/>
        <v>6.1785714285714288</v>
      </c>
      <c r="V23" s="1">
        <f t="shared" si="8"/>
        <v>7.208333333333333</v>
      </c>
      <c r="W23" s="1">
        <f t="shared" si="9"/>
        <v>9.3513513513513509</v>
      </c>
    </row>
    <row r="24" spans="1:23" x14ac:dyDescent="0.25">
      <c r="A24" t="s">
        <v>43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M24">
        <v>4</v>
      </c>
      <c r="N24" s="1">
        <f t="shared" si="0"/>
        <v>1.1358381502890174</v>
      </c>
      <c r="O24" s="1">
        <f t="shared" si="1"/>
        <v>1.3838028169014085</v>
      </c>
      <c r="P24" s="1">
        <f t="shared" si="2"/>
        <v>1.6307053941908713</v>
      </c>
      <c r="Q24" s="1">
        <f t="shared" si="3"/>
        <v>1.955223880597015</v>
      </c>
      <c r="R24" s="1">
        <f t="shared" si="4"/>
        <v>2.6917808219178081</v>
      </c>
      <c r="S24" s="1">
        <f t="shared" si="5"/>
        <v>3.4778761061946901</v>
      </c>
      <c r="T24" s="1">
        <f t="shared" si="6"/>
        <v>4.6235294117647054</v>
      </c>
      <c r="U24" s="1">
        <f t="shared" si="7"/>
        <v>5.6142857142857139</v>
      </c>
      <c r="V24" s="1">
        <f t="shared" si="8"/>
        <v>7.0178571428571432</v>
      </c>
      <c r="W24" s="1">
        <f t="shared" si="9"/>
        <v>8.1875</v>
      </c>
    </row>
    <row r="25" spans="1:23" x14ac:dyDescent="0.25">
      <c r="A25" t="s">
        <v>44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M25">
        <v>5</v>
      </c>
      <c r="N25" s="1">
        <f t="shared" si="0"/>
        <v>1.1653944020356235</v>
      </c>
      <c r="O25" s="1">
        <f t="shared" si="1"/>
        <v>1.323699421965318</v>
      </c>
      <c r="P25" s="1">
        <f t="shared" si="2"/>
        <v>1.6126760563380282</v>
      </c>
      <c r="Q25" s="1">
        <f t="shared" si="3"/>
        <v>1.900414937759336</v>
      </c>
      <c r="R25" s="1">
        <f t="shared" si="4"/>
        <v>2.2786069651741294</v>
      </c>
      <c r="S25" s="1">
        <f t="shared" si="5"/>
        <v>3.1369863013698631</v>
      </c>
      <c r="T25" s="1">
        <f t="shared" si="6"/>
        <v>4.053097345132743</v>
      </c>
      <c r="U25" s="1">
        <f t="shared" si="7"/>
        <v>5.3882352941176475</v>
      </c>
      <c r="V25" s="1">
        <f t="shared" si="8"/>
        <v>6.5428571428571427</v>
      </c>
      <c r="W25" s="1">
        <f t="shared" si="9"/>
        <v>8.1785714285714288</v>
      </c>
    </row>
    <row r="26" spans="1:23" x14ac:dyDescent="0.25">
      <c r="A26" t="s">
        <v>45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M26">
        <v>6</v>
      </c>
      <c r="N26" s="1">
        <f t="shared" si="0"/>
        <v>1.1593886462882097</v>
      </c>
      <c r="O26" s="1">
        <f t="shared" si="1"/>
        <v>1.3511450381679388</v>
      </c>
      <c r="P26" s="1">
        <f t="shared" si="2"/>
        <v>1.5346820809248556</v>
      </c>
      <c r="Q26" s="1">
        <f t="shared" si="3"/>
        <v>1.869718309859155</v>
      </c>
      <c r="R26" s="1">
        <f t="shared" si="4"/>
        <v>2.203319502074689</v>
      </c>
      <c r="S26" s="1">
        <f t="shared" si="5"/>
        <v>2.6417910447761193</v>
      </c>
      <c r="T26" s="1">
        <f t="shared" si="6"/>
        <v>3.6369863013698631</v>
      </c>
      <c r="U26" s="1">
        <f t="shared" si="7"/>
        <v>4.6991150442477876</v>
      </c>
      <c r="V26" s="1">
        <f t="shared" si="8"/>
        <v>6.2470588235294118</v>
      </c>
      <c r="W26" s="1">
        <f t="shared" si="9"/>
        <v>7.5857142857142854</v>
      </c>
    </row>
    <row r="27" spans="1:23" x14ac:dyDescent="0.25">
      <c r="A27" t="s">
        <v>46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M27">
        <v>7</v>
      </c>
      <c r="N27" s="1">
        <f t="shared" si="0"/>
        <v>1.2052730696798493</v>
      </c>
      <c r="O27" s="1">
        <f t="shared" si="1"/>
        <v>1.3973799126637554</v>
      </c>
      <c r="P27" s="1">
        <f t="shared" si="2"/>
        <v>1.6284987277353689</v>
      </c>
      <c r="Q27" s="1">
        <f t="shared" si="3"/>
        <v>1.8497109826589595</v>
      </c>
      <c r="R27" s="1">
        <f t="shared" si="4"/>
        <v>2.2535211267605635</v>
      </c>
      <c r="S27" s="1">
        <f t="shared" si="5"/>
        <v>2.6556016597510372</v>
      </c>
      <c r="T27" s="1">
        <f t="shared" si="6"/>
        <v>3.1840796019900499</v>
      </c>
      <c r="U27" s="1">
        <f t="shared" si="7"/>
        <v>4.3835616438356162</v>
      </c>
      <c r="V27" s="1">
        <f t="shared" si="8"/>
        <v>5.663716814159292</v>
      </c>
      <c r="W27" s="1">
        <f t="shared" si="9"/>
        <v>7.5294117647058822</v>
      </c>
    </row>
    <row r="28" spans="1:23" x14ac:dyDescent="0.25">
      <c r="A28" t="s">
        <v>47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M28">
        <v>8</v>
      </c>
      <c r="N28" s="1">
        <f t="shared" si="0"/>
        <v>1.1171875</v>
      </c>
      <c r="O28" s="1">
        <f t="shared" si="1"/>
        <v>1.3465160075329567</v>
      </c>
      <c r="P28" s="1">
        <f t="shared" si="2"/>
        <v>1.5611353711790392</v>
      </c>
      <c r="Q28" s="1">
        <f t="shared" si="3"/>
        <v>1.8193384223918576</v>
      </c>
      <c r="R28" s="1">
        <f t="shared" si="4"/>
        <v>2.0664739884393062</v>
      </c>
      <c r="S28" s="1">
        <f t="shared" si="5"/>
        <v>2.517605633802817</v>
      </c>
      <c r="T28" s="1">
        <f t="shared" si="6"/>
        <v>2.9668049792531122</v>
      </c>
      <c r="U28" s="1">
        <f t="shared" si="7"/>
        <v>3.5572139303482588</v>
      </c>
      <c r="V28" s="1">
        <f t="shared" si="8"/>
        <v>4.897260273972603</v>
      </c>
      <c r="W28" s="1">
        <f t="shared" si="9"/>
        <v>6.3274336283185839</v>
      </c>
    </row>
    <row r="29" spans="1:23" x14ac:dyDescent="0.25">
      <c r="A29" t="s">
        <v>48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M29">
        <v>9</v>
      </c>
      <c r="N29" s="1">
        <f t="shared" si="0"/>
        <v>1.1412587412587412</v>
      </c>
      <c r="O29" s="1">
        <f t="shared" si="1"/>
        <v>1.2749999999999999</v>
      </c>
      <c r="P29" s="1">
        <f t="shared" si="2"/>
        <v>1.536723163841808</v>
      </c>
      <c r="Q29" s="1">
        <f t="shared" si="3"/>
        <v>1.7816593886462881</v>
      </c>
      <c r="R29" s="1">
        <f t="shared" si="4"/>
        <v>2.0763358778625953</v>
      </c>
      <c r="S29" s="1">
        <f t="shared" si="5"/>
        <v>2.3583815028901736</v>
      </c>
      <c r="T29" s="1">
        <f t="shared" si="6"/>
        <v>2.8732394366197185</v>
      </c>
      <c r="U29" s="1">
        <f t="shared" si="7"/>
        <v>3.3858921161825726</v>
      </c>
      <c r="V29" s="1">
        <f t="shared" si="8"/>
        <v>4.0597014925373136</v>
      </c>
      <c r="W29" s="1">
        <f t="shared" si="9"/>
        <v>5.5890410958904111</v>
      </c>
    </row>
    <row r="30" spans="1:23" x14ac:dyDescent="0.25">
      <c r="A30" t="s">
        <v>49</v>
      </c>
      <c r="B30">
        <v>276</v>
      </c>
      <c r="C30">
        <v>830</v>
      </c>
      <c r="D30">
        <v>31200</v>
      </c>
      <c r="E30">
        <v>8535</v>
      </c>
      <c r="F30">
        <v>2846</v>
      </c>
      <c r="G30">
        <v>7220</v>
      </c>
      <c r="H30">
        <v>423</v>
      </c>
      <c r="I30">
        <v>3122</v>
      </c>
      <c r="J30">
        <v>892</v>
      </c>
      <c r="K30">
        <v>4098</v>
      </c>
      <c r="M30">
        <v>10</v>
      </c>
      <c r="N30" s="1">
        <f t="shared" si="0"/>
        <v>1.0931372549019607</v>
      </c>
      <c r="O30" s="1">
        <f t="shared" si="1"/>
        <v>1.2475524475524475</v>
      </c>
      <c r="P30" s="1">
        <f t="shared" si="2"/>
        <v>1.39375</v>
      </c>
      <c r="Q30" s="1">
        <f t="shared" si="3"/>
        <v>1.67984934086629</v>
      </c>
      <c r="R30" s="1">
        <f t="shared" si="4"/>
        <v>1.9475982532751093</v>
      </c>
      <c r="S30" s="1">
        <f t="shared" si="5"/>
        <v>2.2697201017811706</v>
      </c>
      <c r="T30" s="1">
        <f t="shared" si="6"/>
        <v>2.5780346820809248</v>
      </c>
      <c r="U30" s="1">
        <f t="shared" si="7"/>
        <v>3.140845070422535</v>
      </c>
      <c r="V30" s="1">
        <f t="shared" si="8"/>
        <v>3.7012448132780085</v>
      </c>
      <c r="W30" s="1">
        <f t="shared" si="9"/>
        <v>4.4378109452736316</v>
      </c>
    </row>
    <row r="33" spans="11:23" x14ac:dyDescent="0.25">
      <c r="K33" t="s">
        <v>50</v>
      </c>
      <c r="M33" t="s">
        <v>51</v>
      </c>
      <c r="N33">
        <f>EXP(INDEX(LINEST(LN(N21:N30),M21:M30),1,2))</f>
        <v>1.2127686255336327</v>
      </c>
      <c r="O33">
        <f>EXP(INDEX(LINEST(LN(O21:O30),M21:M30),1,2))</f>
        <v>1.5497507411684637</v>
      </c>
      <c r="P33">
        <f>EXP(INDEX(LINEST(LN(P21:P30),M21:M30),1,2))</f>
        <v>2.0264479886749616</v>
      </c>
      <c r="Q33">
        <f>EXP(INDEX(LINEST(LN(Q21:Q30),M21:M30),1,2))</f>
        <v>2.7045270049140924</v>
      </c>
      <c r="R33">
        <f>EXP(INDEX(LINEST(LN(R21:R30),M21:M30),1,2))</f>
        <v>3.5838315480296763</v>
      </c>
      <c r="S33">
        <f>EXP(INDEX(LINEST(LN(S21:S30),M21:M30),1,2))</f>
        <v>4.7187739373739195</v>
      </c>
      <c r="T33">
        <f>EXP(INDEX(LINEST(LN(T21:T30),M21:M30),1,2))</f>
        <v>5.9837084170271631</v>
      </c>
      <c r="U33">
        <f>EXP(INDEX(LINEST(LN(U21:U30),M21:M30),1,2))</f>
        <v>7.5718460904814435</v>
      </c>
      <c r="V33">
        <f>EXP(INDEX(LINEST(LN(V21:V30),M21:M30),1,2))</f>
        <v>9.4625698422899251</v>
      </c>
      <c r="W33">
        <f>EXP(INDEX(LINEST(LN(W21:W30),M21:M30),1,2))</f>
        <v>12.040089673862171</v>
      </c>
    </row>
    <row r="34" spans="11:23" x14ac:dyDescent="0.25">
      <c r="M34" t="s">
        <v>52</v>
      </c>
      <c r="N34">
        <f>INDEX(LINEST(LN(N21:N30),M21:M30),1)</f>
        <v>-7.9799533947990334E-3</v>
      </c>
      <c r="O34">
        <f>INDEX(LINEST(LN(O21:O30),M21:M30),1)</f>
        <v>-2.1272220013172072E-2</v>
      </c>
      <c r="P34">
        <f>INDEX(LINEST(LN(P21:P30),M21:M30),1)</f>
        <v>-3.6490569634111868E-2</v>
      </c>
      <c r="Q34">
        <f>INDEX(LINEST(LN(Q21:Q30),M21:M30),1)</f>
        <v>-5.226526859916121E-2</v>
      </c>
      <c r="R34">
        <f>INDEX(LINEST(LN(R21:R30),M21:M30),1)</f>
        <v>-6.6606864512521929E-2</v>
      </c>
      <c r="S34">
        <f>INDEX(LINEST(LN(S21:S30),M21:M30),1)</f>
        <v>-7.8418639891628256E-2</v>
      </c>
      <c r="T34">
        <f>INDEX(LINEST(LN(T21:T30),M21:M30),1)</f>
        <v>-8.3369666339712836E-2</v>
      </c>
      <c r="U34">
        <f>INDEX(LINEST(LN(U21:U30),M21:M30),1)</f>
        <v>-8.5523176953719637E-2</v>
      </c>
      <c r="V34">
        <f>INDEX(LINEST(LN(V21:V30),M21:M30),1)</f>
        <v>-8.5183069142716256E-2</v>
      </c>
      <c r="W34">
        <f>INDEX(LINEST(LN(W21:W30),M21:M30),1)</f>
        <v>-8.5459876441485713E-2</v>
      </c>
    </row>
    <row r="35" spans="11:23" x14ac:dyDescent="0.25">
      <c r="M35" t="s">
        <v>53</v>
      </c>
      <c r="N35">
        <f t="shared" ref="N35:W35" si="10">PEARSON(N21:N30,N39:N48)</f>
        <v>0.68975437986431098</v>
      </c>
      <c r="O35">
        <f t="shared" si="10"/>
        <v>0.8264065870532652</v>
      </c>
      <c r="P35">
        <f t="shared" si="10"/>
        <v>0.89434126512608958</v>
      </c>
      <c r="Q35">
        <f t="shared" si="10"/>
        <v>0.92280209729443241</v>
      </c>
      <c r="R35">
        <f t="shared" si="10"/>
        <v>0.96192143644897621</v>
      </c>
      <c r="S35">
        <f t="shared" si="10"/>
        <v>0.97815281503694618</v>
      </c>
      <c r="T35">
        <f t="shared" si="10"/>
        <v>0.97208775897889843</v>
      </c>
      <c r="U35">
        <f t="shared" si="10"/>
        <v>0.96642630976818911</v>
      </c>
      <c r="V35">
        <f t="shared" si="10"/>
        <v>0.96490355762891455</v>
      </c>
      <c r="W35">
        <f t="shared" si="10"/>
        <v>0.96853745980231243</v>
      </c>
    </row>
    <row r="36" spans="11:23" x14ac:dyDescent="0.25">
      <c r="M36" t="s">
        <v>54</v>
      </c>
      <c r="N36">
        <f t="shared" ref="N36:W36" si="11">INT(0.5-LN(N33)/N34)</f>
        <v>24</v>
      </c>
      <c r="O36">
        <f t="shared" si="11"/>
        <v>21</v>
      </c>
      <c r="P36">
        <f t="shared" si="11"/>
        <v>19</v>
      </c>
      <c r="Q36">
        <f t="shared" si="11"/>
        <v>19</v>
      </c>
      <c r="R36">
        <f t="shared" si="11"/>
        <v>19</v>
      </c>
      <c r="S36">
        <f t="shared" si="11"/>
        <v>20</v>
      </c>
      <c r="T36">
        <f t="shared" si="11"/>
        <v>21</v>
      </c>
      <c r="U36">
        <f t="shared" si="11"/>
        <v>24</v>
      </c>
      <c r="V36">
        <f t="shared" si="11"/>
        <v>26</v>
      </c>
      <c r="W36">
        <f t="shared" si="11"/>
        <v>29</v>
      </c>
    </row>
    <row r="37" spans="11:23" x14ac:dyDescent="0.25">
      <c r="M37" t="s">
        <v>55</v>
      </c>
      <c r="N37" s="2">
        <f>N36+A20</f>
        <v>43927</v>
      </c>
      <c r="O37" s="2">
        <f>O36+A20</f>
        <v>43924</v>
      </c>
      <c r="P37" s="2">
        <f>P36+A20</f>
        <v>43922</v>
      </c>
      <c r="Q37" s="2">
        <f>Q36+A20</f>
        <v>43922</v>
      </c>
      <c r="R37" s="2">
        <f>R36+A20</f>
        <v>43922</v>
      </c>
      <c r="S37" s="2">
        <f>S36+A20</f>
        <v>43923</v>
      </c>
      <c r="T37" s="2">
        <f>T36+A20</f>
        <v>43924</v>
      </c>
      <c r="U37" s="2">
        <f>U36+A20</f>
        <v>43927</v>
      </c>
      <c r="V37" s="2">
        <f>V36+A20</f>
        <v>43929</v>
      </c>
      <c r="W37" s="2">
        <f>W36+A20</f>
        <v>43932</v>
      </c>
    </row>
    <row r="39" spans="11:23" x14ac:dyDescent="0.25">
      <c r="N39">
        <f>N33*EXP(N34*M21)</f>
        <v>1.2031293002587808</v>
      </c>
      <c r="O39">
        <f>O33*EXP(O34*M21)</f>
        <v>1.5171322661245821</v>
      </c>
      <c r="P39">
        <f>P33*EXP(P34*M21)</f>
        <v>1.9538346554296975</v>
      </c>
      <c r="Q39">
        <f>Q33*EXP(Q34*M21)</f>
        <v>2.5668045739497307</v>
      </c>
      <c r="R39">
        <f>R33*EXP(R34*M21)</f>
        <v>3.352899951002775</v>
      </c>
      <c r="S39">
        <f>S33*EXP(S34*M21)</f>
        <v>4.3628711746855489</v>
      </c>
      <c r="T39">
        <f>T33*EXP(T34*M21)</f>
        <v>5.5050774882071769</v>
      </c>
      <c r="U39">
        <f>U33*EXP(U34*M21)</f>
        <v>6.9511959926740108</v>
      </c>
      <c r="V39">
        <f>V33*EXP(V34*M21)</f>
        <v>8.6898956447772537</v>
      </c>
      <c r="W39">
        <f>W33*EXP(W34*M21)</f>
        <v>11.053885680074279</v>
      </c>
    </row>
    <row r="40" spans="11:23" x14ac:dyDescent="0.25">
      <c r="N40">
        <f>N33*EXP(N34*M22)</f>
        <v>1.1935665902506816</v>
      </c>
      <c r="O40">
        <f>O33*EXP(O34*M22)</f>
        <v>1.4852003304614698</v>
      </c>
      <c r="P40">
        <f>P33*EXP(P34*M22)</f>
        <v>1.8838232622265438</v>
      </c>
      <c r="Q40">
        <f>Q33*EXP(Q34*M22)</f>
        <v>2.4360953722695546</v>
      </c>
      <c r="R40">
        <f>R33*EXP(R34*M22)</f>
        <v>3.1368489089882083</v>
      </c>
      <c r="S40">
        <f>S33*EXP(S34*M22)</f>
        <v>4.0338115662084828</v>
      </c>
      <c r="T40">
        <f>T33*EXP(T34*M22)</f>
        <v>5.064731774851766</v>
      </c>
      <c r="U40">
        <f>U33*EXP(U34*M22)</f>
        <v>6.3814194254831884</v>
      </c>
      <c r="V40">
        <f>V33*EXP(V34*M22)</f>
        <v>7.9803148167669837</v>
      </c>
      <c r="W40">
        <f>W33*EXP(W34*M22)</f>
        <v>10.148461675780533</v>
      </c>
    </row>
    <row r="41" spans="11:23" x14ac:dyDescent="0.25">
      <c r="N41">
        <f>N33*EXP(N34*M23)</f>
        <v>1.1840798865560178</v>
      </c>
      <c r="O41">
        <f>O33*EXP(O34*M23)</f>
        <v>1.4539404841988406</v>
      </c>
      <c r="P41">
        <f>P33*EXP(P34*M23)</f>
        <v>1.8163205742327204</v>
      </c>
      <c r="Q41">
        <f>Q33*EXP(Q34*M23)</f>
        <v>2.3120422657114079</v>
      </c>
      <c r="R41">
        <f>R33*EXP(R34*M23)</f>
        <v>2.9347195626513245</v>
      </c>
      <c r="S41">
        <f>S33*EXP(S34*M23)</f>
        <v>3.7295705282542762</v>
      </c>
      <c r="T41">
        <f>T33*EXP(T34*M23)</f>
        <v>4.6596088803732671</v>
      </c>
      <c r="U41">
        <f>U33*EXP(U34*M23)</f>
        <v>5.8583463805152922</v>
      </c>
      <c r="V41">
        <f>V33*EXP(V34*M23)</f>
        <v>7.3286754154506388</v>
      </c>
      <c r="W41">
        <f>W33*EXP(W34*M23)</f>
        <v>9.3172009703735377</v>
      </c>
    </row>
    <row r="42" spans="11:23" x14ac:dyDescent="0.25">
      <c r="N42">
        <f>N33*EXP(N34*M24)</f>
        <v>1.1746685850615541</v>
      </c>
      <c r="O42">
        <f>O33*EXP(O34*M24)</f>
        <v>1.4233385814932662</v>
      </c>
      <c r="P42">
        <f>P33*EXP(P34*M24)</f>
        <v>1.7512366974818403</v>
      </c>
      <c r="Q42">
        <f>Q33*EXP(Q34*M24)</f>
        <v>2.1943063064299659</v>
      </c>
      <c r="R42">
        <f>R33*EXP(R34*M24)</f>
        <v>2.7456148387415871</v>
      </c>
      <c r="S42">
        <f>S33*EXP(S34*M24)</f>
        <v>3.4482761767419583</v>
      </c>
      <c r="T42">
        <f>T33*EXP(T34*M24)</f>
        <v>4.2868913662636903</v>
      </c>
      <c r="U42">
        <f>U33*EXP(U34*M24)</f>
        <v>5.3781486571849904</v>
      </c>
      <c r="V42">
        <f>V33*EXP(V34*M24)</f>
        <v>6.7302461842964725</v>
      </c>
      <c r="W42">
        <f>W33*EXP(W34*M24)</f>
        <v>8.5540288465101693</v>
      </c>
    </row>
    <row r="43" spans="11:23" x14ac:dyDescent="0.25">
      <c r="N43">
        <f>N33*EXP(N34*M25)</f>
        <v>1.1653320864556671</v>
      </c>
      <c r="O43">
        <f>O33*EXP(O34*M25)</f>
        <v>1.3933807742368378</v>
      </c>
      <c r="P43">
        <f>P33*EXP(P34*M25)</f>
        <v>1.6884849591612663</v>
      </c>
      <c r="Q43">
        <f>Q33*EXP(Q34*M25)</f>
        <v>2.0825658067962554</v>
      </c>
      <c r="R43">
        <f>R33*EXP(R34*M25)</f>
        <v>2.5686954687784693</v>
      </c>
      <c r="S43">
        <f>S33*EXP(S34*M25)</f>
        <v>3.1881978101783885</v>
      </c>
      <c r="T43">
        <f>T33*EXP(T34*M25)</f>
        <v>3.9439871581397639</v>
      </c>
      <c r="U43">
        <f>U33*EXP(U34*M25)</f>
        <v>4.9373118453669438</v>
      </c>
      <c r="V43">
        <f>V33*EXP(V34*M25)</f>
        <v>6.1806822015533323</v>
      </c>
      <c r="W43">
        <f>W33*EXP(W34*M25)</f>
        <v>7.8533681670703031</v>
      </c>
    </row>
    <row r="44" spans="11:23" x14ac:dyDescent="0.25">
      <c r="N44">
        <f>N33*EXP(N34*M26)</f>
        <v>1.1560697961901802</v>
      </c>
      <c r="O44">
        <f>O33*EXP(O34*M26)</f>
        <v>1.3640535057905581</v>
      </c>
      <c r="P44">
        <f>P33*EXP(P34*M26)</f>
        <v>1.6279817921891091</v>
      </c>
      <c r="Q44">
        <f>Q33*EXP(Q34*M26)</f>
        <v>1.9765154604569155</v>
      </c>
      <c r="R44">
        <f>R33*EXP(R34*M26)</f>
        <v>2.4031762642815666</v>
      </c>
      <c r="S44">
        <f>S33*EXP(S34*M26)</f>
        <v>2.9477352612835426</v>
      </c>
      <c r="T44">
        <f>T33*EXP(T34*M26)</f>
        <v>3.6285115190890913</v>
      </c>
      <c r="U44">
        <f>U33*EXP(U34*M26)</f>
        <v>4.5326096045772148</v>
      </c>
      <c r="V44">
        <f>V33*EXP(V34*M26)</f>
        <v>5.6759933337551987</v>
      </c>
      <c r="W44">
        <f>W33*EXP(W34*M26)</f>
        <v>7.2100986183504876</v>
      </c>
    </row>
    <row r="45" spans="11:23" x14ac:dyDescent="0.25">
      <c r="N45">
        <f>N33*EXP(N34*M27)</f>
        <v>1.1468811244425041</v>
      </c>
      <c r="O45">
        <f>O33*EXP(O34*M27)</f>
        <v>1.3353435048496314</v>
      </c>
      <c r="P45">
        <f>P33*EXP(P34*M27)</f>
        <v>1.5696466239271558</v>
      </c>
      <c r="Q45">
        <f>Q33*EXP(Q34*M27)</f>
        <v>1.8758655081516999</v>
      </c>
      <c r="R45">
        <f>R33*EXP(R34*M27)</f>
        <v>2.2483226320139464</v>
      </c>
      <c r="S45">
        <f>S33*EXP(S34*M27)</f>
        <v>2.7254090517451837</v>
      </c>
      <c r="T45">
        <f>T33*EXP(T34*M27)</f>
        <v>3.3382704649505488</v>
      </c>
      <c r="U45">
        <f>U33*EXP(U34*M27)</f>
        <v>4.1610800514421893</v>
      </c>
      <c r="V45">
        <f>V33*EXP(V34*M27)</f>
        <v>5.2125152651816791</v>
      </c>
      <c r="W45">
        <f>W33*EXP(W34*M27)</f>
        <v>6.6195192916484373</v>
      </c>
    </row>
    <row r="46" spans="11:23" x14ac:dyDescent="0.25">
      <c r="N46">
        <f>N33*EXP(N34*M28)</f>
        <v>1.1377654860780759</v>
      </c>
      <c r="O46">
        <f>O33*EXP(O34*M28)</f>
        <v>1.3072377794378747</v>
      </c>
      <c r="P46">
        <f>P33*EXP(P34*M28)</f>
        <v>1.5134017688815284</v>
      </c>
      <c r="Q46">
        <f>Q33*EXP(Q34*M28)</f>
        <v>1.7803409460099899</v>
      </c>
      <c r="R46">
        <f>R33*EXP(R34*M28)</f>
        <v>2.1034473137730099</v>
      </c>
      <c r="S46">
        <f>S33*EXP(S34*M28)</f>
        <v>2.5198512895287095</v>
      </c>
      <c r="T46">
        <f>T33*EXP(T34*M28)</f>
        <v>3.0712455061900363</v>
      </c>
      <c r="U46">
        <f>U33*EXP(U34*M28)</f>
        <v>3.8200040826426247</v>
      </c>
      <c r="V46">
        <f>V33*EXP(V34*M28)</f>
        <v>4.7868828929325646</v>
      </c>
      <c r="W46">
        <f>W33*EXP(W34*M28)</f>
        <v>6.0773143297907399</v>
      </c>
    </row>
    <row r="47" spans="11:23" x14ac:dyDescent="0.25">
      <c r="N47">
        <f>N33*EXP(N34*M29)</f>
        <v>1.1287223006130984</v>
      </c>
      <c r="O47">
        <f>O33*EXP(O34*M29)</f>
        <v>1.2797236110285317</v>
      </c>
      <c r="P47">
        <f>P33*EXP(P34*M29)</f>
        <v>1.4591723252481774</v>
      </c>
      <c r="Q47">
        <f>Q33*EXP(Q34*M29)</f>
        <v>1.6896807741631665</v>
      </c>
      <c r="R47">
        <f>R33*EXP(R34*M29)</f>
        <v>1.967907336259668</v>
      </c>
      <c r="S47">
        <f>S33*EXP(S34*M29)</f>
        <v>2.3297972527366402</v>
      </c>
      <c r="T47">
        <f>T33*EXP(T34*M29)</f>
        <v>2.8255796102585173</v>
      </c>
      <c r="U47">
        <f>U33*EXP(U34*M29)</f>
        <v>3.5068854746855274</v>
      </c>
      <c r="V47">
        <f>V33*EXP(V34*M29)</f>
        <v>4.3960058944502238</v>
      </c>
      <c r="W47">
        <f>W33*EXP(W34*M29)</f>
        <v>5.579521387554168</v>
      </c>
    </row>
    <row r="48" spans="11:23" x14ac:dyDescent="0.25">
      <c r="N48">
        <f>N33*EXP(N34*M30)</f>
        <v>1.1197509921775743</v>
      </c>
      <c r="O48">
        <f>O33*EXP(O34*M30)</f>
        <v>1.2527885487888275</v>
      </c>
      <c r="P48">
        <f>P33*EXP(P34*M30)</f>
        <v>1.4068860751654428</v>
      </c>
      <c r="Q48">
        <f>Q33*EXP(Q34*M30)</f>
        <v>1.6036372836198405</v>
      </c>
      <c r="R48">
        <f>R33*EXP(R34*M30)</f>
        <v>1.8411011574890028</v>
      </c>
      <c r="S48">
        <f>S33*EXP(S34*M30)</f>
        <v>2.1540776082363151</v>
      </c>
      <c r="T48">
        <f>T33*EXP(T34*M30)</f>
        <v>2.599564286807186</v>
      </c>
      <c r="U48">
        <f>U33*EXP(U34*M30)</f>
        <v>3.2194326148606067</v>
      </c>
      <c r="V48">
        <f>V33*EXP(V34*M30)</f>
        <v>4.0370462900967725</v>
      </c>
      <c r="W48">
        <f>W33*EXP(W34*M30)</f>
        <v>5.122502675494542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4</v>
      </c>
      <c r="C2">
        <v>32</v>
      </c>
      <c r="D2">
        <v>2200</v>
      </c>
      <c r="E2">
        <v>33</v>
      </c>
      <c r="F2">
        <v>12</v>
      </c>
      <c r="G2">
        <v>32</v>
      </c>
      <c r="H2">
        <v>0</v>
      </c>
      <c r="I2">
        <v>16</v>
      </c>
      <c r="J2">
        <v>1</v>
      </c>
      <c r="K2">
        <v>16</v>
      </c>
    </row>
    <row r="3" spans="1:23" x14ac:dyDescent="0.25">
      <c r="A3" t="s">
        <v>22</v>
      </c>
      <c r="B3">
        <v>7</v>
      </c>
      <c r="C3">
        <v>10</v>
      </c>
      <c r="D3">
        <v>3780</v>
      </c>
      <c r="E3">
        <v>43</v>
      </c>
      <c r="F3">
        <v>12</v>
      </c>
      <c r="G3">
        <v>42</v>
      </c>
      <c r="H3">
        <v>0</v>
      </c>
      <c r="I3">
        <v>19</v>
      </c>
      <c r="J3">
        <v>1</v>
      </c>
      <c r="K3">
        <v>23</v>
      </c>
    </row>
    <row r="4" spans="1:23" x14ac:dyDescent="0.25">
      <c r="A4" t="s">
        <v>23</v>
      </c>
      <c r="B4">
        <v>8</v>
      </c>
      <c r="C4">
        <v>27</v>
      </c>
      <c r="D4">
        <v>4900</v>
      </c>
      <c r="E4">
        <v>71</v>
      </c>
      <c r="F4">
        <v>16</v>
      </c>
      <c r="G4">
        <v>69</v>
      </c>
      <c r="H4">
        <v>0</v>
      </c>
      <c r="I4">
        <v>24</v>
      </c>
      <c r="J4">
        <v>2</v>
      </c>
      <c r="K4">
        <v>45</v>
      </c>
    </row>
    <row r="5" spans="1:23" x14ac:dyDescent="0.25">
      <c r="A5" t="s">
        <v>24</v>
      </c>
      <c r="B5">
        <v>8</v>
      </c>
      <c r="C5">
        <v>40</v>
      </c>
      <c r="D5">
        <v>6164</v>
      </c>
      <c r="E5">
        <v>111</v>
      </c>
      <c r="F5">
        <v>19</v>
      </c>
      <c r="G5">
        <v>109</v>
      </c>
      <c r="H5">
        <v>0</v>
      </c>
      <c r="I5">
        <v>27</v>
      </c>
      <c r="J5">
        <v>2</v>
      </c>
      <c r="K5">
        <v>82</v>
      </c>
    </row>
    <row r="6" spans="1:23" x14ac:dyDescent="0.25">
      <c r="A6" t="s">
        <v>25</v>
      </c>
      <c r="B6">
        <v>9</v>
      </c>
      <c r="C6">
        <v>40</v>
      </c>
      <c r="D6">
        <v>7414</v>
      </c>
      <c r="E6">
        <v>151</v>
      </c>
      <c r="F6">
        <v>24</v>
      </c>
      <c r="G6">
        <v>149</v>
      </c>
      <c r="H6">
        <v>0</v>
      </c>
      <c r="I6">
        <v>33</v>
      </c>
      <c r="J6">
        <v>2</v>
      </c>
      <c r="K6">
        <v>116</v>
      </c>
    </row>
    <row r="7" spans="1:23" x14ac:dyDescent="0.25">
      <c r="A7" t="s">
        <v>26</v>
      </c>
      <c r="B7">
        <v>11</v>
      </c>
      <c r="C7">
        <v>40</v>
      </c>
      <c r="D7">
        <v>8659</v>
      </c>
      <c r="E7">
        <v>191</v>
      </c>
      <c r="F7">
        <v>24</v>
      </c>
      <c r="G7">
        <v>189</v>
      </c>
      <c r="H7">
        <v>0</v>
      </c>
      <c r="I7">
        <v>35</v>
      </c>
      <c r="J7">
        <v>2</v>
      </c>
      <c r="K7">
        <v>154</v>
      </c>
    </row>
    <row r="8" spans="1:23" x14ac:dyDescent="0.25">
      <c r="A8" t="s">
        <v>27</v>
      </c>
      <c r="B8">
        <v>13</v>
      </c>
      <c r="C8">
        <v>72</v>
      </c>
      <c r="D8">
        <v>9056</v>
      </c>
      <c r="E8">
        <v>263</v>
      </c>
      <c r="F8">
        <v>51</v>
      </c>
      <c r="G8">
        <v>261</v>
      </c>
      <c r="H8">
        <v>0</v>
      </c>
      <c r="I8">
        <v>64</v>
      </c>
      <c r="J8">
        <v>2</v>
      </c>
      <c r="K8">
        <v>197</v>
      </c>
    </row>
    <row r="9" spans="1:23" x14ac:dyDescent="0.25">
      <c r="A9" t="s">
        <v>28</v>
      </c>
      <c r="B9">
        <v>14</v>
      </c>
      <c r="C9">
        <v>10</v>
      </c>
      <c r="D9">
        <v>9782</v>
      </c>
      <c r="E9">
        <v>273</v>
      </c>
      <c r="F9">
        <v>53</v>
      </c>
      <c r="G9">
        <v>271</v>
      </c>
      <c r="H9">
        <v>0</v>
      </c>
      <c r="I9">
        <v>67</v>
      </c>
      <c r="J9">
        <v>2</v>
      </c>
      <c r="K9">
        <v>204</v>
      </c>
    </row>
    <row r="10" spans="1:23" x14ac:dyDescent="0.25">
      <c r="A10" t="s">
        <v>29</v>
      </c>
      <c r="B10">
        <v>19</v>
      </c>
      <c r="C10">
        <v>26</v>
      </c>
      <c r="D10">
        <v>10176</v>
      </c>
      <c r="E10">
        <v>307</v>
      </c>
      <c r="F10">
        <v>49</v>
      </c>
      <c r="G10">
        <v>297</v>
      </c>
      <c r="H10">
        <v>7</v>
      </c>
      <c r="I10">
        <v>68</v>
      </c>
      <c r="J10">
        <v>3</v>
      </c>
      <c r="K10">
        <v>229</v>
      </c>
    </row>
    <row r="11" spans="1:23" x14ac:dyDescent="0.25">
      <c r="A11" t="s">
        <v>30</v>
      </c>
      <c r="B11">
        <v>23</v>
      </c>
      <c r="C11">
        <v>48</v>
      </c>
      <c r="D11">
        <v>10515</v>
      </c>
      <c r="E11">
        <v>360</v>
      </c>
      <c r="F11">
        <v>76</v>
      </c>
      <c r="G11">
        <v>345</v>
      </c>
      <c r="H11">
        <v>9</v>
      </c>
      <c r="I11">
        <v>99</v>
      </c>
      <c r="J11">
        <v>6</v>
      </c>
      <c r="K11">
        <v>246</v>
      </c>
    </row>
    <row r="12" spans="1:23" x14ac:dyDescent="0.25">
      <c r="A12" t="s">
        <v>31</v>
      </c>
      <c r="B12">
        <v>24</v>
      </c>
      <c r="C12">
        <v>35</v>
      </c>
      <c r="D12">
        <v>11949</v>
      </c>
      <c r="E12">
        <v>407</v>
      </c>
      <c r="F12">
        <v>92</v>
      </c>
      <c r="G12">
        <v>380</v>
      </c>
      <c r="H12">
        <v>17</v>
      </c>
      <c r="I12">
        <v>116</v>
      </c>
      <c r="J12">
        <v>10</v>
      </c>
      <c r="K12">
        <v>264</v>
      </c>
    </row>
    <row r="13" spans="1:23" x14ac:dyDescent="0.25">
      <c r="A13" t="s">
        <v>32</v>
      </c>
      <c r="B13">
        <v>27</v>
      </c>
      <c r="C13">
        <v>74</v>
      </c>
      <c r="D13">
        <v>13023</v>
      </c>
      <c r="E13">
        <v>488</v>
      </c>
      <c r="F13">
        <v>117</v>
      </c>
      <c r="G13">
        <v>454</v>
      </c>
      <c r="H13">
        <v>22</v>
      </c>
      <c r="I13">
        <v>144</v>
      </c>
      <c r="J13">
        <v>12</v>
      </c>
      <c r="K13">
        <v>310</v>
      </c>
    </row>
    <row r="14" spans="1:23" x14ac:dyDescent="0.25">
      <c r="A14" t="s">
        <v>33</v>
      </c>
      <c r="B14">
        <v>41</v>
      </c>
      <c r="C14">
        <v>51</v>
      </c>
      <c r="D14">
        <v>14429</v>
      </c>
      <c r="E14">
        <v>543</v>
      </c>
      <c r="F14">
        <v>123</v>
      </c>
      <c r="G14">
        <v>505</v>
      </c>
      <c r="H14">
        <v>25</v>
      </c>
      <c r="I14">
        <v>164</v>
      </c>
      <c r="J14">
        <v>13</v>
      </c>
      <c r="K14">
        <v>341</v>
      </c>
    </row>
    <row r="15" spans="1:23" x14ac:dyDescent="0.25">
      <c r="A15" t="s">
        <v>34</v>
      </c>
      <c r="B15">
        <v>47</v>
      </c>
      <c r="C15">
        <v>118</v>
      </c>
      <c r="D15">
        <v>15918</v>
      </c>
      <c r="E15">
        <v>670</v>
      </c>
      <c r="F15">
        <v>146</v>
      </c>
      <c r="G15">
        <v>623</v>
      </c>
      <c r="H15">
        <v>29</v>
      </c>
      <c r="I15">
        <v>193</v>
      </c>
      <c r="J15">
        <v>18</v>
      </c>
      <c r="K15">
        <v>430</v>
      </c>
    </row>
    <row r="16" spans="1:23" x14ac:dyDescent="0.25">
      <c r="A16" t="s">
        <v>35</v>
      </c>
      <c r="B16">
        <v>51</v>
      </c>
      <c r="C16">
        <v>71</v>
      </c>
      <c r="D16">
        <v>15956</v>
      </c>
      <c r="E16">
        <v>744</v>
      </c>
      <c r="F16">
        <v>186</v>
      </c>
      <c r="G16">
        <v>694</v>
      </c>
      <c r="H16">
        <v>30</v>
      </c>
      <c r="I16">
        <v>237</v>
      </c>
      <c r="J16">
        <v>20</v>
      </c>
      <c r="K16">
        <v>457</v>
      </c>
    </row>
    <row r="17" spans="1:23" x14ac:dyDescent="0.25">
      <c r="A17" t="s">
        <v>36</v>
      </c>
      <c r="B17">
        <v>67</v>
      </c>
      <c r="C17">
        <v>89</v>
      </c>
      <c r="D17">
        <v>16643</v>
      </c>
      <c r="E17">
        <v>856</v>
      </c>
      <c r="F17">
        <v>204</v>
      </c>
      <c r="G17">
        <v>783</v>
      </c>
      <c r="H17">
        <v>47</v>
      </c>
      <c r="I17">
        <v>271</v>
      </c>
      <c r="J17">
        <v>26</v>
      </c>
      <c r="K17">
        <v>512</v>
      </c>
    </row>
    <row r="18" spans="1:23" x14ac:dyDescent="0.25">
      <c r="A18" t="s">
        <v>37</v>
      </c>
      <c r="B18">
        <v>68</v>
      </c>
      <c r="C18">
        <v>157</v>
      </c>
      <c r="D18">
        <v>21400</v>
      </c>
      <c r="E18">
        <v>1023</v>
      </c>
      <c r="F18">
        <v>262</v>
      </c>
      <c r="G18">
        <v>940</v>
      </c>
      <c r="H18">
        <v>54</v>
      </c>
      <c r="I18">
        <v>330</v>
      </c>
      <c r="J18">
        <v>29</v>
      </c>
      <c r="K18">
        <v>610</v>
      </c>
    </row>
    <row r="19" spans="1:23" x14ac:dyDescent="0.25">
      <c r="A19" t="s">
        <v>38</v>
      </c>
      <c r="B19">
        <v>85</v>
      </c>
      <c r="C19">
        <v>357</v>
      </c>
      <c r="D19">
        <v>23438</v>
      </c>
      <c r="E19">
        <v>1384</v>
      </c>
      <c r="F19">
        <v>360</v>
      </c>
      <c r="G19">
        <v>1297</v>
      </c>
      <c r="H19">
        <v>55</v>
      </c>
      <c r="I19">
        <v>445</v>
      </c>
      <c r="J19">
        <v>32</v>
      </c>
      <c r="K19">
        <v>852</v>
      </c>
    </row>
    <row r="20" spans="1:23" x14ac:dyDescent="0.25">
      <c r="A20" t="s">
        <v>39</v>
      </c>
      <c r="B20">
        <v>107</v>
      </c>
      <c r="C20">
        <v>156</v>
      </c>
      <c r="D20">
        <v>25691</v>
      </c>
      <c r="E20">
        <v>1595</v>
      </c>
      <c r="F20">
        <v>366</v>
      </c>
      <c r="G20">
        <v>1453</v>
      </c>
      <c r="H20">
        <v>100</v>
      </c>
      <c r="I20">
        <v>473</v>
      </c>
      <c r="J20">
        <v>42</v>
      </c>
      <c r="K20">
        <v>980</v>
      </c>
      <c r="N20" s="1">
        <f t="shared" ref="N20:N30" si="0">J20/J19</f>
        <v>1.3125</v>
      </c>
      <c r="O20" s="1">
        <f t="shared" ref="O20:O30" si="1">J20/J18</f>
        <v>1.4482758620689655</v>
      </c>
      <c r="P20" s="1">
        <f t="shared" ref="P20:P30" si="2">J20/J17</f>
        <v>1.6153846153846154</v>
      </c>
      <c r="Q20" s="1">
        <f t="shared" ref="Q20:Q30" si="3">J20/J16</f>
        <v>2.1</v>
      </c>
      <c r="R20" s="1">
        <f t="shared" ref="R20:R30" si="4">J20/J15</f>
        <v>2.3333333333333335</v>
      </c>
      <c r="S20" s="1">
        <f t="shared" ref="S20:S30" si="5">J20/J14</f>
        <v>3.2307692307692308</v>
      </c>
      <c r="T20" s="1">
        <f t="shared" ref="T20:T30" si="6">J20/J13</f>
        <v>3.5</v>
      </c>
      <c r="U20" s="1">
        <f t="shared" ref="U20:U30" si="7">J20/J12</f>
        <v>4.2</v>
      </c>
      <c r="V20" s="1">
        <f t="shared" ref="V20:V30" si="8">J20/J11</f>
        <v>7</v>
      </c>
      <c r="W20" s="1">
        <f t="shared" ref="W20:W30" si="9">J20/J10</f>
        <v>14</v>
      </c>
    </row>
    <row r="21" spans="1:23" x14ac:dyDescent="0.25">
      <c r="A21" t="s">
        <v>40</v>
      </c>
      <c r="B21">
        <v>119</v>
      </c>
      <c r="C21">
        <v>322</v>
      </c>
      <c r="D21">
        <v>26980</v>
      </c>
      <c r="E21">
        <v>1937</v>
      </c>
      <c r="F21">
        <v>366</v>
      </c>
      <c r="G21">
        <v>1775</v>
      </c>
      <c r="H21">
        <v>107</v>
      </c>
      <c r="I21">
        <v>485</v>
      </c>
      <c r="J21">
        <v>55</v>
      </c>
      <c r="K21">
        <v>1290</v>
      </c>
      <c r="M21">
        <v>1</v>
      </c>
      <c r="N21" s="1">
        <f t="shared" si="0"/>
        <v>1.3095238095238095</v>
      </c>
      <c r="O21" s="1">
        <f t="shared" si="1"/>
        <v>1.71875</v>
      </c>
      <c r="P21" s="1">
        <f t="shared" si="2"/>
        <v>1.896551724137931</v>
      </c>
      <c r="Q21" s="1">
        <f t="shared" si="3"/>
        <v>2.1153846153846154</v>
      </c>
      <c r="R21" s="1">
        <f t="shared" si="4"/>
        <v>2.75</v>
      </c>
      <c r="S21" s="1">
        <f t="shared" si="5"/>
        <v>3.0555555555555554</v>
      </c>
      <c r="T21" s="1">
        <f t="shared" si="6"/>
        <v>4.2307692307692308</v>
      </c>
      <c r="U21" s="1">
        <f t="shared" si="7"/>
        <v>4.583333333333333</v>
      </c>
      <c r="V21" s="1">
        <f t="shared" si="8"/>
        <v>5.5</v>
      </c>
      <c r="W21" s="1">
        <f t="shared" si="9"/>
        <v>9.1666666666666661</v>
      </c>
    </row>
    <row r="22" spans="1:23" x14ac:dyDescent="0.25">
      <c r="A22" t="s">
        <v>41</v>
      </c>
      <c r="B22">
        <v>129</v>
      </c>
      <c r="C22">
        <v>214</v>
      </c>
      <c r="D22">
        <v>32546</v>
      </c>
      <c r="E22">
        <v>2172</v>
      </c>
      <c r="F22">
        <v>426</v>
      </c>
      <c r="G22">
        <v>1989</v>
      </c>
      <c r="H22">
        <v>120</v>
      </c>
      <c r="I22">
        <v>555</v>
      </c>
      <c r="J22">
        <v>63</v>
      </c>
      <c r="K22">
        <v>1434</v>
      </c>
      <c r="M22">
        <v>2</v>
      </c>
      <c r="N22" s="1">
        <f t="shared" si="0"/>
        <v>1.1454545454545455</v>
      </c>
      <c r="O22" s="1">
        <f t="shared" si="1"/>
        <v>1.5</v>
      </c>
      <c r="P22" s="1">
        <f t="shared" si="2"/>
        <v>1.96875</v>
      </c>
      <c r="Q22" s="1">
        <f t="shared" si="3"/>
        <v>2.1724137931034484</v>
      </c>
      <c r="R22" s="1">
        <f t="shared" si="4"/>
        <v>2.4230769230769229</v>
      </c>
      <c r="S22" s="1">
        <f t="shared" si="5"/>
        <v>3.15</v>
      </c>
      <c r="T22" s="1">
        <f t="shared" si="6"/>
        <v>3.5</v>
      </c>
      <c r="U22" s="1">
        <f t="shared" si="7"/>
        <v>4.8461538461538458</v>
      </c>
      <c r="V22" s="1">
        <f t="shared" si="8"/>
        <v>5.25</v>
      </c>
      <c r="W22" s="1">
        <f t="shared" si="9"/>
        <v>6.3</v>
      </c>
    </row>
    <row r="23" spans="1:23" x14ac:dyDescent="0.25">
      <c r="A23" t="s">
        <v>42</v>
      </c>
      <c r="B23">
        <v>156</v>
      </c>
      <c r="C23">
        <v>285</v>
      </c>
      <c r="D23">
        <v>35052</v>
      </c>
      <c r="E23">
        <v>2473</v>
      </c>
      <c r="F23">
        <v>498</v>
      </c>
      <c r="G23">
        <v>2274</v>
      </c>
      <c r="H23">
        <v>130</v>
      </c>
      <c r="I23">
        <v>654</v>
      </c>
      <c r="J23">
        <v>69</v>
      </c>
      <c r="K23">
        <v>1620</v>
      </c>
      <c r="M23">
        <v>3</v>
      </c>
      <c r="N23" s="1">
        <f t="shared" si="0"/>
        <v>1.0952380952380953</v>
      </c>
      <c r="O23" s="1">
        <f t="shared" si="1"/>
        <v>1.2545454545454546</v>
      </c>
      <c r="P23" s="1">
        <f t="shared" si="2"/>
        <v>1.6428571428571428</v>
      </c>
      <c r="Q23" s="1">
        <f t="shared" si="3"/>
        <v>2.15625</v>
      </c>
      <c r="R23" s="1">
        <f t="shared" si="4"/>
        <v>2.3793103448275863</v>
      </c>
      <c r="S23" s="1">
        <f t="shared" si="5"/>
        <v>2.6538461538461537</v>
      </c>
      <c r="T23" s="1">
        <f t="shared" si="6"/>
        <v>3.45</v>
      </c>
      <c r="U23" s="1">
        <f t="shared" si="7"/>
        <v>3.8333333333333335</v>
      </c>
      <c r="V23" s="1">
        <f t="shared" si="8"/>
        <v>5.3076923076923075</v>
      </c>
      <c r="W23" s="1">
        <f t="shared" si="9"/>
        <v>5.75</v>
      </c>
    </row>
    <row r="24" spans="1:23" x14ac:dyDescent="0.25">
      <c r="A24" t="s">
        <v>43</v>
      </c>
      <c r="B24">
        <v>171</v>
      </c>
      <c r="C24">
        <v>214</v>
      </c>
      <c r="D24">
        <v>35478</v>
      </c>
      <c r="E24">
        <v>2704</v>
      </c>
      <c r="F24">
        <v>548</v>
      </c>
      <c r="G24">
        <v>2488</v>
      </c>
      <c r="H24">
        <v>136</v>
      </c>
      <c r="I24">
        <v>719</v>
      </c>
      <c r="J24">
        <v>80</v>
      </c>
      <c r="K24">
        <v>1769</v>
      </c>
      <c r="M24">
        <v>4</v>
      </c>
      <c r="N24" s="1">
        <f t="shared" si="0"/>
        <v>1.1594202898550725</v>
      </c>
      <c r="O24" s="1">
        <f t="shared" si="1"/>
        <v>1.2698412698412698</v>
      </c>
      <c r="P24" s="1">
        <f t="shared" si="2"/>
        <v>1.4545454545454546</v>
      </c>
      <c r="Q24" s="1">
        <f t="shared" si="3"/>
        <v>1.9047619047619047</v>
      </c>
      <c r="R24" s="1">
        <f t="shared" si="4"/>
        <v>2.5</v>
      </c>
      <c r="S24" s="1">
        <f t="shared" si="5"/>
        <v>2.7586206896551726</v>
      </c>
      <c r="T24" s="1">
        <f t="shared" si="6"/>
        <v>3.0769230769230771</v>
      </c>
      <c r="U24" s="1">
        <f t="shared" si="7"/>
        <v>4</v>
      </c>
      <c r="V24" s="1">
        <f t="shared" si="8"/>
        <v>4.4444444444444446</v>
      </c>
      <c r="W24" s="1">
        <f t="shared" si="9"/>
        <v>6.1538461538461542</v>
      </c>
    </row>
    <row r="25" spans="1:23" x14ac:dyDescent="0.25">
      <c r="A25" t="s">
        <v>44</v>
      </c>
      <c r="B25">
        <v>195</v>
      </c>
      <c r="C25">
        <v>465</v>
      </c>
      <c r="D25">
        <v>40841</v>
      </c>
      <c r="E25">
        <v>3214</v>
      </c>
      <c r="F25">
        <v>646</v>
      </c>
      <c r="G25">
        <v>2953</v>
      </c>
      <c r="H25">
        <v>167</v>
      </c>
      <c r="I25">
        <v>841</v>
      </c>
      <c r="J25">
        <v>94</v>
      </c>
      <c r="K25">
        <v>2112</v>
      </c>
      <c r="M25">
        <v>5</v>
      </c>
      <c r="N25" s="1">
        <f t="shared" si="0"/>
        <v>1.175</v>
      </c>
      <c r="O25" s="1">
        <f t="shared" si="1"/>
        <v>1.3623188405797102</v>
      </c>
      <c r="P25" s="1">
        <f t="shared" si="2"/>
        <v>1.4920634920634921</v>
      </c>
      <c r="Q25" s="1">
        <f t="shared" si="3"/>
        <v>1.709090909090909</v>
      </c>
      <c r="R25" s="1">
        <f t="shared" si="4"/>
        <v>2.2380952380952381</v>
      </c>
      <c r="S25" s="1">
        <f t="shared" si="5"/>
        <v>2.9375</v>
      </c>
      <c r="T25" s="1">
        <f t="shared" si="6"/>
        <v>3.2413793103448274</v>
      </c>
      <c r="U25" s="1">
        <f t="shared" si="7"/>
        <v>3.6153846153846154</v>
      </c>
      <c r="V25" s="1">
        <f t="shared" si="8"/>
        <v>4.7</v>
      </c>
      <c r="W25" s="1">
        <f t="shared" si="9"/>
        <v>5.2222222222222223</v>
      </c>
    </row>
    <row r="26" spans="1:23" x14ac:dyDescent="0.25">
      <c r="A26" t="s">
        <v>45</v>
      </c>
      <c r="B26">
        <v>209</v>
      </c>
      <c r="C26">
        <v>216</v>
      </c>
      <c r="D26">
        <v>44658</v>
      </c>
      <c r="E26">
        <v>3484</v>
      </c>
      <c r="F26">
        <v>771</v>
      </c>
      <c r="G26">
        <v>3169</v>
      </c>
      <c r="H26">
        <v>200</v>
      </c>
      <c r="I26">
        <v>980</v>
      </c>
      <c r="J26">
        <v>115</v>
      </c>
      <c r="K26">
        <v>2189</v>
      </c>
      <c r="M26">
        <v>6</v>
      </c>
      <c r="N26" s="1">
        <f t="shared" si="0"/>
        <v>1.2234042553191489</v>
      </c>
      <c r="O26" s="1">
        <f t="shared" si="1"/>
        <v>1.4375</v>
      </c>
      <c r="P26" s="1">
        <f t="shared" si="2"/>
        <v>1.6666666666666667</v>
      </c>
      <c r="Q26" s="1">
        <f t="shared" si="3"/>
        <v>1.8253968253968254</v>
      </c>
      <c r="R26" s="1">
        <f t="shared" si="4"/>
        <v>2.0909090909090908</v>
      </c>
      <c r="S26" s="1">
        <f t="shared" si="5"/>
        <v>2.7380952380952381</v>
      </c>
      <c r="T26" s="1">
        <f t="shared" si="6"/>
        <v>3.59375</v>
      </c>
      <c r="U26" s="1">
        <f t="shared" si="7"/>
        <v>3.9655172413793105</v>
      </c>
      <c r="V26" s="1">
        <f t="shared" si="8"/>
        <v>4.4230769230769234</v>
      </c>
      <c r="W26" s="1">
        <f t="shared" si="9"/>
        <v>5.75</v>
      </c>
    </row>
    <row r="27" spans="1:23" x14ac:dyDescent="0.25">
      <c r="A27" t="s">
        <v>46</v>
      </c>
      <c r="B27">
        <v>236</v>
      </c>
      <c r="C27">
        <v>508</v>
      </c>
      <c r="D27">
        <v>49288</v>
      </c>
      <c r="E27">
        <v>4031</v>
      </c>
      <c r="F27">
        <v>843</v>
      </c>
      <c r="G27">
        <v>3677</v>
      </c>
      <c r="H27">
        <v>223</v>
      </c>
      <c r="I27">
        <v>1079</v>
      </c>
      <c r="J27">
        <v>131</v>
      </c>
      <c r="K27">
        <v>2598</v>
      </c>
      <c r="M27">
        <v>7</v>
      </c>
      <c r="N27" s="1">
        <f t="shared" si="0"/>
        <v>1.1391304347826088</v>
      </c>
      <c r="O27" s="1">
        <f t="shared" si="1"/>
        <v>1.3936170212765957</v>
      </c>
      <c r="P27" s="1">
        <f t="shared" si="2"/>
        <v>1.6375</v>
      </c>
      <c r="Q27" s="1">
        <f t="shared" si="3"/>
        <v>1.8985507246376812</v>
      </c>
      <c r="R27" s="1">
        <f t="shared" si="4"/>
        <v>2.0793650793650795</v>
      </c>
      <c r="S27" s="1">
        <f t="shared" si="5"/>
        <v>2.3818181818181818</v>
      </c>
      <c r="T27" s="1">
        <f t="shared" si="6"/>
        <v>3.1190476190476191</v>
      </c>
      <c r="U27" s="1">
        <f t="shared" si="7"/>
        <v>4.09375</v>
      </c>
      <c r="V27" s="1">
        <f t="shared" si="8"/>
        <v>4.5172413793103452</v>
      </c>
      <c r="W27" s="1">
        <f t="shared" si="9"/>
        <v>5.0384615384615383</v>
      </c>
    </row>
    <row r="28" spans="1:23" x14ac:dyDescent="0.25">
      <c r="A28" t="s">
        <v>47</v>
      </c>
      <c r="B28">
        <v>249</v>
      </c>
      <c r="C28">
        <v>537</v>
      </c>
      <c r="D28">
        <v>53642</v>
      </c>
      <c r="E28">
        <v>4617</v>
      </c>
      <c r="F28">
        <v>942</v>
      </c>
      <c r="G28">
        <v>4214</v>
      </c>
      <c r="H28">
        <v>257</v>
      </c>
      <c r="I28">
        <v>1191</v>
      </c>
      <c r="J28">
        <v>146</v>
      </c>
      <c r="K28">
        <v>3023</v>
      </c>
      <c r="M28">
        <v>8</v>
      </c>
      <c r="N28" s="1">
        <f t="shared" si="0"/>
        <v>1.1145038167938932</v>
      </c>
      <c r="O28" s="1">
        <f t="shared" si="1"/>
        <v>1.2695652173913043</v>
      </c>
      <c r="P28" s="1">
        <f t="shared" si="2"/>
        <v>1.553191489361702</v>
      </c>
      <c r="Q28" s="1">
        <f t="shared" si="3"/>
        <v>1.825</v>
      </c>
      <c r="R28" s="1">
        <f t="shared" si="4"/>
        <v>2.1159420289855073</v>
      </c>
      <c r="S28" s="1">
        <f t="shared" si="5"/>
        <v>2.3174603174603177</v>
      </c>
      <c r="T28" s="1">
        <f t="shared" si="6"/>
        <v>2.6545454545454548</v>
      </c>
      <c r="U28" s="1">
        <f t="shared" si="7"/>
        <v>3.4761904761904763</v>
      </c>
      <c r="V28" s="1">
        <f t="shared" si="8"/>
        <v>4.5625</v>
      </c>
      <c r="W28" s="1">
        <f t="shared" si="9"/>
        <v>5.0344827586206895</v>
      </c>
    </row>
    <row r="29" spans="1:23" x14ac:dyDescent="0.25">
      <c r="A29" t="s">
        <v>48</v>
      </c>
      <c r="B29">
        <v>255</v>
      </c>
      <c r="C29">
        <v>430</v>
      </c>
      <c r="D29">
        <v>57671</v>
      </c>
      <c r="E29">
        <v>5122</v>
      </c>
      <c r="F29">
        <v>1113</v>
      </c>
      <c r="G29">
        <v>4644</v>
      </c>
      <c r="H29">
        <v>309</v>
      </c>
      <c r="I29">
        <v>1368</v>
      </c>
      <c r="J29">
        <v>169</v>
      </c>
      <c r="K29">
        <v>3276</v>
      </c>
      <c r="M29">
        <v>9</v>
      </c>
      <c r="N29" s="1">
        <f t="shared" si="0"/>
        <v>1.1575342465753424</v>
      </c>
      <c r="O29" s="1">
        <f t="shared" si="1"/>
        <v>1.2900763358778626</v>
      </c>
      <c r="P29" s="1">
        <f t="shared" si="2"/>
        <v>1.4695652173913043</v>
      </c>
      <c r="Q29" s="1">
        <f t="shared" si="3"/>
        <v>1.7978723404255319</v>
      </c>
      <c r="R29" s="1">
        <f t="shared" si="4"/>
        <v>2.1124999999999998</v>
      </c>
      <c r="S29" s="1">
        <f t="shared" si="5"/>
        <v>2.4492753623188408</v>
      </c>
      <c r="T29" s="1">
        <f t="shared" si="6"/>
        <v>2.6825396825396823</v>
      </c>
      <c r="U29" s="1">
        <f t="shared" si="7"/>
        <v>3.0727272727272728</v>
      </c>
      <c r="V29" s="1">
        <f t="shared" si="8"/>
        <v>4.0238095238095237</v>
      </c>
      <c r="W29" s="1">
        <f t="shared" si="9"/>
        <v>5.28125</v>
      </c>
    </row>
    <row r="30" spans="1:23" x14ac:dyDescent="0.25">
      <c r="A30" t="s">
        <v>49</v>
      </c>
      <c r="B30">
        <v>281</v>
      </c>
      <c r="C30">
        <v>342</v>
      </c>
      <c r="D30">
        <v>61115</v>
      </c>
      <c r="E30">
        <v>5505</v>
      </c>
      <c r="F30">
        <v>1206</v>
      </c>
      <c r="G30">
        <v>4986</v>
      </c>
      <c r="H30">
        <v>327</v>
      </c>
      <c r="I30">
        <v>1487</v>
      </c>
      <c r="J30">
        <v>192</v>
      </c>
      <c r="K30">
        <v>3499</v>
      </c>
      <c r="M30">
        <v>10</v>
      </c>
      <c r="N30" s="1">
        <f t="shared" si="0"/>
        <v>1.136094674556213</v>
      </c>
      <c r="O30" s="1">
        <f t="shared" si="1"/>
        <v>1.3150684931506849</v>
      </c>
      <c r="P30" s="1">
        <f t="shared" si="2"/>
        <v>1.4656488549618321</v>
      </c>
      <c r="Q30" s="1">
        <f t="shared" si="3"/>
        <v>1.6695652173913043</v>
      </c>
      <c r="R30" s="1">
        <f t="shared" si="4"/>
        <v>2.0425531914893615</v>
      </c>
      <c r="S30" s="1">
        <f t="shared" si="5"/>
        <v>2.4</v>
      </c>
      <c r="T30" s="1">
        <f t="shared" si="6"/>
        <v>2.7826086956521738</v>
      </c>
      <c r="U30" s="1">
        <f t="shared" si="7"/>
        <v>3.0476190476190474</v>
      </c>
      <c r="V30" s="1">
        <f t="shared" si="8"/>
        <v>3.4909090909090907</v>
      </c>
      <c r="W30" s="1">
        <f t="shared" si="9"/>
        <v>4.5714285714285712</v>
      </c>
    </row>
    <row r="33" spans="11:23" x14ac:dyDescent="0.25">
      <c r="K33" t="s">
        <v>50</v>
      </c>
      <c r="M33" t="s">
        <v>51</v>
      </c>
      <c r="N33">
        <f>EXP(INDEX(LINEST(LN(N21:N30),M21:M30),1,2))</f>
        <v>1.2088487410825071</v>
      </c>
      <c r="O33">
        <f>EXP(INDEX(LINEST(LN(O21:O30),M21:M30),1,2))</f>
        <v>1.523201623011756</v>
      </c>
      <c r="P33">
        <f>EXP(INDEX(LINEST(LN(P21:P30),M21:M30),1,2))</f>
        <v>1.8578195491043945</v>
      </c>
      <c r="Q33">
        <f>EXP(INDEX(LINEST(LN(Q21:Q30),M21:M30),1,2))</f>
        <v>2.1876488638014089</v>
      </c>
      <c r="R33">
        <f>EXP(INDEX(LINEST(LN(R21:R30),M21:M30),1,2))</f>
        <v>2.6594720757874519</v>
      </c>
      <c r="S33">
        <f>EXP(INDEX(LINEST(LN(S21:S30),M21:M30),1,2))</f>
        <v>3.166822512826188</v>
      </c>
      <c r="T33">
        <f>EXP(INDEX(LINEST(LN(T21:T30),M21:M30),1,2))</f>
        <v>4.0160897992167923</v>
      </c>
      <c r="U33">
        <f>EXP(INDEX(LINEST(LN(U21:U30),M21:M30),1,2))</f>
        <v>4.8462864324980899</v>
      </c>
      <c r="V33">
        <f>EXP(INDEX(LINEST(LN(V21:V30),M21:M30),1,2))</f>
        <v>5.735593041820124</v>
      </c>
      <c r="W33">
        <f>EXP(INDEX(LINEST(LN(W21:W30),M21:M30),1,2))</f>
        <v>7.6370412916647448</v>
      </c>
    </row>
    <row r="34" spans="11:23" x14ac:dyDescent="0.25">
      <c r="M34" t="s">
        <v>52</v>
      </c>
      <c r="N34">
        <f>INDEX(LINEST(LN(N21:N30),M21:M30),1)</f>
        <v>-6.8519777571004357E-3</v>
      </c>
      <c r="O34">
        <f>INDEX(LINEST(LN(O21:O30),M21:M30),1)</f>
        <v>-1.8621017090053833E-2</v>
      </c>
      <c r="P34">
        <f>INDEX(LINEST(LN(P21:P30),M21:M30),1)</f>
        <v>-2.5340650704429559E-2</v>
      </c>
      <c r="Q34">
        <f>INDEX(LINEST(LN(Q21:Q30),M21:M30),1)</f>
        <v>-2.5652249941958246E-2</v>
      </c>
      <c r="R34">
        <f>INDEX(LINEST(LN(R21:R30),M21:M30),1)</f>
        <v>-2.935775192533539E-2</v>
      </c>
      <c r="S34">
        <f>INDEX(LINEST(LN(S21:S30),M21:M30),1)</f>
        <v>-3.1050258383425428E-2</v>
      </c>
      <c r="T34">
        <f>INDEX(LINEST(LN(T21:T30),M21:M30),1)</f>
        <v>-4.1208856833765892E-2</v>
      </c>
      <c r="U34">
        <f>INDEX(LINEST(LN(U21:U30),M21:M30),1)</f>
        <v>-4.3569584044591055E-2</v>
      </c>
      <c r="V34">
        <f>INDEX(LINEST(LN(V21:V30),M21:M30),1)</f>
        <v>-4.0737486175356059E-2</v>
      </c>
      <c r="W34">
        <f>INDEX(LINEST(LN(W21:W30),M21:M30),1)</f>
        <v>-5.2512347699143008E-2</v>
      </c>
    </row>
    <row r="35" spans="11:23" x14ac:dyDescent="0.25">
      <c r="M35" t="s">
        <v>53</v>
      </c>
      <c r="N35">
        <f t="shared" ref="N35:W35" si="10">PEARSON(N21:N30,N39:N48)</f>
        <v>0.4194073657837295</v>
      </c>
      <c r="O35">
        <f t="shared" si="10"/>
        <v>0.59565639161147721</v>
      </c>
      <c r="P35">
        <f t="shared" si="10"/>
        <v>0.72844679371616194</v>
      </c>
      <c r="Q35">
        <f t="shared" si="10"/>
        <v>0.83309049431559801</v>
      </c>
      <c r="R35">
        <f t="shared" si="10"/>
        <v>0.89752009672300326</v>
      </c>
      <c r="S35">
        <f t="shared" si="10"/>
        <v>0.85803413598237788</v>
      </c>
      <c r="T35">
        <f t="shared" si="10"/>
        <v>0.84770050891897408</v>
      </c>
      <c r="U35">
        <f t="shared" si="10"/>
        <v>0.85907518833144159</v>
      </c>
      <c r="V35">
        <f t="shared" si="10"/>
        <v>0.91119222751579976</v>
      </c>
      <c r="W35">
        <f t="shared" si="10"/>
        <v>0.80553596786636972</v>
      </c>
    </row>
    <row r="36" spans="11:23" x14ac:dyDescent="0.25">
      <c r="M36" t="s">
        <v>54</v>
      </c>
      <c r="N36">
        <f t="shared" ref="N36:W36" si="11">INT(0.5-LN(N33)/N34)</f>
        <v>28</v>
      </c>
      <c r="O36">
        <f t="shared" si="11"/>
        <v>23</v>
      </c>
      <c r="P36">
        <f t="shared" si="11"/>
        <v>24</v>
      </c>
      <c r="Q36">
        <f t="shared" si="11"/>
        <v>31</v>
      </c>
      <c r="R36">
        <f t="shared" si="11"/>
        <v>33</v>
      </c>
      <c r="S36">
        <f t="shared" si="11"/>
        <v>37</v>
      </c>
      <c r="T36">
        <f t="shared" si="11"/>
        <v>34</v>
      </c>
      <c r="U36">
        <f t="shared" si="11"/>
        <v>36</v>
      </c>
      <c r="V36">
        <f t="shared" si="11"/>
        <v>43</v>
      </c>
      <c r="W36">
        <f t="shared" si="11"/>
        <v>39</v>
      </c>
    </row>
    <row r="37" spans="11:23" x14ac:dyDescent="0.25">
      <c r="M37" t="s">
        <v>55</v>
      </c>
      <c r="N37" s="2">
        <f>N36+A20</f>
        <v>43931</v>
      </c>
      <c r="O37" s="2">
        <f>O36+A20</f>
        <v>43926</v>
      </c>
      <c r="P37" s="2">
        <f>P36+A20</f>
        <v>43927</v>
      </c>
      <c r="Q37" s="2">
        <f>Q36+A20</f>
        <v>43934</v>
      </c>
      <c r="R37" s="2">
        <f>R36+A20</f>
        <v>43936</v>
      </c>
      <c r="S37" s="2">
        <f>S36+A20</f>
        <v>43940</v>
      </c>
      <c r="T37" s="2">
        <f>T36+A20</f>
        <v>43937</v>
      </c>
      <c r="U37" s="2">
        <f>U36+A20</f>
        <v>43939</v>
      </c>
      <c r="V37" s="2">
        <f>V36+A20</f>
        <v>43946</v>
      </c>
      <c r="W37" s="2">
        <f>W36+A20</f>
        <v>43942</v>
      </c>
    </row>
    <row r="39" spans="11:23" x14ac:dyDescent="0.25">
      <c r="N39">
        <f>N33*EXP(N34*M21)</f>
        <v>1.2005940491757603</v>
      </c>
      <c r="O39">
        <f>O33*EXP(O34*M21)</f>
        <v>1.4951005072191499</v>
      </c>
      <c r="P39">
        <f>P33*EXP(P34*M21)</f>
        <v>1.8113326841386299</v>
      </c>
      <c r="Q39">
        <f>Q33*EXP(Q34*M21)</f>
        <v>2.1322444109507672</v>
      </c>
      <c r="R39">
        <f>R33*EXP(R34*M21)</f>
        <v>2.5825308905266078</v>
      </c>
      <c r="S39">
        <f>S33*EXP(S34*M21)</f>
        <v>3.0700027731984036</v>
      </c>
      <c r="T39">
        <f>T33*EXP(T34*M21)</f>
        <v>3.8539549688793295</v>
      </c>
      <c r="U39">
        <f>U33*EXP(U34*M21)</f>
        <v>4.6396695387182172</v>
      </c>
      <c r="V39">
        <f>V33*EXP(V34*M21)</f>
        <v>5.5066346570654483</v>
      </c>
      <c r="W39">
        <f>W33*EXP(W34*M21)</f>
        <v>7.2463501533736805</v>
      </c>
    </row>
    <row r="40" spans="11:23" x14ac:dyDescent="0.25">
      <c r="N40">
        <f>N33*EXP(N34*M22)</f>
        <v>1.1923957248989407</v>
      </c>
      <c r="O40">
        <f>O33*EXP(O34*M22)</f>
        <v>1.4675178209613207</v>
      </c>
      <c r="P40">
        <f>P33*EXP(P34*M22)</f>
        <v>1.7660090261244701</v>
      </c>
      <c r="Q40">
        <f>Q33*EXP(Q34*M22)</f>
        <v>2.0782431327349911</v>
      </c>
      <c r="R40">
        <f>R33*EXP(R34*M22)</f>
        <v>2.5078156906570901</v>
      </c>
      <c r="S40">
        <f>S33*EXP(S34*M22)</f>
        <v>2.9761431179907682</v>
      </c>
      <c r="T40">
        <f>T33*EXP(T34*M22)</f>
        <v>3.6983657350107713</v>
      </c>
      <c r="U40">
        <f>U33*EXP(U34*M22)</f>
        <v>4.4418615631461025</v>
      </c>
      <c r="V40">
        <f>V33*EXP(V34*M22)</f>
        <v>5.286816031977688</v>
      </c>
      <c r="W40">
        <f>W33*EXP(W34*M22)</f>
        <v>6.8756457559826236</v>
      </c>
    </row>
    <row r="41" spans="11:23" x14ac:dyDescent="0.25">
      <c r="N41">
        <f>N33*EXP(N34*M23)</f>
        <v>1.1842533833425037</v>
      </c>
      <c r="O41">
        <f>O33*EXP(O34*M23)</f>
        <v>1.4404439998784575</v>
      </c>
      <c r="P41">
        <f>P33*EXP(P34*M23)</f>
        <v>1.7218194689818798</v>
      </c>
      <c r="Q41">
        <f>Q33*EXP(Q34*M23)</f>
        <v>2.0256094923162524</v>
      </c>
      <c r="R41">
        <f>R33*EXP(R34*M23)</f>
        <v>2.4352620761966843</v>
      </c>
      <c r="S41">
        <f>S33*EXP(S34*M23)</f>
        <v>2.885153048098366</v>
      </c>
      <c r="T41">
        <f>T33*EXP(T34*M23)</f>
        <v>3.5490578432677142</v>
      </c>
      <c r="U41">
        <f>U33*EXP(U34*M23)</f>
        <v>4.2524869457848284</v>
      </c>
      <c r="V41">
        <f>V33*EXP(V34*M23)</f>
        <v>5.0757723176920226</v>
      </c>
      <c r="W41">
        <f>W33*EXP(W34*M23)</f>
        <v>6.523905629891801</v>
      </c>
    </row>
    <row r="42" spans="11:23" x14ac:dyDescent="0.25">
      <c r="N42">
        <f>N33*EXP(N34*M24)</f>
        <v>1.176166642225281</v>
      </c>
      <c r="O42">
        <f>O33*EXP(O34*M24)</f>
        <v>1.4138696560609174</v>
      </c>
      <c r="P42">
        <f>P33*EXP(P34*M24)</f>
        <v>1.6787356349310587</v>
      </c>
      <c r="Q42">
        <f>Q33*EXP(Q34*M24)</f>
        <v>1.9743088528636148</v>
      </c>
      <c r="R42">
        <f>R33*EXP(R34*M24)</f>
        <v>2.3648075103190269</v>
      </c>
      <c r="S42">
        <f>S33*EXP(S34*M24)</f>
        <v>2.7969448312589891</v>
      </c>
      <c r="T42">
        <f>T33*EXP(T34*M24)</f>
        <v>3.4057777076023537</v>
      </c>
      <c r="U42">
        <f>U33*EXP(U34*M24)</f>
        <v>4.0711861382870316</v>
      </c>
      <c r="V42">
        <f>V33*EXP(V34*M24)</f>
        <v>4.8731532296975111</v>
      </c>
      <c r="W42">
        <f>W33*EXP(W34*M24)</f>
        <v>6.1901596123826677</v>
      </c>
    </row>
    <row r="43" spans="11:23" x14ac:dyDescent="0.25">
      <c r="N43">
        <f>N33*EXP(N34*M25)</f>
        <v>1.168135121876533</v>
      </c>
      <c r="O43">
        <f>O33*EXP(O34*M25)</f>
        <v>1.3877855747939469</v>
      </c>
      <c r="P43">
        <f>P33*EXP(P34*M25)</f>
        <v>1.6367298562687134</v>
      </c>
      <c r="Q43">
        <f>Q33*EXP(Q34*M25)</f>
        <v>1.924307454759437</v>
      </c>
      <c r="R43">
        <f>R33*EXP(R34*M25)</f>
        <v>2.2963912654506475</v>
      </c>
      <c r="S43">
        <f>S33*EXP(S34*M25)</f>
        <v>2.7114334174620409</v>
      </c>
      <c r="T43">
        <f>T33*EXP(T34*M25)</f>
        <v>3.2682819795693527</v>
      </c>
      <c r="U43">
        <f>U33*EXP(U34*M25)</f>
        <v>3.8976149213131834</v>
      </c>
      <c r="V43">
        <f>V33*EXP(V34*M25)</f>
        <v>4.678622466444561</v>
      </c>
      <c r="W43">
        <f>W33*EXP(W34*M25)</f>
        <v>5.8734871717341273</v>
      </c>
    </row>
    <row r="44" spans="11:23" x14ac:dyDescent="0.25">
      <c r="N44">
        <f>N33*EXP(N34*M26)</f>
        <v>1.1601584452181233</v>
      </c>
      <c r="O44">
        <f>O33*EXP(O34*M26)</f>
        <v>1.3621827113624574</v>
      </c>
      <c r="P44">
        <f>P33*EXP(P34*M26)</f>
        <v>1.5957751576003316</v>
      </c>
      <c r="Q44">
        <f>Q33*EXP(Q34*M26)</f>
        <v>1.8755723933830442</v>
      </c>
      <c r="R44">
        <f>R33*EXP(R34*M26)</f>
        <v>2.2299543709274716</v>
      </c>
      <c r="S44">
        <f>S33*EXP(S34*M26)</f>
        <v>2.6285363569436524</v>
      </c>
      <c r="T44">
        <f>T33*EXP(T34*M26)</f>
        <v>3.1363371350203582</v>
      </c>
      <c r="U44">
        <f>U33*EXP(U34*M26)</f>
        <v>3.7314437509936647</v>
      </c>
      <c r="V44">
        <f>V33*EXP(V34*M26)</f>
        <v>4.4918571511609393</v>
      </c>
      <c r="W44">
        <f>W33*EXP(W34*M26)</f>
        <v>5.5730148682299827</v>
      </c>
    </row>
    <row r="45" spans="11:23" x14ac:dyDescent="0.25">
      <c r="N45">
        <f>N33*EXP(N34*M27)</f>
        <v>1.1522362377468147</v>
      </c>
      <c r="O45">
        <f>O33*EXP(O34*M27)</f>
        <v>1.3370521879147501</v>
      </c>
      <c r="P45">
        <f>P33*EXP(P34*M27)</f>
        <v>1.555845238517044</v>
      </c>
      <c r="Q45">
        <f>Q33*EXP(Q34*M27)</f>
        <v>1.8280715974570536</v>
      </c>
      <c r="R45">
        <f>R33*EXP(R34*M27)</f>
        <v>2.1654395621656772</v>
      </c>
      <c r="S45">
        <f>S33*EXP(S34*M27)</f>
        <v>2.5481737206889514</v>
      </c>
      <c r="T45">
        <f>T33*EXP(T34*M27)</f>
        <v>3.0097190774842</v>
      </c>
      <c r="U45">
        <f>U33*EXP(U34*M27)</f>
        <v>3.572357133253818</v>
      </c>
      <c r="V45">
        <f>V33*EXP(V34*M27)</f>
        <v>4.312547295949841</v>
      </c>
      <c r="W45">
        <f>W33*EXP(W34*M27)</f>
        <v>5.287913945054644</v>
      </c>
    </row>
    <row r="46" spans="11:23" x14ac:dyDescent="0.25">
      <c r="N46">
        <f>N33*EXP(N34*M28)</f>
        <v>1.1443681275166864</v>
      </c>
      <c r="O46">
        <f>O33*EXP(O34*M28)</f>
        <v>1.3123852903841007</v>
      </c>
      <c r="P46">
        <f>P33*EXP(P34*M28)</f>
        <v>1.5169144567059492</v>
      </c>
      <c r="Q46">
        <f>Q33*EXP(Q34*M28)</f>
        <v>1.7817738079420991</v>
      </c>
      <c r="R46">
        <f>R33*EXP(R34*M28)</f>
        <v>2.1027912313030876</v>
      </c>
      <c r="S46">
        <f>S33*EXP(S34*M28)</f>
        <v>2.4702680233648251</v>
      </c>
      <c r="T46">
        <f>T33*EXP(T34*M28)</f>
        <v>2.8882127575591596</v>
      </c>
      <c r="U46">
        <f>U33*EXP(U34*M28)</f>
        <v>3.4200530248140688</v>
      </c>
      <c r="V46">
        <f>V33*EXP(V34*M28)</f>
        <v>4.1403952872805716</v>
      </c>
      <c r="W46">
        <f>W33*EXP(W34*M28)</f>
        <v>5.017398042432327</v>
      </c>
    </row>
    <row r="47" spans="11:23" x14ac:dyDescent="0.25">
      <c r="N47">
        <f>N33*EXP(N34*M29)</f>
        <v>1.1365537451216716</v>
      </c>
      <c r="O47">
        <f>O33*EXP(O34*M29)</f>
        <v>1.2881734654671364</v>
      </c>
      <c r="P47">
        <f>P33*EXP(P34*M29)</f>
        <v>1.4789578114830588</v>
      </c>
      <c r="Q47">
        <f>Q33*EXP(Q34*M29)</f>
        <v>1.7366485574660711</v>
      </c>
      <c r="R47">
        <f>R33*EXP(R34*M29)</f>
        <v>2.0419553792685581</v>
      </c>
      <c r="S47">
        <f>S33*EXP(S34*M29)</f>
        <v>2.3947441486088699</v>
      </c>
      <c r="T47">
        <f>T33*EXP(T34*M29)</f>
        <v>2.7716118076708693</v>
      </c>
      <c r="U47">
        <f>U33*EXP(U34*M29)</f>
        <v>3.2742422597278433</v>
      </c>
      <c r="V47">
        <f>V33*EXP(V34*M29)</f>
        <v>3.9751153920178486</v>
      </c>
      <c r="W47">
        <f>W33*EXP(W34*M29)</f>
        <v>4.7607210287049408</v>
      </c>
    </row>
    <row r="48" spans="11:23" x14ac:dyDescent="0.25">
      <c r="N48">
        <f>N33*EXP(N34*M30)</f>
        <v>1.1287927236782136</v>
      </c>
      <c r="O48">
        <f>O33*EXP(O34*M30)</f>
        <v>1.2644083176579581</v>
      </c>
      <c r="P48">
        <f>P33*EXP(P34*M30)</f>
        <v>1.4419509277382845</v>
      </c>
      <c r="Q48">
        <f>Q33*EXP(Q34*M30)</f>
        <v>1.6926661502743299</v>
      </c>
      <c r="R48">
        <f>R33*EXP(R34*M30)</f>
        <v>1.9828795692380425</v>
      </c>
      <c r="S48">
        <f>S33*EXP(S34*M30)</f>
        <v>2.3215292766024969</v>
      </c>
      <c r="T48">
        <f>T33*EXP(T34*M30)</f>
        <v>2.659718191575517</v>
      </c>
      <c r="U48">
        <f>U33*EXP(U34*M30)</f>
        <v>3.1346480003685095</v>
      </c>
      <c r="V48">
        <f>V33*EXP(V34*M30)</f>
        <v>3.8164332831698622</v>
      </c>
      <c r="W48">
        <f>W33*EXP(W34*M30)</f>
        <v>4.5171749423663794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3</v>
      </c>
      <c r="D3">
        <v>5</v>
      </c>
      <c r="E3">
        <v>3</v>
      </c>
      <c r="F3">
        <v>1</v>
      </c>
      <c r="G3">
        <v>3</v>
      </c>
      <c r="H3">
        <v>0</v>
      </c>
      <c r="I3">
        <v>2</v>
      </c>
      <c r="J3">
        <v>0</v>
      </c>
      <c r="K3">
        <v>2</v>
      </c>
    </row>
    <row r="4" spans="1:23" x14ac:dyDescent="0.25">
      <c r="A4" t="s">
        <v>23</v>
      </c>
      <c r="B4">
        <v>0</v>
      </c>
      <c r="C4">
        <v>0</v>
      </c>
      <c r="D4">
        <v>5</v>
      </c>
      <c r="E4">
        <v>3</v>
      </c>
      <c r="F4">
        <v>1</v>
      </c>
      <c r="G4">
        <v>3</v>
      </c>
      <c r="H4">
        <v>0</v>
      </c>
      <c r="I4">
        <v>1</v>
      </c>
      <c r="J4">
        <v>0</v>
      </c>
      <c r="K4">
        <v>2</v>
      </c>
    </row>
    <row r="5" spans="1:23" x14ac:dyDescent="0.25">
      <c r="A5" t="s">
        <v>24</v>
      </c>
      <c r="B5">
        <v>0</v>
      </c>
      <c r="C5">
        <v>-1</v>
      </c>
      <c r="D5">
        <v>5</v>
      </c>
      <c r="E5">
        <v>4</v>
      </c>
      <c r="F5">
        <v>1</v>
      </c>
      <c r="G5">
        <v>2</v>
      </c>
      <c r="H5">
        <v>2</v>
      </c>
      <c r="I5">
        <v>1</v>
      </c>
      <c r="J5">
        <v>0</v>
      </c>
      <c r="K5">
        <v>1</v>
      </c>
    </row>
    <row r="6" spans="1:23" x14ac:dyDescent="0.25">
      <c r="A6" t="s">
        <v>25</v>
      </c>
      <c r="B6">
        <v>0</v>
      </c>
      <c r="C6">
        <v>0</v>
      </c>
      <c r="D6">
        <v>5</v>
      </c>
      <c r="E6">
        <v>4</v>
      </c>
      <c r="F6">
        <v>1</v>
      </c>
      <c r="G6">
        <v>2</v>
      </c>
      <c r="H6">
        <v>2</v>
      </c>
      <c r="I6">
        <v>1</v>
      </c>
      <c r="J6">
        <v>0</v>
      </c>
      <c r="K6">
        <v>1</v>
      </c>
    </row>
    <row r="7" spans="1:23" x14ac:dyDescent="0.25">
      <c r="A7" t="s">
        <v>26</v>
      </c>
      <c r="B7">
        <v>0</v>
      </c>
      <c r="C7">
        <v>0</v>
      </c>
      <c r="D7">
        <v>6</v>
      </c>
      <c r="E7">
        <v>4</v>
      </c>
      <c r="F7">
        <v>1</v>
      </c>
      <c r="G7">
        <v>2</v>
      </c>
      <c r="H7">
        <v>2</v>
      </c>
      <c r="I7">
        <v>1</v>
      </c>
      <c r="J7">
        <v>0</v>
      </c>
      <c r="K7">
        <v>1</v>
      </c>
    </row>
    <row r="8" spans="1:23" x14ac:dyDescent="0.25">
      <c r="A8" t="s">
        <v>27</v>
      </c>
      <c r="B8">
        <v>0</v>
      </c>
      <c r="C8">
        <v>5</v>
      </c>
      <c r="D8">
        <v>291</v>
      </c>
      <c r="E8">
        <v>9</v>
      </c>
      <c r="F8">
        <v>1</v>
      </c>
      <c r="G8">
        <v>7</v>
      </c>
      <c r="H8">
        <v>2</v>
      </c>
      <c r="I8">
        <v>1</v>
      </c>
      <c r="J8">
        <v>0</v>
      </c>
      <c r="K8">
        <v>6</v>
      </c>
    </row>
    <row r="9" spans="1:23" x14ac:dyDescent="0.25">
      <c r="A9" t="s">
        <v>28</v>
      </c>
      <c r="B9">
        <v>0</v>
      </c>
      <c r="C9">
        <v>-2</v>
      </c>
      <c r="D9">
        <v>307</v>
      </c>
      <c r="E9">
        <v>7</v>
      </c>
      <c r="F9">
        <v>2</v>
      </c>
      <c r="G9">
        <v>5</v>
      </c>
      <c r="H9">
        <v>2</v>
      </c>
      <c r="I9">
        <v>2</v>
      </c>
      <c r="J9">
        <v>0</v>
      </c>
      <c r="K9">
        <v>3</v>
      </c>
    </row>
    <row r="10" spans="1:23" x14ac:dyDescent="0.25">
      <c r="A10" t="s">
        <v>29</v>
      </c>
      <c r="B10">
        <v>0</v>
      </c>
      <c r="C10">
        <v>0</v>
      </c>
      <c r="D10">
        <v>307</v>
      </c>
      <c r="E10">
        <v>7</v>
      </c>
      <c r="F10">
        <v>2</v>
      </c>
      <c r="G10">
        <v>5</v>
      </c>
      <c r="H10">
        <v>2</v>
      </c>
      <c r="I10">
        <v>2</v>
      </c>
      <c r="J10">
        <v>0</v>
      </c>
      <c r="K10">
        <v>3</v>
      </c>
    </row>
    <row r="11" spans="1:23" x14ac:dyDescent="0.25">
      <c r="A11" t="s">
        <v>30</v>
      </c>
      <c r="B11">
        <v>0</v>
      </c>
      <c r="C11">
        <v>11</v>
      </c>
      <c r="D11">
        <v>367</v>
      </c>
      <c r="E11">
        <v>18</v>
      </c>
      <c r="F11">
        <v>5</v>
      </c>
      <c r="G11">
        <v>16</v>
      </c>
      <c r="H11">
        <v>2</v>
      </c>
      <c r="I11">
        <v>5</v>
      </c>
      <c r="J11">
        <v>0</v>
      </c>
      <c r="K11">
        <v>11</v>
      </c>
    </row>
    <row r="12" spans="1:23" x14ac:dyDescent="0.25">
      <c r="A12" t="s">
        <v>31</v>
      </c>
      <c r="B12">
        <v>0</v>
      </c>
      <c r="C12">
        <v>0</v>
      </c>
      <c r="D12">
        <v>367</v>
      </c>
      <c r="E12">
        <v>18</v>
      </c>
      <c r="F12">
        <v>5</v>
      </c>
      <c r="G12">
        <v>16</v>
      </c>
      <c r="H12">
        <v>2</v>
      </c>
      <c r="I12">
        <v>5</v>
      </c>
      <c r="J12">
        <v>0</v>
      </c>
      <c r="K12">
        <v>11</v>
      </c>
    </row>
    <row r="13" spans="1:23" x14ac:dyDescent="0.25">
      <c r="A13" t="s">
        <v>32</v>
      </c>
      <c r="B13">
        <v>0</v>
      </c>
      <c r="C13">
        <v>6</v>
      </c>
      <c r="D13">
        <v>367</v>
      </c>
      <c r="E13">
        <v>24</v>
      </c>
      <c r="F13">
        <v>7</v>
      </c>
      <c r="G13">
        <v>22</v>
      </c>
      <c r="H13">
        <v>2</v>
      </c>
      <c r="I13">
        <v>7</v>
      </c>
      <c r="J13">
        <v>0</v>
      </c>
      <c r="K13">
        <v>15</v>
      </c>
    </row>
    <row r="14" spans="1:23" x14ac:dyDescent="0.25">
      <c r="A14" t="s">
        <v>33</v>
      </c>
      <c r="B14">
        <v>0</v>
      </c>
      <c r="C14">
        <v>11</v>
      </c>
      <c r="D14">
        <v>643</v>
      </c>
      <c r="E14">
        <v>35</v>
      </c>
      <c r="F14">
        <v>8</v>
      </c>
      <c r="G14">
        <v>33</v>
      </c>
      <c r="H14">
        <v>2</v>
      </c>
      <c r="I14">
        <v>8</v>
      </c>
      <c r="J14">
        <v>0</v>
      </c>
      <c r="K14">
        <v>25</v>
      </c>
    </row>
    <row r="15" spans="1:23" x14ac:dyDescent="0.25">
      <c r="A15" t="s">
        <v>34</v>
      </c>
      <c r="B15">
        <v>0</v>
      </c>
      <c r="C15">
        <v>18</v>
      </c>
      <c r="D15">
        <v>791</v>
      </c>
      <c r="E15">
        <v>53</v>
      </c>
      <c r="F15">
        <v>18</v>
      </c>
      <c r="G15">
        <v>51</v>
      </c>
      <c r="H15">
        <v>2</v>
      </c>
      <c r="I15">
        <v>18</v>
      </c>
      <c r="J15">
        <v>0</v>
      </c>
      <c r="K15">
        <v>33</v>
      </c>
    </row>
    <row r="16" spans="1:23" x14ac:dyDescent="0.25">
      <c r="A16" t="s">
        <v>35</v>
      </c>
      <c r="B16">
        <v>0</v>
      </c>
      <c r="C16">
        <v>1</v>
      </c>
      <c r="D16">
        <v>836</v>
      </c>
      <c r="E16">
        <v>54</v>
      </c>
      <c r="F16">
        <v>19</v>
      </c>
      <c r="G16">
        <v>52</v>
      </c>
      <c r="H16">
        <v>2</v>
      </c>
      <c r="I16">
        <v>19</v>
      </c>
      <c r="J16">
        <v>0</v>
      </c>
      <c r="K16">
        <v>33</v>
      </c>
    </row>
    <row r="17" spans="1:23" x14ac:dyDescent="0.25">
      <c r="A17" t="s">
        <v>36</v>
      </c>
      <c r="B17">
        <v>2</v>
      </c>
      <c r="C17">
        <v>8</v>
      </c>
      <c r="D17">
        <v>955</v>
      </c>
      <c r="E17">
        <v>62</v>
      </c>
      <c r="F17">
        <v>17</v>
      </c>
      <c r="G17">
        <v>60</v>
      </c>
      <c r="H17">
        <v>2</v>
      </c>
      <c r="I17">
        <v>19</v>
      </c>
      <c r="J17">
        <v>0</v>
      </c>
      <c r="K17">
        <v>41</v>
      </c>
    </row>
    <row r="18" spans="1:23" x14ac:dyDescent="0.25">
      <c r="A18" t="s">
        <v>37</v>
      </c>
      <c r="B18">
        <v>1</v>
      </c>
      <c r="C18">
        <v>21</v>
      </c>
      <c r="D18">
        <v>1194</v>
      </c>
      <c r="E18">
        <v>83</v>
      </c>
      <c r="F18">
        <v>23</v>
      </c>
      <c r="G18">
        <v>81</v>
      </c>
      <c r="H18">
        <v>2</v>
      </c>
      <c r="I18">
        <v>24</v>
      </c>
      <c r="J18">
        <v>0</v>
      </c>
      <c r="K18">
        <v>57</v>
      </c>
    </row>
    <row r="19" spans="1:23" x14ac:dyDescent="0.25">
      <c r="A19" t="s">
        <v>38</v>
      </c>
      <c r="B19">
        <v>5</v>
      </c>
      <c r="C19">
        <v>30</v>
      </c>
      <c r="D19">
        <v>1477</v>
      </c>
      <c r="E19">
        <v>115</v>
      </c>
      <c r="F19">
        <v>28</v>
      </c>
      <c r="G19">
        <v>111</v>
      </c>
      <c r="H19">
        <v>2</v>
      </c>
      <c r="I19">
        <v>33</v>
      </c>
      <c r="J19">
        <v>2</v>
      </c>
      <c r="K19">
        <v>78</v>
      </c>
    </row>
    <row r="20" spans="1:23" x14ac:dyDescent="0.25">
      <c r="A20" t="s">
        <v>39</v>
      </c>
      <c r="B20">
        <v>7</v>
      </c>
      <c r="C20">
        <v>15</v>
      </c>
      <c r="D20">
        <v>1950</v>
      </c>
      <c r="E20">
        <v>130</v>
      </c>
      <c r="F20">
        <v>37</v>
      </c>
      <c r="G20">
        <v>126</v>
      </c>
      <c r="H20">
        <v>2</v>
      </c>
      <c r="I20">
        <v>44</v>
      </c>
      <c r="J20">
        <v>2</v>
      </c>
      <c r="K20">
        <v>82</v>
      </c>
      <c r="N20" s="1">
        <f t="shared" ref="N20:N30" si="0">J20/J19</f>
        <v>1</v>
      </c>
    </row>
    <row r="21" spans="1:23" x14ac:dyDescent="0.25">
      <c r="A21" t="s">
        <v>40</v>
      </c>
      <c r="B21">
        <v>11</v>
      </c>
      <c r="C21">
        <v>24</v>
      </c>
      <c r="D21">
        <v>2100</v>
      </c>
      <c r="E21">
        <v>156</v>
      </c>
      <c r="F21">
        <v>42</v>
      </c>
      <c r="G21">
        <v>150</v>
      </c>
      <c r="H21">
        <v>4</v>
      </c>
      <c r="I21">
        <v>53</v>
      </c>
      <c r="J21">
        <v>2</v>
      </c>
      <c r="K21">
        <v>97</v>
      </c>
      <c r="M21">
        <v>1</v>
      </c>
      <c r="N21" s="1">
        <f t="shared" si="0"/>
        <v>1</v>
      </c>
      <c r="O21" s="1">
        <f t="shared" ref="O21:O30" si="1">J21/J19</f>
        <v>1</v>
      </c>
    </row>
    <row r="22" spans="1:23" x14ac:dyDescent="0.25">
      <c r="A22" t="s">
        <v>41</v>
      </c>
      <c r="B22">
        <v>15</v>
      </c>
      <c r="C22">
        <v>29</v>
      </c>
      <c r="D22">
        <v>2452</v>
      </c>
      <c r="E22">
        <v>188</v>
      </c>
      <c r="F22">
        <v>56</v>
      </c>
      <c r="G22">
        <v>179</v>
      </c>
      <c r="H22">
        <v>7</v>
      </c>
      <c r="I22">
        <v>71</v>
      </c>
      <c r="J22">
        <v>2</v>
      </c>
      <c r="K22">
        <v>108</v>
      </c>
      <c r="M22">
        <v>2</v>
      </c>
      <c r="N22" s="1">
        <f t="shared" si="0"/>
        <v>1</v>
      </c>
      <c r="O22" s="1">
        <f t="shared" si="1"/>
        <v>1</v>
      </c>
      <c r="P22" s="1">
        <f t="shared" ref="P22:P30" si="2">J22/J19</f>
        <v>1</v>
      </c>
    </row>
    <row r="23" spans="1:23" x14ac:dyDescent="0.25">
      <c r="A23" t="s">
        <v>42</v>
      </c>
      <c r="B23">
        <v>20</v>
      </c>
      <c r="C23">
        <v>24</v>
      </c>
      <c r="D23">
        <v>2653</v>
      </c>
      <c r="E23">
        <v>213</v>
      </c>
      <c r="F23">
        <v>75</v>
      </c>
      <c r="G23">
        <v>203</v>
      </c>
      <c r="H23">
        <v>8</v>
      </c>
      <c r="I23">
        <v>95</v>
      </c>
      <c r="J23">
        <v>2</v>
      </c>
      <c r="K23">
        <v>108</v>
      </c>
      <c r="M23">
        <v>3</v>
      </c>
      <c r="N23" s="1">
        <f t="shared" si="0"/>
        <v>1</v>
      </c>
      <c r="O23" s="1">
        <f t="shared" si="1"/>
        <v>1</v>
      </c>
      <c r="P23" s="1">
        <f t="shared" si="2"/>
        <v>1</v>
      </c>
      <c r="Q23" s="1">
        <f t="shared" ref="Q23:Q30" si="3">J23/J19</f>
        <v>1</v>
      </c>
    </row>
    <row r="24" spans="1:23" x14ac:dyDescent="0.25">
      <c r="A24" t="s">
        <v>43</v>
      </c>
      <c r="B24">
        <v>28</v>
      </c>
      <c r="C24">
        <v>23</v>
      </c>
      <c r="D24">
        <v>2916</v>
      </c>
      <c r="E24">
        <v>237</v>
      </c>
      <c r="F24">
        <v>86</v>
      </c>
      <c r="G24">
        <v>226</v>
      </c>
      <c r="H24">
        <v>8</v>
      </c>
      <c r="I24">
        <v>114</v>
      </c>
      <c r="J24">
        <v>3</v>
      </c>
      <c r="K24">
        <v>112</v>
      </c>
      <c r="M24">
        <v>4</v>
      </c>
      <c r="N24" s="1">
        <f t="shared" si="0"/>
        <v>1.5</v>
      </c>
      <c r="O24" s="1">
        <f t="shared" si="1"/>
        <v>1.5</v>
      </c>
      <c r="P24" s="1">
        <f t="shared" si="2"/>
        <v>1.5</v>
      </c>
      <c r="Q24" s="1">
        <f t="shared" si="3"/>
        <v>1.5</v>
      </c>
      <c r="R24" s="1">
        <f t="shared" ref="R24:R30" si="4">J24/J19</f>
        <v>1.5</v>
      </c>
    </row>
    <row r="25" spans="1:23" x14ac:dyDescent="0.25">
      <c r="A25" t="s">
        <v>44</v>
      </c>
      <c r="B25">
        <v>29</v>
      </c>
      <c r="C25">
        <v>41</v>
      </c>
      <c r="D25">
        <v>3294</v>
      </c>
      <c r="E25">
        <v>282</v>
      </c>
      <c r="F25">
        <v>100</v>
      </c>
      <c r="G25">
        <v>267</v>
      </c>
      <c r="H25">
        <v>12</v>
      </c>
      <c r="I25">
        <v>129</v>
      </c>
      <c r="J25">
        <v>3</v>
      </c>
      <c r="K25">
        <v>138</v>
      </c>
      <c r="M25">
        <v>5</v>
      </c>
      <c r="N25" s="1">
        <f t="shared" si="0"/>
        <v>1</v>
      </c>
      <c r="O25" s="1">
        <f t="shared" si="1"/>
        <v>1.5</v>
      </c>
      <c r="P25" s="1">
        <f t="shared" si="2"/>
        <v>1.5</v>
      </c>
      <c r="Q25" s="1">
        <f t="shared" si="3"/>
        <v>1.5</v>
      </c>
      <c r="R25" s="1">
        <f t="shared" si="4"/>
        <v>1.5</v>
      </c>
      <c r="S25" s="1">
        <f t="shared" ref="S25:S30" si="5">J25/J19</f>
        <v>1.5</v>
      </c>
    </row>
    <row r="26" spans="1:23" x14ac:dyDescent="0.25">
      <c r="A26" t="s">
        <v>45</v>
      </c>
      <c r="B26">
        <v>36</v>
      </c>
      <c r="C26">
        <v>54</v>
      </c>
      <c r="D26">
        <v>3961</v>
      </c>
      <c r="E26">
        <v>340</v>
      </c>
      <c r="F26">
        <v>143</v>
      </c>
      <c r="G26">
        <v>321</v>
      </c>
      <c r="H26">
        <v>15</v>
      </c>
      <c r="I26">
        <v>179</v>
      </c>
      <c r="J26">
        <v>4</v>
      </c>
      <c r="K26">
        <v>142</v>
      </c>
      <c r="M26">
        <v>6</v>
      </c>
      <c r="N26" s="1">
        <f t="shared" si="0"/>
        <v>1.3333333333333333</v>
      </c>
      <c r="O26" s="1">
        <f t="shared" si="1"/>
        <v>1.3333333333333333</v>
      </c>
      <c r="P26" s="1">
        <f t="shared" si="2"/>
        <v>2</v>
      </c>
      <c r="Q26" s="1">
        <f t="shared" si="3"/>
        <v>2</v>
      </c>
      <c r="R26" s="1">
        <f t="shared" si="4"/>
        <v>2</v>
      </c>
      <c r="S26" s="1">
        <f t="shared" si="5"/>
        <v>2</v>
      </c>
      <c r="T26" s="1">
        <f>J26/J19</f>
        <v>2</v>
      </c>
    </row>
    <row r="27" spans="1:23" x14ac:dyDescent="0.25">
      <c r="A27" t="s">
        <v>46</v>
      </c>
      <c r="B27">
        <v>42</v>
      </c>
      <c r="C27">
        <v>58</v>
      </c>
      <c r="D27">
        <v>4468</v>
      </c>
      <c r="E27">
        <v>408</v>
      </c>
      <c r="F27">
        <v>168</v>
      </c>
      <c r="G27">
        <v>379</v>
      </c>
      <c r="H27">
        <v>25</v>
      </c>
      <c r="I27">
        <v>210</v>
      </c>
      <c r="J27">
        <v>4</v>
      </c>
      <c r="K27">
        <v>169</v>
      </c>
      <c r="M27">
        <v>7</v>
      </c>
      <c r="N27" s="1">
        <f t="shared" si="0"/>
        <v>1</v>
      </c>
      <c r="O27" s="1">
        <f t="shared" si="1"/>
        <v>1.3333333333333333</v>
      </c>
      <c r="P27" s="1">
        <f t="shared" si="2"/>
        <v>1.3333333333333333</v>
      </c>
      <c r="Q27" s="1">
        <f t="shared" si="3"/>
        <v>2</v>
      </c>
      <c r="R27" s="1">
        <f t="shared" si="4"/>
        <v>2</v>
      </c>
      <c r="S27" s="1">
        <f t="shared" si="5"/>
        <v>2</v>
      </c>
      <c r="T27" s="1">
        <f>J27/J20</f>
        <v>2</v>
      </c>
      <c r="U27" s="1">
        <f>J27/J19</f>
        <v>2</v>
      </c>
    </row>
    <row r="28" spans="1:23" x14ac:dyDescent="0.25">
      <c r="A28" t="s">
        <v>47</v>
      </c>
      <c r="B28">
        <v>48</v>
      </c>
      <c r="C28">
        <v>79</v>
      </c>
      <c r="D28">
        <v>4883</v>
      </c>
      <c r="E28">
        <v>490</v>
      </c>
      <c r="F28">
        <v>206</v>
      </c>
      <c r="G28">
        <v>458</v>
      </c>
      <c r="H28">
        <v>26</v>
      </c>
      <c r="I28">
        <v>254</v>
      </c>
      <c r="J28">
        <v>6</v>
      </c>
      <c r="K28">
        <v>204</v>
      </c>
      <c r="M28">
        <v>8</v>
      </c>
      <c r="N28" s="1">
        <f t="shared" si="0"/>
        <v>1.5</v>
      </c>
      <c r="O28" s="1">
        <f t="shared" si="1"/>
        <v>1.5</v>
      </c>
      <c r="P28" s="1">
        <f t="shared" si="2"/>
        <v>2</v>
      </c>
      <c r="Q28" s="1">
        <f t="shared" si="3"/>
        <v>2</v>
      </c>
      <c r="R28" s="1">
        <f t="shared" si="4"/>
        <v>3</v>
      </c>
      <c r="S28" s="1">
        <f t="shared" si="5"/>
        <v>3</v>
      </c>
      <c r="T28" s="1">
        <f>J28/J21</f>
        <v>3</v>
      </c>
      <c r="U28" s="1">
        <f>J28/J20</f>
        <v>3</v>
      </c>
      <c r="V28" s="1">
        <f>J28/J19</f>
        <v>3</v>
      </c>
    </row>
    <row r="29" spans="1:23" x14ac:dyDescent="0.25">
      <c r="A29" t="s">
        <v>48</v>
      </c>
      <c r="B29">
        <v>55</v>
      </c>
      <c r="C29">
        <v>138</v>
      </c>
      <c r="D29">
        <v>5580</v>
      </c>
      <c r="E29">
        <v>630</v>
      </c>
      <c r="F29">
        <v>220</v>
      </c>
      <c r="G29">
        <v>596</v>
      </c>
      <c r="H29">
        <v>26</v>
      </c>
      <c r="I29">
        <v>275</v>
      </c>
      <c r="J29">
        <v>8</v>
      </c>
      <c r="K29">
        <v>321</v>
      </c>
      <c r="M29">
        <v>9</v>
      </c>
      <c r="N29" s="1">
        <f t="shared" si="0"/>
        <v>1.3333333333333333</v>
      </c>
      <c r="O29" s="1">
        <f t="shared" si="1"/>
        <v>2</v>
      </c>
      <c r="P29" s="1">
        <f t="shared" si="2"/>
        <v>2</v>
      </c>
      <c r="Q29" s="1">
        <f t="shared" si="3"/>
        <v>2.6666666666666665</v>
      </c>
      <c r="R29" s="1">
        <f t="shared" si="4"/>
        <v>2.6666666666666665</v>
      </c>
      <c r="S29" s="1">
        <f t="shared" si="5"/>
        <v>4</v>
      </c>
      <c r="T29" s="1">
        <f>J29/J22</f>
        <v>4</v>
      </c>
      <c r="U29" s="1">
        <f>J29/J21</f>
        <v>4</v>
      </c>
      <c r="V29" s="1">
        <f>J29/J20</f>
        <v>4</v>
      </c>
      <c r="W29" s="1">
        <f>J29/J19</f>
        <v>4</v>
      </c>
    </row>
    <row r="30" spans="1:23" x14ac:dyDescent="0.25">
      <c r="A30" t="s">
        <v>49</v>
      </c>
      <c r="B30">
        <v>60</v>
      </c>
      <c r="C30">
        <v>85</v>
      </c>
      <c r="D30">
        <v>6375</v>
      </c>
      <c r="E30">
        <v>721</v>
      </c>
      <c r="F30">
        <v>250</v>
      </c>
      <c r="G30">
        <v>681</v>
      </c>
      <c r="H30">
        <v>27</v>
      </c>
      <c r="I30">
        <v>310</v>
      </c>
      <c r="J30">
        <v>13</v>
      </c>
      <c r="K30">
        <v>371</v>
      </c>
      <c r="M30">
        <v>10</v>
      </c>
      <c r="N30" s="1">
        <f t="shared" si="0"/>
        <v>1.625</v>
      </c>
      <c r="O30" s="1">
        <f t="shared" si="1"/>
        <v>2.1666666666666665</v>
      </c>
      <c r="P30" s="1">
        <f t="shared" si="2"/>
        <v>3.25</v>
      </c>
      <c r="Q30" s="1">
        <f t="shared" si="3"/>
        <v>3.25</v>
      </c>
      <c r="R30" s="1">
        <f t="shared" si="4"/>
        <v>4.333333333333333</v>
      </c>
      <c r="S30" s="1">
        <f t="shared" si="5"/>
        <v>4.333333333333333</v>
      </c>
      <c r="T30" s="1">
        <f>J30/J23</f>
        <v>6.5</v>
      </c>
      <c r="U30" s="1">
        <f>J30/J22</f>
        <v>6.5</v>
      </c>
      <c r="V30" s="1">
        <f>J30/J21</f>
        <v>6.5</v>
      </c>
      <c r="W30" s="1">
        <f>J30/J20</f>
        <v>6.5</v>
      </c>
    </row>
    <row r="33" spans="11:23" x14ac:dyDescent="0.25">
      <c r="K33" t="s">
        <v>50</v>
      </c>
      <c r="M33" t="s">
        <v>51</v>
      </c>
      <c r="N33">
        <f>EXP(INDEX(LINEST(LN(N21:N30),M21:M30),1,2))</f>
        <v>0.93967768240983174</v>
      </c>
      <c r="O33">
        <f>EXP(INDEX(LINEST(LN(O21:O30),M21:M30),1,2))</f>
        <v>0.88713796460565941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4.534519477494476E-2</v>
      </c>
      <c r="O34">
        <f>INDEX(LINEST(LN(O21:O30),M21:M30),1)</f>
        <v>8.1011713066280244E-2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6">PEARSON(N21:N30,N39:N48)</f>
        <v>0.67362112505626748</v>
      </c>
      <c r="O35">
        <f t="shared" si="6"/>
        <v>0.8985765775517196</v>
      </c>
      <c r="P35" t="e">
        <f t="shared" si="6"/>
        <v>#VALUE!</v>
      </c>
      <c r="Q35" t="e">
        <f t="shared" si="6"/>
        <v>#VALUE!</v>
      </c>
      <c r="R35" t="e">
        <f t="shared" si="6"/>
        <v>#VALUE!</v>
      </c>
      <c r="S35" t="e">
        <f t="shared" si="6"/>
        <v>#VALUE!</v>
      </c>
      <c r="T35" t="e">
        <f t="shared" si="6"/>
        <v>#VALUE!</v>
      </c>
      <c r="U35" t="e">
        <f t="shared" si="6"/>
        <v>#VALUE!</v>
      </c>
      <c r="V35" t="e">
        <f t="shared" si="6"/>
        <v>#VALUE!</v>
      </c>
      <c r="W35" t="e">
        <f t="shared" si="6"/>
        <v>#VALUE!</v>
      </c>
    </row>
    <row r="36" spans="11:23" x14ac:dyDescent="0.25">
      <c r="M36" t="s">
        <v>54</v>
      </c>
      <c r="N36">
        <f t="shared" ref="N36:W36" si="7">INT(0.5-LN(N33)/N34)</f>
        <v>1</v>
      </c>
      <c r="O36">
        <f t="shared" si="7"/>
        <v>1</v>
      </c>
      <c r="P36" t="e">
        <f t="shared" si="7"/>
        <v>#VALUE!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 s="2">
        <f>N36+A20</f>
        <v>43904</v>
      </c>
      <c r="O37" s="2">
        <f>O36+A20</f>
        <v>43904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0.98326839567158164</v>
      </c>
      <c r="O39">
        <f>O33*EXP(O34*M21)</f>
        <v>0.96199785793653048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1.0288812387744861</v>
      </c>
      <c r="O40">
        <f>O33*EXP(O34*M22)</f>
        <v>1.0431746984087633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1.0766100163110499</v>
      </c>
      <c r="O41">
        <f>O33*EXP(O34*M23)</f>
        <v>1.1312015327502023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1.126552884375543</v>
      </c>
      <c r="O42">
        <f>O33*EXP(O34*M24)</f>
        <v>1.2266563880894612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1.1788125524258415</v>
      </c>
      <c r="O43">
        <f>O33*EXP(O34*M25)</f>
        <v>1.3301660675639799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1.2334964945094367</v>
      </c>
      <c r="O44">
        <f>O33*EXP(O34*M26)</f>
        <v>1.4424102662151401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1.2907171702880105</v>
      </c>
      <c r="O45">
        <f>O33*EXP(O34*M27)</f>
        <v>1.564126034197425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1.350592256315118</v>
      </c>
      <c r="O46">
        <f>O33*EXP(O34*M28)</f>
        <v>1.6961126166092204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1.4132448880426161</v>
      </c>
      <c r="O47">
        <f>O33*EXP(O34*M29)</f>
        <v>1.839236701725959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1.4788039130535253</v>
      </c>
      <c r="O48">
        <f>O33*EXP(O34*M30)</f>
        <v>1.9944381120980545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3</v>
      </c>
      <c r="D5">
        <v>10</v>
      </c>
      <c r="E5">
        <v>3</v>
      </c>
      <c r="F5">
        <v>2</v>
      </c>
      <c r="G5">
        <v>3</v>
      </c>
      <c r="H5">
        <v>0</v>
      </c>
      <c r="I5">
        <v>2</v>
      </c>
      <c r="J5">
        <v>0</v>
      </c>
      <c r="K5">
        <v>1</v>
      </c>
    </row>
    <row r="6" spans="1:23" x14ac:dyDescent="0.25">
      <c r="A6" t="s">
        <v>25</v>
      </c>
      <c r="B6">
        <v>0</v>
      </c>
      <c r="C6">
        <v>1</v>
      </c>
      <c r="D6">
        <v>213</v>
      </c>
      <c r="E6">
        <v>4</v>
      </c>
      <c r="F6">
        <v>2</v>
      </c>
      <c r="G6">
        <v>4</v>
      </c>
      <c r="H6">
        <v>0</v>
      </c>
      <c r="I6">
        <v>2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9</v>
      </c>
      <c r="D7">
        <v>373</v>
      </c>
      <c r="E7">
        <v>13</v>
      </c>
      <c r="F7">
        <v>3</v>
      </c>
      <c r="G7">
        <v>13</v>
      </c>
      <c r="H7">
        <v>0</v>
      </c>
      <c r="I7">
        <v>3</v>
      </c>
      <c r="J7">
        <v>0</v>
      </c>
      <c r="K7">
        <v>10</v>
      </c>
    </row>
    <row r="8" spans="1:23" x14ac:dyDescent="0.25">
      <c r="A8" t="s">
        <v>27</v>
      </c>
      <c r="B8">
        <v>0</v>
      </c>
      <c r="C8">
        <v>4</v>
      </c>
      <c r="D8">
        <v>373</v>
      </c>
      <c r="E8">
        <v>17</v>
      </c>
      <c r="F8">
        <v>4</v>
      </c>
      <c r="G8">
        <v>17</v>
      </c>
      <c r="H8">
        <v>0</v>
      </c>
      <c r="I8">
        <v>4</v>
      </c>
      <c r="J8">
        <v>0</v>
      </c>
      <c r="K8">
        <v>13</v>
      </c>
    </row>
    <row r="9" spans="1:23" x14ac:dyDescent="0.25">
      <c r="A9" t="s">
        <v>28</v>
      </c>
      <c r="B9">
        <v>0</v>
      </c>
      <c r="C9">
        <v>0</v>
      </c>
      <c r="D9">
        <v>373</v>
      </c>
      <c r="E9">
        <v>17</v>
      </c>
      <c r="F9">
        <v>4</v>
      </c>
      <c r="G9">
        <v>17</v>
      </c>
      <c r="H9">
        <v>0</v>
      </c>
      <c r="I9">
        <v>4</v>
      </c>
      <c r="J9">
        <v>0</v>
      </c>
      <c r="K9">
        <v>13</v>
      </c>
    </row>
    <row r="10" spans="1:23" x14ac:dyDescent="0.25">
      <c r="A10" t="s">
        <v>29</v>
      </c>
      <c r="B10">
        <v>0</v>
      </c>
      <c r="C10">
        <v>13</v>
      </c>
      <c r="D10">
        <v>405</v>
      </c>
      <c r="E10">
        <v>30</v>
      </c>
      <c r="F10">
        <v>11</v>
      </c>
      <c r="G10">
        <v>30</v>
      </c>
      <c r="H10">
        <v>0</v>
      </c>
      <c r="I10">
        <v>11</v>
      </c>
      <c r="J10">
        <v>0</v>
      </c>
      <c r="K10">
        <v>19</v>
      </c>
    </row>
    <row r="11" spans="1:23" x14ac:dyDescent="0.25">
      <c r="A11" t="s">
        <v>30</v>
      </c>
      <c r="B11">
        <v>0</v>
      </c>
      <c r="C11">
        <v>1</v>
      </c>
      <c r="D11">
        <v>429</v>
      </c>
      <c r="E11">
        <v>31</v>
      </c>
      <c r="F11">
        <v>11</v>
      </c>
      <c r="G11">
        <v>31</v>
      </c>
      <c r="H11">
        <v>0</v>
      </c>
      <c r="I11">
        <v>11</v>
      </c>
      <c r="J11">
        <v>0</v>
      </c>
      <c r="K11">
        <v>20</v>
      </c>
    </row>
    <row r="12" spans="1:23" x14ac:dyDescent="0.25">
      <c r="A12" t="s">
        <v>31</v>
      </c>
      <c r="B12">
        <v>0</v>
      </c>
      <c r="C12">
        <v>14</v>
      </c>
      <c r="D12">
        <v>471</v>
      </c>
      <c r="E12">
        <v>45</v>
      </c>
      <c r="F12">
        <v>12</v>
      </c>
      <c r="G12">
        <v>45</v>
      </c>
      <c r="H12">
        <v>0</v>
      </c>
      <c r="I12">
        <v>12</v>
      </c>
      <c r="J12">
        <v>0</v>
      </c>
      <c r="K12">
        <v>33</v>
      </c>
    </row>
    <row r="13" spans="1:23" x14ac:dyDescent="0.25">
      <c r="A13" t="s">
        <v>32</v>
      </c>
      <c r="B13">
        <v>0</v>
      </c>
      <c r="C13">
        <v>12</v>
      </c>
      <c r="D13">
        <v>471</v>
      </c>
      <c r="E13">
        <v>57</v>
      </c>
      <c r="F13">
        <v>12</v>
      </c>
      <c r="G13">
        <v>57</v>
      </c>
      <c r="H13">
        <v>0</v>
      </c>
      <c r="I13">
        <v>12</v>
      </c>
      <c r="J13">
        <v>0</v>
      </c>
      <c r="K13">
        <v>45</v>
      </c>
    </row>
    <row r="14" spans="1:23" x14ac:dyDescent="0.25">
      <c r="A14" t="s">
        <v>33</v>
      </c>
      <c r="B14">
        <v>0</v>
      </c>
      <c r="C14">
        <v>4</v>
      </c>
      <c r="D14">
        <v>612</v>
      </c>
      <c r="E14">
        <v>61</v>
      </c>
      <c r="F14">
        <v>16</v>
      </c>
      <c r="G14">
        <v>61</v>
      </c>
      <c r="H14">
        <v>0</v>
      </c>
      <c r="I14">
        <v>16</v>
      </c>
      <c r="J14">
        <v>0</v>
      </c>
      <c r="K14">
        <v>45</v>
      </c>
    </row>
    <row r="15" spans="1:23" x14ac:dyDescent="0.25">
      <c r="A15" t="s">
        <v>34</v>
      </c>
      <c r="B15">
        <v>7</v>
      </c>
      <c r="C15">
        <v>39</v>
      </c>
      <c r="D15">
        <v>980</v>
      </c>
      <c r="E15">
        <v>101</v>
      </c>
      <c r="F15">
        <v>30</v>
      </c>
      <c r="G15">
        <v>100</v>
      </c>
      <c r="H15">
        <v>1</v>
      </c>
      <c r="I15">
        <v>37</v>
      </c>
      <c r="J15">
        <v>0</v>
      </c>
      <c r="K15">
        <v>63</v>
      </c>
    </row>
    <row r="16" spans="1:23" x14ac:dyDescent="0.25">
      <c r="A16" t="s">
        <v>35</v>
      </c>
      <c r="B16">
        <v>8</v>
      </c>
      <c r="C16">
        <v>19</v>
      </c>
      <c r="D16">
        <v>980</v>
      </c>
      <c r="E16">
        <v>120</v>
      </c>
      <c r="F16">
        <v>42</v>
      </c>
      <c r="G16">
        <v>119</v>
      </c>
      <c r="H16">
        <v>1</v>
      </c>
      <c r="I16">
        <v>50</v>
      </c>
      <c r="J16">
        <v>0</v>
      </c>
      <c r="K16">
        <v>69</v>
      </c>
    </row>
    <row r="17" spans="1:23" x14ac:dyDescent="0.25">
      <c r="A17" t="s">
        <v>36</v>
      </c>
      <c r="B17">
        <v>8</v>
      </c>
      <c r="C17">
        <v>7</v>
      </c>
      <c r="D17">
        <v>1141</v>
      </c>
      <c r="E17">
        <v>127</v>
      </c>
      <c r="F17">
        <v>33</v>
      </c>
      <c r="G17">
        <v>126</v>
      </c>
      <c r="H17">
        <v>1</v>
      </c>
      <c r="I17">
        <v>41</v>
      </c>
      <c r="J17">
        <v>0</v>
      </c>
      <c r="K17">
        <v>85</v>
      </c>
    </row>
    <row r="18" spans="1:23" x14ac:dyDescent="0.25">
      <c r="A18" t="s">
        <v>37</v>
      </c>
      <c r="B18">
        <v>11</v>
      </c>
      <c r="C18">
        <v>23</v>
      </c>
      <c r="D18">
        <v>1375</v>
      </c>
      <c r="E18">
        <v>154</v>
      </c>
      <c r="F18">
        <v>56</v>
      </c>
      <c r="G18">
        <v>149</v>
      </c>
      <c r="H18">
        <v>4</v>
      </c>
      <c r="I18">
        <v>67</v>
      </c>
      <c r="J18">
        <v>1</v>
      </c>
      <c r="K18">
        <v>82</v>
      </c>
    </row>
    <row r="19" spans="1:23" x14ac:dyDescent="0.25">
      <c r="A19" t="s">
        <v>38</v>
      </c>
      <c r="B19">
        <v>11</v>
      </c>
      <c r="C19">
        <v>25</v>
      </c>
      <c r="D19">
        <v>1551</v>
      </c>
      <c r="E19">
        <v>179</v>
      </c>
      <c r="F19">
        <v>56</v>
      </c>
      <c r="G19">
        <v>174</v>
      </c>
      <c r="H19">
        <v>4</v>
      </c>
      <c r="I19">
        <v>67</v>
      </c>
      <c r="J19">
        <v>1</v>
      </c>
      <c r="K19">
        <v>107</v>
      </c>
    </row>
    <row r="20" spans="1:23" x14ac:dyDescent="0.25">
      <c r="A20" t="s">
        <v>39</v>
      </c>
      <c r="B20">
        <v>19</v>
      </c>
      <c r="C20">
        <v>39</v>
      </c>
      <c r="D20">
        <v>1671</v>
      </c>
      <c r="E20">
        <v>220</v>
      </c>
      <c r="F20">
        <v>60</v>
      </c>
      <c r="G20">
        <v>213</v>
      </c>
      <c r="H20">
        <v>5</v>
      </c>
      <c r="I20">
        <v>79</v>
      </c>
      <c r="J20">
        <v>2</v>
      </c>
      <c r="K20">
        <v>134</v>
      </c>
      <c r="N20" s="1">
        <f t="shared" ref="N20:N30" si="0">J20/J19</f>
        <v>2</v>
      </c>
      <c r="O20" s="1">
        <f t="shared" ref="O20:O30" si="1">J20/J18</f>
        <v>2</v>
      </c>
    </row>
    <row r="21" spans="1:23" x14ac:dyDescent="0.25">
      <c r="A21" t="s">
        <v>40</v>
      </c>
      <c r="B21">
        <v>17</v>
      </c>
      <c r="C21">
        <v>30</v>
      </c>
      <c r="D21">
        <v>1936</v>
      </c>
      <c r="E21">
        <v>272</v>
      </c>
      <c r="F21">
        <v>72</v>
      </c>
      <c r="G21">
        <v>243</v>
      </c>
      <c r="H21">
        <v>23</v>
      </c>
      <c r="I21">
        <v>89</v>
      </c>
      <c r="J21">
        <v>6</v>
      </c>
      <c r="K21">
        <v>154</v>
      </c>
      <c r="M21">
        <v>1</v>
      </c>
      <c r="N21" s="1">
        <f t="shared" si="0"/>
        <v>3</v>
      </c>
      <c r="O21" s="1">
        <f t="shared" si="1"/>
        <v>6</v>
      </c>
      <c r="P21" s="1">
        <f t="shared" ref="P21:P30" si="2">J21/J18</f>
        <v>6</v>
      </c>
    </row>
    <row r="22" spans="1:23" x14ac:dyDescent="0.25">
      <c r="A22" t="s">
        <v>41</v>
      </c>
      <c r="B22">
        <v>22</v>
      </c>
      <c r="C22">
        <v>53</v>
      </c>
      <c r="D22">
        <v>2213</v>
      </c>
      <c r="E22">
        <v>333</v>
      </c>
      <c r="F22">
        <v>73</v>
      </c>
      <c r="G22">
        <v>296</v>
      </c>
      <c r="H22">
        <v>28</v>
      </c>
      <c r="I22">
        <v>95</v>
      </c>
      <c r="J22">
        <v>9</v>
      </c>
      <c r="K22">
        <v>201</v>
      </c>
      <c r="M22">
        <v>2</v>
      </c>
      <c r="N22" s="1">
        <f t="shared" si="0"/>
        <v>1.5</v>
      </c>
      <c r="O22" s="1">
        <f t="shared" si="1"/>
        <v>4.5</v>
      </c>
      <c r="P22" s="1">
        <f t="shared" si="2"/>
        <v>9</v>
      </c>
      <c r="Q22" s="1">
        <f t="shared" ref="Q22:Q30" si="3">J22/J18</f>
        <v>9</v>
      </c>
    </row>
    <row r="23" spans="1:23" x14ac:dyDescent="0.25">
      <c r="A23" t="s">
        <v>42</v>
      </c>
      <c r="B23">
        <v>22</v>
      </c>
      <c r="C23">
        <v>67</v>
      </c>
      <c r="D23">
        <v>2517</v>
      </c>
      <c r="E23">
        <v>400</v>
      </c>
      <c r="F23">
        <v>103</v>
      </c>
      <c r="G23">
        <v>363</v>
      </c>
      <c r="H23">
        <v>28</v>
      </c>
      <c r="I23">
        <v>125</v>
      </c>
      <c r="J23">
        <v>9</v>
      </c>
      <c r="K23">
        <v>238</v>
      </c>
      <c r="M23">
        <v>3</v>
      </c>
      <c r="N23" s="1">
        <f t="shared" si="0"/>
        <v>1</v>
      </c>
      <c r="O23" s="1">
        <f t="shared" si="1"/>
        <v>1.5</v>
      </c>
      <c r="P23" s="1">
        <f t="shared" si="2"/>
        <v>4.5</v>
      </c>
      <c r="Q23" s="1">
        <f t="shared" si="3"/>
        <v>9</v>
      </c>
      <c r="R23" s="1">
        <f t="shared" ref="R23:R30" si="4">J23/J18</f>
        <v>9</v>
      </c>
    </row>
    <row r="24" spans="1:23" x14ac:dyDescent="0.25">
      <c r="A24" t="s">
        <v>43</v>
      </c>
      <c r="B24">
        <v>24</v>
      </c>
      <c r="C24">
        <v>60</v>
      </c>
      <c r="D24">
        <v>2685</v>
      </c>
      <c r="E24">
        <v>460</v>
      </c>
      <c r="F24">
        <v>127</v>
      </c>
      <c r="G24">
        <v>423</v>
      </c>
      <c r="H24">
        <v>28</v>
      </c>
      <c r="I24">
        <v>151</v>
      </c>
      <c r="J24">
        <v>9</v>
      </c>
      <c r="K24">
        <v>272</v>
      </c>
      <c r="M24">
        <v>4</v>
      </c>
      <c r="N24" s="1">
        <f t="shared" si="0"/>
        <v>1</v>
      </c>
      <c r="O24" s="1">
        <f t="shared" si="1"/>
        <v>1</v>
      </c>
      <c r="P24" s="1">
        <f t="shared" si="2"/>
        <v>1.5</v>
      </c>
      <c r="Q24" s="1">
        <f t="shared" si="3"/>
        <v>4.5</v>
      </c>
      <c r="R24" s="1">
        <f t="shared" si="4"/>
        <v>9</v>
      </c>
      <c r="S24" s="1">
        <f t="shared" ref="S24:S30" si="5">J24/J18</f>
        <v>9</v>
      </c>
    </row>
    <row r="25" spans="1:23" x14ac:dyDescent="0.25">
      <c r="A25" t="s">
        <v>44</v>
      </c>
      <c r="B25">
        <v>24</v>
      </c>
      <c r="C25">
        <v>0</v>
      </c>
      <c r="D25">
        <v>2685</v>
      </c>
      <c r="E25">
        <v>460</v>
      </c>
      <c r="F25">
        <v>127</v>
      </c>
      <c r="G25">
        <v>423</v>
      </c>
      <c r="H25">
        <v>28</v>
      </c>
      <c r="I25">
        <v>151</v>
      </c>
      <c r="J25">
        <v>9</v>
      </c>
      <c r="K25">
        <v>272</v>
      </c>
      <c r="M25">
        <v>5</v>
      </c>
      <c r="N25" s="1">
        <f t="shared" si="0"/>
        <v>1</v>
      </c>
      <c r="O25" s="1">
        <f t="shared" si="1"/>
        <v>1</v>
      </c>
      <c r="P25" s="1">
        <f t="shared" si="2"/>
        <v>1</v>
      </c>
      <c r="Q25" s="1">
        <f t="shared" si="3"/>
        <v>1.5</v>
      </c>
      <c r="R25" s="1">
        <f t="shared" si="4"/>
        <v>4.5</v>
      </c>
      <c r="S25" s="1">
        <f t="shared" si="5"/>
        <v>9</v>
      </c>
      <c r="T25" s="1">
        <f t="shared" ref="T25:T30" si="6">J25/J18</f>
        <v>9</v>
      </c>
    </row>
    <row r="26" spans="1:23" x14ac:dyDescent="0.25">
      <c r="A26" t="s">
        <v>45</v>
      </c>
      <c r="B26">
        <v>36</v>
      </c>
      <c r="C26">
        <v>182</v>
      </c>
      <c r="D26">
        <v>3544</v>
      </c>
      <c r="E26">
        <v>652</v>
      </c>
      <c r="F26">
        <v>213</v>
      </c>
      <c r="G26">
        <v>605</v>
      </c>
      <c r="H26">
        <v>30</v>
      </c>
      <c r="I26">
        <v>249</v>
      </c>
      <c r="J26">
        <v>17</v>
      </c>
      <c r="K26">
        <v>356</v>
      </c>
      <c r="M26">
        <v>6</v>
      </c>
      <c r="N26" s="1">
        <f t="shared" si="0"/>
        <v>1.8888888888888888</v>
      </c>
      <c r="O26" s="1">
        <f t="shared" si="1"/>
        <v>1.8888888888888888</v>
      </c>
      <c r="P26" s="1">
        <f t="shared" si="2"/>
        <v>1.8888888888888888</v>
      </c>
      <c r="Q26" s="1">
        <f t="shared" si="3"/>
        <v>1.8888888888888888</v>
      </c>
      <c r="R26" s="1">
        <f t="shared" si="4"/>
        <v>2.8333333333333335</v>
      </c>
      <c r="S26" s="1">
        <f t="shared" si="5"/>
        <v>8.5</v>
      </c>
      <c r="T26" s="1">
        <f t="shared" si="6"/>
        <v>17</v>
      </c>
      <c r="U26" s="1">
        <f>J26/J18</f>
        <v>17</v>
      </c>
    </row>
    <row r="27" spans="1:23" x14ac:dyDescent="0.25">
      <c r="A27" t="s">
        <v>46</v>
      </c>
      <c r="B27">
        <v>41</v>
      </c>
      <c r="C27">
        <v>97</v>
      </c>
      <c r="D27">
        <v>3845</v>
      </c>
      <c r="E27">
        <v>749</v>
      </c>
      <c r="F27">
        <v>130</v>
      </c>
      <c r="G27">
        <v>702</v>
      </c>
      <c r="H27">
        <v>30</v>
      </c>
      <c r="I27">
        <v>171</v>
      </c>
      <c r="J27">
        <v>17</v>
      </c>
      <c r="K27">
        <v>531</v>
      </c>
      <c r="M27">
        <v>7</v>
      </c>
      <c r="N27" s="1">
        <f t="shared" si="0"/>
        <v>1</v>
      </c>
      <c r="O27" s="1">
        <f t="shared" si="1"/>
        <v>1.8888888888888888</v>
      </c>
      <c r="P27" s="1">
        <f t="shared" si="2"/>
        <v>1.8888888888888888</v>
      </c>
      <c r="Q27" s="1">
        <f t="shared" si="3"/>
        <v>1.8888888888888888</v>
      </c>
      <c r="R27" s="1">
        <f t="shared" si="4"/>
        <v>1.8888888888888888</v>
      </c>
      <c r="S27" s="1">
        <f t="shared" si="5"/>
        <v>2.8333333333333335</v>
      </c>
      <c r="T27" s="1">
        <f t="shared" si="6"/>
        <v>8.5</v>
      </c>
      <c r="U27" s="1">
        <f>J27/J19</f>
        <v>17</v>
      </c>
      <c r="V27" s="1">
        <f>J27/J18</f>
        <v>17</v>
      </c>
    </row>
    <row r="28" spans="1:23" x14ac:dyDescent="0.25">
      <c r="A28" t="s">
        <v>47</v>
      </c>
      <c r="B28">
        <v>87</v>
      </c>
      <c r="C28">
        <v>91</v>
      </c>
      <c r="D28">
        <v>4448</v>
      </c>
      <c r="E28">
        <v>844</v>
      </c>
      <c r="F28">
        <v>233</v>
      </c>
      <c r="G28">
        <v>793</v>
      </c>
      <c r="H28">
        <v>29</v>
      </c>
      <c r="I28">
        <v>320</v>
      </c>
      <c r="J28">
        <v>22</v>
      </c>
      <c r="K28">
        <v>473</v>
      </c>
      <c r="M28">
        <v>8</v>
      </c>
      <c r="N28" s="1">
        <f t="shared" si="0"/>
        <v>1.2941176470588236</v>
      </c>
      <c r="O28" s="1">
        <f t="shared" si="1"/>
        <v>1.2941176470588236</v>
      </c>
      <c r="P28" s="1">
        <f t="shared" si="2"/>
        <v>2.4444444444444446</v>
      </c>
      <c r="Q28" s="1">
        <f t="shared" si="3"/>
        <v>2.4444444444444446</v>
      </c>
      <c r="R28" s="1">
        <f t="shared" si="4"/>
        <v>2.4444444444444446</v>
      </c>
      <c r="S28" s="1">
        <f t="shared" si="5"/>
        <v>2.4444444444444446</v>
      </c>
      <c r="T28" s="1">
        <f t="shared" si="6"/>
        <v>3.6666666666666665</v>
      </c>
      <c r="U28" s="1">
        <f>J28/J20</f>
        <v>11</v>
      </c>
      <c r="V28" s="1">
        <f>J28/J19</f>
        <v>22</v>
      </c>
      <c r="W28" s="1">
        <f>J28/J18</f>
        <v>22</v>
      </c>
    </row>
    <row r="29" spans="1:23" x14ac:dyDescent="0.25">
      <c r="A29" t="s">
        <v>48</v>
      </c>
      <c r="B29">
        <v>99</v>
      </c>
      <c r="C29">
        <v>73</v>
      </c>
      <c r="D29">
        <v>4943</v>
      </c>
      <c r="E29">
        <v>936</v>
      </c>
      <c r="F29">
        <v>243</v>
      </c>
      <c r="G29">
        <v>866</v>
      </c>
      <c r="H29">
        <v>41</v>
      </c>
      <c r="I29">
        <v>342</v>
      </c>
      <c r="J29">
        <v>29</v>
      </c>
      <c r="K29">
        <v>524</v>
      </c>
      <c r="M29">
        <v>9</v>
      </c>
      <c r="N29" s="1">
        <f t="shared" si="0"/>
        <v>1.3181818181818181</v>
      </c>
      <c r="O29" s="1">
        <f t="shared" si="1"/>
        <v>1.7058823529411764</v>
      </c>
      <c r="P29" s="1">
        <f t="shared" si="2"/>
        <v>1.7058823529411764</v>
      </c>
      <c r="Q29" s="1">
        <f t="shared" si="3"/>
        <v>3.2222222222222223</v>
      </c>
      <c r="R29" s="1">
        <f t="shared" si="4"/>
        <v>3.2222222222222223</v>
      </c>
      <c r="S29" s="1">
        <f t="shared" si="5"/>
        <v>3.2222222222222223</v>
      </c>
      <c r="T29" s="1">
        <f t="shared" si="6"/>
        <v>3.2222222222222223</v>
      </c>
      <c r="U29" s="1">
        <f>J29/J21</f>
        <v>4.833333333333333</v>
      </c>
      <c r="V29" s="1">
        <f>J29/J20</f>
        <v>14.5</v>
      </c>
      <c r="W29" s="1">
        <f>J29/J19</f>
        <v>29</v>
      </c>
    </row>
    <row r="30" spans="1:23" x14ac:dyDescent="0.25">
      <c r="A30" t="s">
        <v>49</v>
      </c>
      <c r="B30">
        <v>110</v>
      </c>
      <c r="C30">
        <v>63</v>
      </c>
      <c r="D30">
        <v>5813</v>
      </c>
      <c r="E30">
        <v>1026</v>
      </c>
      <c r="F30">
        <v>266</v>
      </c>
      <c r="G30">
        <v>929</v>
      </c>
      <c r="H30">
        <v>48</v>
      </c>
      <c r="I30">
        <v>376</v>
      </c>
      <c r="J30">
        <v>49</v>
      </c>
      <c r="K30">
        <v>553</v>
      </c>
      <c r="M30">
        <v>10</v>
      </c>
      <c r="N30" s="1">
        <f t="shared" si="0"/>
        <v>1.6896551724137931</v>
      </c>
      <c r="O30" s="1">
        <f t="shared" si="1"/>
        <v>2.2272727272727271</v>
      </c>
      <c r="P30" s="1">
        <f t="shared" si="2"/>
        <v>2.8823529411764706</v>
      </c>
      <c r="Q30" s="1">
        <f t="shared" si="3"/>
        <v>2.8823529411764706</v>
      </c>
      <c r="R30" s="1">
        <f t="shared" si="4"/>
        <v>5.4444444444444446</v>
      </c>
      <c r="S30" s="1">
        <f t="shared" si="5"/>
        <v>5.4444444444444446</v>
      </c>
      <c r="T30" s="1">
        <f t="shared" si="6"/>
        <v>5.4444444444444446</v>
      </c>
      <c r="U30" s="1">
        <f>J30/J22</f>
        <v>5.4444444444444446</v>
      </c>
      <c r="V30" s="1">
        <f>J30/J21</f>
        <v>8.1666666666666661</v>
      </c>
      <c r="W30" s="1">
        <f>J30/J20</f>
        <v>24.5</v>
      </c>
    </row>
    <row r="33" spans="11:23" x14ac:dyDescent="0.25">
      <c r="K33" t="s">
        <v>50</v>
      </c>
      <c r="M33" t="s">
        <v>51</v>
      </c>
      <c r="N33">
        <f>EXP(INDEX(LINEST(LN(N21:N30),M21:M30),1,2))</f>
        <v>1.5810227032100799</v>
      </c>
      <c r="O33">
        <f>EXP(INDEX(LINEST(LN(O21:O30),M21:M30),1,2))</f>
        <v>3.0649492935008409</v>
      </c>
      <c r="P33">
        <f>EXP(INDEX(LINEST(LN(P21:P30),M21:M30),1,2))</f>
        <v>5.1098564474401424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-2.5128110254697938E-2</v>
      </c>
      <c r="O34">
        <f>INDEX(LINEST(LN(O21:O30),M21:M30),1)</f>
        <v>-8.426075105063123E-2</v>
      </c>
      <c r="P34">
        <f>INDEX(LINEST(LN(P21:P30),M21:M30),1)</f>
        <v>-0.12099457659163593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7">PEARSON(N21:N30,N39:N48)</f>
        <v>0.33556972128830342</v>
      </c>
      <c r="O35">
        <f t="shared" si="7"/>
        <v>0.64128211065702911</v>
      </c>
      <c r="P35">
        <f t="shared" si="7"/>
        <v>0.70716737944938157</v>
      </c>
      <c r="Q35" t="e">
        <f t="shared" si="7"/>
        <v>#VALUE!</v>
      </c>
      <c r="R35" t="e">
        <f t="shared" si="7"/>
        <v>#VALUE!</v>
      </c>
      <c r="S35" t="e">
        <f t="shared" si="7"/>
        <v>#VALUE!</v>
      </c>
      <c r="T35" t="e">
        <f t="shared" si="7"/>
        <v>#VALUE!</v>
      </c>
      <c r="U35" t="e">
        <f t="shared" si="7"/>
        <v>#VALUE!</v>
      </c>
      <c r="V35" t="e">
        <f t="shared" si="7"/>
        <v>#VALUE!</v>
      </c>
      <c r="W35" t="e">
        <f t="shared" si="7"/>
        <v>#VALUE!</v>
      </c>
    </row>
    <row r="36" spans="11:23" x14ac:dyDescent="0.25">
      <c r="M36" t="s">
        <v>54</v>
      </c>
      <c r="N36">
        <f t="shared" ref="N36:W36" si="8">INT(0.5-LN(N33)/N34)</f>
        <v>18</v>
      </c>
      <c r="O36">
        <f t="shared" si="8"/>
        <v>13</v>
      </c>
      <c r="P36">
        <f t="shared" si="8"/>
        <v>13</v>
      </c>
      <c r="Q36" t="e">
        <f t="shared" si="8"/>
        <v>#VALUE!</v>
      </c>
      <c r="R36" t="e">
        <f t="shared" si="8"/>
        <v>#VALUE!</v>
      </c>
      <c r="S36" t="e">
        <f t="shared" si="8"/>
        <v>#VALUE!</v>
      </c>
      <c r="T36" t="e">
        <f t="shared" si="8"/>
        <v>#VALUE!</v>
      </c>
      <c r="U36" t="e">
        <f t="shared" si="8"/>
        <v>#VALUE!</v>
      </c>
      <c r="V36" t="e">
        <f t="shared" si="8"/>
        <v>#VALUE!</v>
      </c>
      <c r="W36" t="e">
        <f t="shared" si="8"/>
        <v>#VALUE!</v>
      </c>
    </row>
    <row r="37" spans="11:23" x14ac:dyDescent="0.25">
      <c r="M37" t="s">
        <v>55</v>
      </c>
      <c r="N37" s="2">
        <f>N36+A20</f>
        <v>43921</v>
      </c>
      <c r="O37" s="2">
        <f>O36+A20</f>
        <v>43916</v>
      </c>
      <c r="P37" s="2">
        <f>P36+A20</f>
        <v>43916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1.5417895818739467</v>
      </c>
      <c r="O39">
        <f>O33*EXP(O34*M21)</f>
        <v>2.817275475468028</v>
      </c>
      <c r="P39">
        <f>P33*EXP(P34*M21)</f>
        <v>4.5275308956589173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1.5035300315097233</v>
      </c>
      <c r="O40">
        <f>O33*EXP(O34*M22)</f>
        <v>2.5896157960929171</v>
      </c>
      <c r="P40">
        <f>P33*EXP(P34*M22)</f>
        <v>4.011567882971562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1.46621989292729</v>
      </c>
      <c r="O41">
        <f>O33*EXP(O34*M23)</f>
        <v>2.3803529437460784</v>
      </c>
      <c r="P41">
        <f>P33*EXP(P34*M23)</f>
        <v>3.5544046524605499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1.4298356064474866</v>
      </c>
      <c r="O42">
        <f>O33*EXP(O34*M24)</f>
        <v>2.1880002992526224</v>
      </c>
      <c r="P42">
        <f>P33*EXP(P34*M24)</f>
        <v>3.1493403083272136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1.3943541970252313</v>
      </c>
      <c r="O43">
        <f>O33*EXP(O34*M25)</f>
        <v>2.0111913748368275</v>
      </c>
      <c r="P43">
        <f>P33*EXP(P34*M25)</f>
        <v>2.7904375971341744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1.3597532597418096</v>
      </c>
      <c r="O44">
        <f>O33*EXP(O34*M26)</f>
        <v>1.8486701064893383</v>
      </c>
      <c r="P44">
        <f>P33*EXP(P34*M26)</f>
        <v>2.4724358821787038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1.3260109456571747</v>
      </c>
      <c r="O45">
        <f>O33*EXP(O34*M27)</f>
        <v>1.699281930793173</v>
      </c>
      <c r="P45">
        <f>P33*EXP(P34*M27)</f>
        <v>2.1906740354139704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1.2931059480133198</v>
      </c>
      <c r="O46">
        <f>O33*EXP(O34*M28)</f>
        <v>1.5619655828176435</v>
      </c>
      <c r="P46">
        <f>P33*EXP(P34*M28)</f>
        <v>1.9410221167021802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1.2610174887800174</v>
      </c>
      <c r="O47">
        <f>O33*EXP(O34*M29)</f>
        <v>1.4357455568117918</v>
      </c>
      <c r="P47">
        <f>P33*EXP(P34*M29)</f>
        <v>1.7198208389844076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1.2297253055344244</v>
      </c>
      <c r="O48">
        <f>O33*EXP(O34*M30)</f>
        <v>1.3197251761375477</v>
      </c>
      <c r="P48">
        <f>P33*EXP(P34*M30)</f>
        <v>1.5238279320744377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2</v>
      </c>
      <c r="D12">
        <v>21</v>
      </c>
      <c r="E12">
        <v>2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</row>
    <row r="13" spans="1:23" x14ac:dyDescent="0.25">
      <c r="A13" t="s">
        <v>32</v>
      </c>
      <c r="B13">
        <v>0</v>
      </c>
      <c r="C13">
        <v>5</v>
      </c>
      <c r="D13">
        <v>28</v>
      </c>
      <c r="E13">
        <v>7</v>
      </c>
      <c r="F13">
        <v>0</v>
      </c>
      <c r="G13">
        <v>7</v>
      </c>
      <c r="H13">
        <v>0</v>
      </c>
      <c r="I13">
        <v>0</v>
      </c>
      <c r="J13">
        <v>0</v>
      </c>
      <c r="K13">
        <v>7</v>
      </c>
    </row>
    <row r="14" spans="1:23" x14ac:dyDescent="0.25">
      <c r="A14" t="s">
        <v>33</v>
      </c>
      <c r="B14">
        <v>0</v>
      </c>
      <c r="C14">
        <v>1</v>
      </c>
      <c r="D14">
        <v>32</v>
      </c>
      <c r="E14">
        <v>8</v>
      </c>
      <c r="F14">
        <v>1</v>
      </c>
      <c r="G14">
        <v>8</v>
      </c>
      <c r="H14">
        <v>0</v>
      </c>
      <c r="I14">
        <v>1</v>
      </c>
      <c r="J14">
        <v>0</v>
      </c>
      <c r="K14">
        <v>7</v>
      </c>
    </row>
    <row r="15" spans="1:23" x14ac:dyDescent="0.25">
      <c r="A15" t="s">
        <v>34</v>
      </c>
      <c r="B15">
        <v>0</v>
      </c>
      <c r="C15">
        <v>1</v>
      </c>
      <c r="D15">
        <v>41</v>
      </c>
      <c r="E15">
        <v>9</v>
      </c>
      <c r="F15">
        <v>1</v>
      </c>
      <c r="G15">
        <v>9</v>
      </c>
      <c r="H15">
        <v>0</v>
      </c>
      <c r="I15">
        <v>1</v>
      </c>
      <c r="J15">
        <v>0</v>
      </c>
      <c r="K15">
        <v>8</v>
      </c>
    </row>
    <row r="16" spans="1:23" x14ac:dyDescent="0.25">
      <c r="A16" t="s">
        <v>35</v>
      </c>
      <c r="B16">
        <v>0</v>
      </c>
      <c r="C16">
        <v>6</v>
      </c>
      <c r="D16">
        <v>67</v>
      </c>
      <c r="E16">
        <v>15</v>
      </c>
      <c r="F16">
        <v>4</v>
      </c>
      <c r="G16">
        <v>15</v>
      </c>
      <c r="H16">
        <v>0</v>
      </c>
      <c r="I16">
        <v>4</v>
      </c>
      <c r="J16">
        <v>0</v>
      </c>
      <c r="K16">
        <v>11</v>
      </c>
    </row>
    <row r="17" spans="1:23" x14ac:dyDescent="0.25">
      <c r="A17" t="s">
        <v>36</v>
      </c>
      <c r="B17">
        <v>0</v>
      </c>
      <c r="C17">
        <v>2</v>
      </c>
      <c r="D17">
        <v>89</v>
      </c>
      <c r="E17">
        <v>17</v>
      </c>
      <c r="F17">
        <v>2</v>
      </c>
      <c r="G17">
        <v>17</v>
      </c>
      <c r="H17">
        <v>0</v>
      </c>
      <c r="I17">
        <v>2</v>
      </c>
      <c r="J17">
        <v>0</v>
      </c>
      <c r="K17">
        <v>15</v>
      </c>
    </row>
    <row r="18" spans="1:23" x14ac:dyDescent="0.25">
      <c r="A18" t="s">
        <v>37</v>
      </c>
      <c r="B18">
        <v>0</v>
      </c>
      <c r="C18">
        <v>2</v>
      </c>
      <c r="D18">
        <v>99</v>
      </c>
      <c r="E18">
        <v>20</v>
      </c>
      <c r="F18">
        <v>2</v>
      </c>
      <c r="G18">
        <v>19</v>
      </c>
      <c r="H18">
        <v>0</v>
      </c>
      <c r="I18">
        <v>2</v>
      </c>
      <c r="J18">
        <v>1</v>
      </c>
      <c r="K18">
        <v>17</v>
      </c>
    </row>
    <row r="19" spans="1:23" x14ac:dyDescent="0.25">
      <c r="A19" t="s">
        <v>38</v>
      </c>
      <c r="B19">
        <v>0</v>
      </c>
      <c r="C19">
        <v>7</v>
      </c>
      <c r="D19">
        <v>118</v>
      </c>
      <c r="E19">
        <v>27</v>
      </c>
      <c r="F19">
        <v>7</v>
      </c>
      <c r="G19">
        <v>26</v>
      </c>
      <c r="H19">
        <v>0</v>
      </c>
      <c r="I19">
        <v>7</v>
      </c>
      <c r="J19">
        <v>1</v>
      </c>
      <c r="K19">
        <v>19</v>
      </c>
    </row>
    <row r="20" spans="1:23" x14ac:dyDescent="0.25">
      <c r="A20" t="s">
        <v>39</v>
      </c>
      <c r="B20">
        <v>0</v>
      </c>
      <c r="C20">
        <v>1</v>
      </c>
      <c r="D20">
        <v>189</v>
      </c>
      <c r="E20">
        <v>28</v>
      </c>
      <c r="F20">
        <v>6</v>
      </c>
      <c r="G20">
        <v>27</v>
      </c>
      <c r="H20">
        <v>0</v>
      </c>
      <c r="I20">
        <v>6</v>
      </c>
      <c r="J20">
        <v>1</v>
      </c>
      <c r="K20">
        <v>21</v>
      </c>
      <c r="N20" s="1">
        <f t="shared" ref="N20:N30" si="0">J20/J19</f>
        <v>1</v>
      </c>
      <c r="O20" s="1">
        <f t="shared" ref="O20:O30" si="1">J20/J18</f>
        <v>1</v>
      </c>
    </row>
    <row r="21" spans="1:23" x14ac:dyDescent="0.25">
      <c r="A21" t="s">
        <v>40</v>
      </c>
      <c r="B21">
        <v>0</v>
      </c>
      <c r="C21">
        <v>14</v>
      </c>
      <c r="D21">
        <v>231</v>
      </c>
      <c r="E21">
        <v>42</v>
      </c>
      <c r="F21">
        <v>12</v>
      </c>
      <c r="G21">
        <v>41</v>
      </c>
      <c r="H21">
        <v>0</v>
      </c>
      <c r="I21">
        <v>12</v>
      </c>
      <c r="J21">
        <v>1</v>
      </c>
      <c r="K21">
        <v>29</v>
      </c>
      <c r="M21">
        <v>1</v>
      </c>
      <c r="N21" s="1">
        <f t="shared" si="0"/>
        <v>1</v>
      </c>
      <c r="O21" s="1">
        <f t="shared" si="1"/>
        <v>1</v>
      </c>
      <c r="P21" s="1">
        <f t="shared" ref="P21:P30" si="2">J21/J18</f>
        <v>1</v>
      </c>
    </row>
    <row r="22" spans="1:23" x14ac:dyDescent="0.25">
      <c r="A22" t="s">
        <v>41</v>
      </c>
      <c r="B22">
        <v>3</v>
      </c>
      <c r="C22">
        <v>15</v>
      </c>
      <c r="D22">
        <v>230</v>
      </c>
      <c r="E22">
        <v>57</v>
      </c>
      <c r="F22">
        <v>10</v>
      </c>
      <c r="G22">
        <v>56</v>
      </c>
      <c r="H22">
        <v>0</v>
      </c>
      <c r="I22">
        <v>13</v>
      </c>
      <c r="J22">
        <v>1</v>
      </c>
      <c r="K22">
        <v>43</v>
      </c>
      <c r="M22">
        <v>2</v>
      </c>
      <c r="N22" s="1">
        <f t="shared" si="0"/>
        <v>1</v>
      </c>
      <c r="O22" s="1">
        <f t="shared" si="1"/>
        <v>1</v>
      </c>
      <c r="P22" s="1">
        <f t="shared" si="2"/>
        <v>1</v>
      </c>
      <c r="Q22" s="1">
        <f t="shared" ref="Q22:Q30" si="3">J22/J18</f>
        <v>1</v>
      </c>
    </row>
    <row r="23" spans="1:23" x14ac:dyDescent="0.25">
      <c r="A23" t="s">
        <v>42</v>
      </c>
      <c r="B23">
        <v>5</v>
      </c>
      <c r="C23">
        <v>47</v>
      </c>
      <c r="D23">
        <v>287</v>
      </c>
      <c r="E23">
        <v>105</v>
      </c>
      <c r="F23">
        <v>28</v>
      </c>
      <c r="G23">
        <v>103</v>
      </c>
      <c r="H23">
        <v>0</v>
      </c>
      <c r="I23">
        <v>33</v>
      </c>
      <c r="J23">
        <v>2</v>
      </c>
      <c r="K23">
        <v>70</v>
      </c>
      <c r="M23">
        <v>3</v>
      </c>
      <c r="N23" s="1">
        <f t="shared" si="0"/>
        <v>2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ref="R23:R30" si="4">J23/J18</f>
        <v>2</v>
      </c>
    </row>
    <row r="24" spans="1:23" x14ac:dyDescent="0.25">
      <c r="A24" t="s">
        <v>43</v>
      </c>
      <c r="B24">
        <v>6</v>
      </c>
      <c r="C24">
        <v>31</v>
      </c>
      <c r="D24">
        <v>398</v>
      </c>
      <c r="E24">
        <v>136</v>
      </c>
      <c r="F24">
        <v>35</v>
      </c>
      <c r="G24">
        <v>134</v>
      </c>
      <c r="H24">
        <v>0</v>
      </c>
      <c r="I24">
        <v>41</v>
      </c>
      <c r="J24">
        <v>2</v>
      </c>
      <c r="K24">
        <v>93</v>
      </c>
      <c r="M24">
        <v>4</v>
      </c>
      <c r="N24" s="1">
        <f t="shared" si="0"/>
        <v>1</v>
      </c>
      <c r="O24" s="1">
        <f t="shared" si="1"/>
        <v>2</v>
      </c>
      <c r="P24" s="1">
        <f t="shared" si="2"/>
        <v>2</v>
      </c>
      <c r="Q24" s="1">
        <f t="shared" si="3"/>
        <v>2</v>
      </c>
      <c r="R24" s="1">
        <f t="shared" si="4"/>
        <v>2</v>
      </c>
      <c r="S24" s="1">
        <f t="shared" ref="S24:S30" si="5">J24/J18</f>
        <v>2</v>
      </c>
    </row>
    <row r="25" spans="1:23" x14ac:dyDescent="0.25">
      <c r="A25" t="s">
        <v>44</v>
      </c>
      <c r="B25">
        <v>3</v>
      </c>
      <c r="C25">
        <v>28</v>
      </c>
      <c r="D25">
        <v>486</v>
      </c>
      <c r="E25">
        <v>165</v>
      </c>
      <c r="F25">
        <v>41</v>
      </c>
      <c r="G25">
        <v>162</v>
      </c>
      <c r="H25">
        <v>0</v>
      </c>
      <c r="I25">
        <v>44</v>
      </c>
      <c r="J25">
        <v>3</v>
      </c>
      <c r="K25">
        <v>118</v>
      </c>
      <c r="M25">
        <v>5</v>
      </c>
      <c r="N25" s="1">
        <f t="shared" si="0"/>
        <v>1.5</v>
      </c>
      <c r="O25" s="1">
        <f t="shared" si="1"/>
        <v>1.5</v>
      </c>
      <c r="P25" s="1">
        <f t="shared" si="2"/>
        <v>3</v>
      </c>
      <c r="Q25" s="1">
        <f t="shared" si="3"/>
        <v>3</v>
      </c>
      <c r="R25" s="1">
        <f t="shared" si="4"/>
        <v>3</v>
      </c>
      <c r="S25" s="1">
        <f t="shared" si="5"/>
        <v>3</v>
      </c>
      <c r="T25" s="1">
        <f t="shared" ref="T25:T30" si="6">J25/J18</f>
        <v>3</v>
      </c>
    </row>
    <row r="26" spans="1:23" x14ac:dyDescent="0.25">
      <c r="A26" t="s">
        <v>45</v>
      </c>
      <c r="B26">
        <v>9</v>
      </c>
      <c r="C26">
        <v>47</v>
      </c>
      <c r="D26">
        <v>608</v>
      </c>
      <c r="E26">
        <v>215</v>
      </c>
      <c r="F26">
        <v>47</v>
      </c>
      <c r="G26">
        <v>209</v>
      </c>
      <c r="H26">
        <v>0</v>
      </c>
      <c r="I26">
        <v>56</v>
      </c>
      <c r="J26">
        <v>6</v>
      </c>
      <c r="K26">
        <v>153</v>
      </c>
      <c r="M26">
        <v>6</v>
      </c>
      <c r="N26" s="1">
        <f t="shared" si="0"/>
        <v>2</v>
      </c>
      <c r="O26" s="1">
        <f t="shared" si="1"/>
        <v>3</v>
      </c>
      <c r="P26" s="1">
        <f t="shared" si="2"/>
        <v>3</v>
      </c>
      <c r="Q26" s="1">
        <f t="shared" si="3"/>
        <v>6</v>
      </c>
      <c r="R26" s="1">
        <f t="shared" si="4"/>
        <v>6</v>
      </c>
      <c r="S26" s="1">
        <f t="shared" si="5"/>
        <v>6</v>
      </c>
      <c r="T26" s="1">
        <f t="shared" si="6"/>
        <v>6</v>
      </c>
      <c r="U26" s="1">
        <f>J26/J18</f>
        <v>6</v>
      </c>
    </row>
    <row r="27" spans="1:23" x14ac:dyDescent="0.25">
      <c r="A27" t="s">
        <v>46</v>
      </c>
      <c r="B27">
        <v>9</v>
      </c>
      <c r="C27">
        <v>48</v>
      </c>
      <c r="D27">
        <v>814</v>
      </c>
      <c r="E27">
        <v>264</v>
      </c>
      <c r="F27">
        <v>54</v>
      </c>
      <c r="G27">
        <v>257</v>
      </c>
      <c r="H27">
        <v>0</v>
      </c>
      <c r="I27">
        <v>63</v>
      </c>
      <c r="J27">
        <v>7</v>
      </c>
      <c r="K27">
        <v>194</v>
      </c>
      <c r="M27">
        <v>7</v>
      </c>
      <c r="N27" s="1">
        <f t="shared" si="0"/>
        <v>1.1666666666666667</v>
      </c>
      <c r="O27" s="1">
        <f t="shared" si="1"/>
        <v>2.3333333333333335</v>
      </c>
      <c r="P27" s="1">
        <f t="shared" si="2"/>
        <v>3.5</v>
      </c>
      <c r="Q27" s="1">
        <f t="shared" si="3"/>
        <v>3.5</v>
      </c>
      <c r="R27" s="1">
        <f t="shared" si="4"/>
        <v>7</v>
      </c>
      <c r="S27" s="1">
        <f t="shared" si="5"/>
        <v>7</v>
      </c>
      <c r="T27" s="1">
        <f t="shared" si="6"/>
        <v>7</v>
      </c>
      <c r="U27" s="1">
        <f>J27/J19</f>
        <v>7</v>
      </c>
      <c r="V27" s="1">
        <f>J27/J18</f>
        <v>7</v>
      </c>
    </row>
    <row r="28" spans="1:23" x14ac:dyDescent="0.25">
      <c r="A28" t="s">
        <v>47</v>
      </c>
      <c r="B28">
        <v>15</v>
      </c>
      <c r="C28">
        <v>47</v>
      </c>
      <c r="D28">
        <v>884</v>
      </c>
      <c r="E28">
        <v>313</v>
      </c>
      <c r="F28">
        <v>62</v>
      </c>
      <c r="G28">
        <v>304</v>
      </c>
      <c r="H28">
        <v>1</v>
      </c>
      <c r="I28">
        <v>77</v>
      </c>
      <c r="J28">
        <v>8</v>
      </c>
      <c r="K28">
        <v>227</v>
      </c>
      <c r="M28">
        <v>8</v>
      </c>
      <c r="N28" s="1">
        <f t="shared" si="0"/>
        <v>1.1428571428571428</v>
      </c>
      <c r="O28" s="1">
        <f t="shared" si="1"/>
        <v>1.3333333333333333</v>
      </c>
      <c r="P28" s="1">
        <f t="shared" si="2"/>
        <v>2.6666666666666665</v>
      </c>
      <c r="Q28" s="1">
        <f t="shared" si="3"/>
        <v>4</v>
      </c>
      <c r="R28" s="1">
        <f t="shared" si="4"/>
        <v>4</v>
      </c>
      <c r="S28" s="1">
        <f t="shared" si="5"/>
        <v>8</v>
      </c>
      <c r="T28" s="1">
        <f t="shared" si="6"/>
        <v>8</v>
      </c>
      <c r="U28" s="1">
        <f>J28/J20</f>
        <v>8</v>
      </c>
      <c r="V28" s="1">
        <f>J28/J19</f>
        <v>8</v>
      </c>
      <c r="W28" s="1">
        <f>J28/J18</f>
        <v>8</v>
      </c>
    </row>
    <row r="29" spans="1:23" x14ac:dyDescent="0.25">
      <c r="A29" t="s">
        <v>48</v>
      </c>
      <c r="B29">
        <v>21</v>
      </c>
      <c r="C29">
        <v>50</v>
      </c>
      <c r="D29">
        <v>950</v>
      </c>
      <c r="E29">
        <v>364</v>
      </c>
      <c r="F29">
        <v>63</v>
      </c>
      <c r="G29">
        <v>354</v>
      </c>
      <c r="H29">
        <v>1</v>
      </c>
      <c r="I29">
        <v>84</v>
      </c>
      <c r="J29">
        <v>9</v>
      </c>
      <c r="K29">
        <v>270</v>
      </c>
      <c r="M29">
        <v>9</v>
      </c>
      <c r="N29" s="1">
        <f t="shared" si="0"/>
        <v>1.125</v>
      </c>
      <c r="O29" s="1">
        <f t="shared" si="1"/>
        <v>1.2857142857142858</v>
      </c>
      <c r="P29" s="1">
        <f t="shared" si="2"/>
        <v>1.5</v>
      </c>
      <c r="Q29" s="1">
        <f t="shared" si="3"/>
        <v>3</v>
      </c>
      <c r="R29" s="1">
        <f t="shared" si="4"/>
        <v>4.5</v>
      </c>
      <c r="S29" s="1">
        <f t="shared" si="5"/>
        <v>4.5</v>
      </c>
      <c r="T29" s="1">
        <f t="shared" si="6"/>
        <v>9</v>
      </c>
      <c r="U29" s="1">
        <f>J29/J21</f>
        <v>9</v>
      </c>
      <c r="V29" s="1">
        <f>J29/J20</f>
        <v>9</v>
      </c>
      <c r="W29" s="1">
        <f>J29/J19</f>
        <v>9</v>
      </c>
    </row>
    <row r="30" spans="1:23" x14ac:dyDescent="0.25">
      <c r="A30" t="s">
        <v>49</v>
      </c>
      <c r="B30">
        <v>20</v>
      </c>
      <c r="C30">
        <v>25</v>
      </c>
      <c r="D30">
        <v>1098</v>
      </c>
      <c r="E30">
        <v>393</v>
      </c>
      <c r="F30">
        <v>69</v>
      </c>
      <c r="G30">
        <v>379</v>
      </c>
      <c r="H30">
        <v>2</v>
      </c>
      <c r="I30">
        <v>89</v>
      </c>
      <c r="J30">
        <v>12</v>
      </c>
      <c r="K30">
        <v>290</v>
      </c>
      <c r="M30">
        <v>10</v>
      </c>
      <c r="N30" s="1">
        <f t="shared" si="0"/>
        <v>1.3333333333333333</v>
      </c>
      <c r="O30" s="1">
        <f t="shared" si="1"/>
        <v>1.5</v>
      </c>
      <c r="P30" s="1">
        <f t="shared" si="2"/>
        <v>1.7142857142857142</v>
      </c>
      <c r="Q30" s="1">
        <f t="shared" si="3"/>
        <v>2</v>
      </c>
      <c r="R30" s="1">
        <f t="shared" si="4"/>
        <v>4</v>
      </c>
      <c r="S30" s="1">
        <f t="shared" si="5"/>
        <v>6</v>
      </c>
      <c r="T30" s="1">
        <f t="shared" si="6"/>
        <v>6</v>
      </c>
      <c r="U30" s="1">
        <f>J30/J22</f>
        <v>12</v>
      </c>
      <c r="V30" s="1">
        <f>J30/J21</f>
        <v>12</v>
      </c>
      <c r="W30" s="1">
        <f>J30/J20</f>
        <v>12</v>
      </c>
    </row>
    <row r="33" spans="11:23" x14ac:dyDescent="0.25">
      <c r="K33" t="s">
        <v>50</v>
      </c>
      <c r="M33" t="s">
        <v>51</v>
      </c>
      <c r="N33">
        <f>EXP(INDEX(LINEST(LN(N21:N30),M21:M30),1,2))</f>
        <v>1.2250334656419144</v>
      </c>
      <c r="O33">
        <f>EXP(INDEX(LINEST(LN(O21:O30),M21:M30),1,2))</f>
        <v>1.372990353672588</v>
      </c>
      <c r="P33">
        <f>EXP(INDEX(LINEST(LN(P21:P30),M21:M30),1,2))</f>
        <v>1.3715496206306392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8.2768186298009336E-3</v>
      </c>
      <c r="O34">
        <f>INDEX(LINEST(LN(O21:O30),M21:M30),1)</f>
        <v>2.7494913032974067E-2</v>
      </c>
      <c r="P34">
        <f>INDEX(LINEST(LN(P21:P30),M21:M30),1)</f>
        <v>6.5493830238887926E-2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7">PEARSON(N21:N30,N39:N48)</f>
        <v>2.3647279460366367E-2</v>
      </c>
      <c r="O35">
        <f t="shared" si="7"/>
        <v>0.14012223276811217</v>
      </c>
      <c r="P35">
        <f t="shared" si="7"/>
        <v>0.30648422241030454</v>
      </c>
      <c r="Q35" t="e">
        <f t="shared" si="7"/>
        <v>#VALUE!</v>
      </c>
      <c r="R35" t="e">
        <f t="shared" si="7"/>
        <v>#VALUE!</v>
      </c>
      <c r="S35" t="e">
        <f t="shared" si="7"/>
        <v>#VALUE!</v>
      </c>
      <c r="T35" t="e">
        <f t="shared" si="7"/>
        <v>#VALUE!</v>
      </c>
      <c r="U35" t="e">
        <f t="shared" si="7"/>
        <v>#VALUE!</v>
      </c>
      <c r="V35" t="e">
        <f t="shared" si="7"/>
        <v>#VALUE!</v>
      </c>
      <c r="W35" t="e">
        <f t="shared" si="7"/>
        <v>#VALUE!</v>
      </c>
    </row>
    <row r="36" spans="11:23" x14ac:dyDescent="0.25">
      <c r="M36" t="s">
        <v>54</v>
      </c>
      <c r="N36">
        <f t="shared" ref="N36:W36" si="8">INT(0.5-LN(N33)/N34)</f>
        <v>-25</v>
      </c>
      <c r="O36">
        <f t="shared" si="8"/>
        <v>-12</v>
      </c>
      <c r="P36">
        <f t="shared" si="8"/>
        <v>-5</v>
      </c>
      <c r="Q36" t="e">
        <f t="shared" si="8"/>
        <v>#VALUE!</v>
      </c>
      <c r="R36" t="e">
        <f t="shared" si="8"/>
        <v>#VALUE!</v>
      </c>
      <c r="S36" t="e">
        <f t="shared" si="8"/>
        <v>#VALUE!</v>
      </c>
      <c r="T36" t="e">
        <f t="shared" si="8"/>
        <v>#VALUE!</v>
      </c>
      <c r="U36" t="e">
        <f t="shared" si="8"/>
        <v>#VALUE!</v>
      </c>
      <c r="V36" t="e">
        <f t="shared" si="8"/>
        <v>#VALUE!</v>
      </c>
      <c r="W36" t="e">
        <f t="shared" si="8"/>
        <v>#VALUE!</v>
      </c>
    </row>
    <row r="37" spans="11:23" x14ac:dyDescent="0.25">
      <c r="M37" t="s">
        <v>55</v>
      </c>
      <c r="N37" s="2">
        <f>N36+A20</f>
        <v>43878</v>
      </c>
      <c r="O37" s="2">
        <f>O36+A20</f>
        <v>43891</v>
      </c>
      <c r="P37" s="2">
        <f>P36+A20</f>
        <v>43898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1.2352149223638653</v>
      </c>
      <c r="O39">
        <f>O33*EXP(O34*M21)</f>
        <v>1.4112643631861177</v>
      </c>
      <c r="P39">
        <f>P33*EXP(P34*M21)</f>
        <v>1.4643845338817951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1.2454809988646942</v>
      </c>
      <c r="O40">
        <f>O33*EXP(O34*M22)</f>
        <v>1.4506053137748871</v>
      </c>
      <c r="P40">
        <f>P33*EXP(P34*M22)</f>
        <v>1.563503084989514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1.2558323984334465</v>
      </c>
      <c r="O41">
        <f>O33*EXP(O34*M23)</f>
        <v>1.4910429479004919</v>
      </c>
      <c r="P41">
        <f>P33*EXP(P34*M23)</f>
        <v>1.6693305892078281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1.2662698302043196</v>
      </c>
      <c r="O42">
        <f>O33*EXP(O34*M24)</f>
        <v>1.5326078371368759</v>
      </c>
      <c r="P42">
        <f>P33*EXP(P34*M24)</f>
        <v>1.7823211497428186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1.2767940092052432</v>
      </c>
      <c r="O43">
        <f>O33*EXP(O34*M25)</f>
        <v>1.5753314052829888</v>
      </c>
      <c r="P43">
        <f>P33*EXP(P34*M25)</f>
        <v>1.9029596062982554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1.2874056564068626</v>
      </c>
      <c r="O44">
        <f>O33*EXP(O34*M26)</f>
        <v>1.6192459521197404</v>
      </c>
      <c r="P44">
        <f>P33*EXP(P34*M26)</f>
        <v>2.0317636155107861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1.2981054987719303</v>
      </c>
      <c r="O45">
        <f>O33*EXP(O34*M27)</f>
        <v>1.6643846778292102</v>
      </c>
      <c r="P45">
        <f>P33*EXP(P34*M27)</f>
        <v>2.1692858722017774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1.3088942693051069</v>
      </c>
      <c r="O46">
        <f>O33*EXP(O34*M28)</f>
        <v>1.7107817080945802</v>
      </c>
      <c r="P46">
        <f>P33*EXP(P34*M28)</f>
        <v>2.3161164809771368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1.3197727071031766</v>
      </c>
      <c r="O47">
        <f>O33*EXP(O34*M29)</f>
        <v>1.7584721198997595</v>
      </c>
      <c r="P47">
        <f>P33*EXP(P34*M29)</f>
        <v>2.4728854883515985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1.3307415574056798</v>
      </c>
      <c r="O48">
        <f>O33*EXP(O34*M30)</f>
        <v>1.8074919680482118</v>
      </c>
      <c r="P48">
        <f>P33*EXP(P34*M30)</f>
        <v>2.6402655862627529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2</v>
      </c>
      <c r="D8">
        <v>35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0</v>
      </c>
      <c r="D9">
        <v>35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2</v>
      </c>
    </row>
    <row r="10" spans="1:23" x14ac:dyDescent="0.25">
      <c r="A10" t="s">
        <v>29</v>
      </c>
      <c r="B10">
        <v>1</v>
      </c>
      <c r="C10">
        <v>6</v>
      </c>
      <c r="D10">
        <v>45</v>
      </c>
      <c r="E10">
        <v>8</v>
      </c>
      <c r="F10">
        <v>1</v>
      </c>
      <c r="G10">
        <v>8</v>
      </c>
      <c r="H10">
        <v>0</v>
      </c>
      <c r="I10">
        <v>2</v>
      </c>
      <c r="J10">
        <v>0</v>
      </c>
      <c r="K10">
        <v>6</v>
      </c>
    </row>
    <row r="11" spans="1:23" x14ac:dyDescent="0.25">
      <c r="A11" t="s">
        <v>30</v>
      </c>
      <c r="B11">
        <v>1</v>
      </c>
      <c r="C11">
        <v>1</v>
      </c>
      <c r="D11">
        <v>58</v>
      </c>
      <c r="E11">
        <v>9</v>
      </c>
      <c r="F11">
        <v>1</v>
      </c>
      <c r="G11">
        <v>9</v>
      </c>
      <c r="H11">
        <v>0</v>
      </c>
      <c r="I11">
        <v>2</v>
      </c>
      <c r="J11">
        <v>0</v>
      </c>
      <c r="K11">
        <v>7</v>
      </c>
    </row>
    <row r="12" spans="1:23" x14ac:dyDescent="0.25">
      <c r="A12" t="s">
        <v>31</v>
      </c>
      <c r="B12">
        <v>1</v>
      </c>
      <c r="C12">
        <v>0</v>
      </c>
      <c r="D12">
        <v>88</v>
      </c>
      <c r="E12">
        <v>9</v>
      </c>
      <c r="F12">
        <v>1</v>
      </c>
      <c r="G12">
        <v>9</v>
      </c>
      <c r="H12">
        <v>0</v>
      </c>
      <c r="I12">
        <v>2</v>
      </c>
      <c r="J12">
        <v>0</v>
      </c>
      <c r="K12">
        <v>7</v>
      </c>
    </row>
    <row r="13" spans="1:23" x14ac:dyDescent="0.25">
      <c r="A13" t="s">
        <v>32</v>
      </c>
      <c r="B13">
        <v>2</v>
      </c>
      <c r="C13">
        <v>7</v>
      </c>
      <c r="D13">
        <v>110</v>
      </c>
      <c r="E13">
        <v>16</v>
      </c>
      <c r="F13">
        <v>2</v>
      </c>
      <c r="G13">
        <v>16</v>
      </c>
      <c r="H13">
        <v>0</v>
      </c>
      <c r="I13">
        <v>4</v>
      </c>
      <c r="J13">
        <v>0</v>
      </c>
      <c r="K13">
        <v>12</v>
      </c>
    </row>
    <row r="14" spans="1:23" x14ac:dyDescent="0.25">
      <c r="A14" t="s">
        <v>33</v>
      </c>
      <c r="B14">
        <v>2</v>
      </c>
      <c r="C14">
        <v>8</v>
      </c>
      <c r="D14">
        <v>134</v>
      </c>
      <c r="E14">
        <v>24</v>
      </c>
      <c r="F14">
        <v>2</v>
      </c>
      <c r="G14">
        <v>24</v>
      </c>
      <c r="H14">
        <v>0</v>
      </c>
      <c r="I14">
        <v>4</v>
      </c>
      <c r="J14">
        <v>0</v>
      </c>
      <c r="K14">
        <v>20</v>
      </c>
    </row>
    <row r="15" spans="1:23" x14ac:dyDescent="0.25">
      <c r="A15" t="s">
        <v>34</v>
      </c>
      <c r="B15">
        <v>2</v>
      </c>
      <c r="C15">
        <v>2</v>
      </c>
      <c r="D15">
        <v>168</v>
      </c>
      <c r="E15">
        <v>26</v>
      </c>
      <c r="F15">
        <v>2</v>
      </c>
      <c r="G15">
        <v>26</v>
      </c>
      <c r="H15">
        <v>0</v>
      </c>
      <c r="I15">
        <v>4</v>
      </c>
      <c r="J15">
        <v>0</v>
      </c>
      <c r="K15">
        <v>22</v>
      </c>
    </row>
    <row r="16" spans="1:23" x14ac:dyDescent="0.25">
      <c r="A16" t="s">
        <v>35</v>
      </c>
      <c r="B16">
        <v>2</v>
      </c>
      <c r="C16">
        <v>2</v>
      </c>
      <c r="D16">
        <v>183</v>
      </c>
      <c r="E16">
        <v>28</v>
      </c>
      <c r="F16">
        <v>4</v>
      </c>
      <c r="G16">
        <v>28</v>
      </c>
      <c r="H16">
        <v>0</v>
      </c>
      <c r="I16">
        <v>6</v>
      </c>
      <c r="J16">
        <v>0</v>
      </c>
      <c r="K16">
        <v>22</v>
      </c>
    </row>
    <row r="17" spans="1:23" x14ac:dyDescent="0.25">
      <c r="A17" t="s">
        <v>36</v>
      </c>
      <c r="B17">
        <v>2</v>
      </c>
      <c r="C17">
        <v>9</v>
      </c>
      <c r="D17">
        <v>260</v>
      </c>
      <c r="E17">
        <v>37</v>
      </c>
      <c r="F17">
        <v>8</v>
      </c>
      <c r="G17">
        <v>37</v>
      </c>
      <c r="H17">
        <v>0</v>
      </c>
      <c r="I17">
        <v>10</v>
      </c>
      <c r="J17">
        <v>0</v>
      </c>
      <c r="K17">
        <v>27</v>
      </c>
    </row>
    <row r="18" spans="1:23" x14ac:dyDescent="0.25">
      <c r="A18" t="s">
        <v>37</v>
      </c>
      <c r="B18">
        <v>5</v>
      </c>
      <c r="C18">
        <v>7</v>
      </c>
      <c r="D18">
        <v>340</v>
      </c>
      <c r="E18">
        <v>46</v>
      </c>
      <c r="F18">
        <v>7</v>
      </c>
      <c r="G18">
        <v>44</v>
      </c>
      <c r="H18">
        <v>2</v>
      </c>
      <c r="I18">
        <v>12</v>
      </c>
      <c r="J18">
        <v>0</v>
      </c>
      <c r="K18">
        <v>32</v>
      </c>
    </row>
    <row r="19" spans="1:23" x14ac:dyDescent="0.25">
      <c r="A19" t="s">
        <v>38</v>
      </c>
      <c r="B19">
        <v>8</v>
      </c>
      <c r="C19">
        <v>18</v>
      </c>
      <c r="D19">
        <v>458</v>
      </c>
      <c r="E19">
        <v>64</v>
      </c>
      <c r="F19">
        <v>8</v>
      </c>
      <c r="G19">
        <v>62</v>
      </c>
      <c r="H19">
        <v>2</v>
      </c>
      <c r="I19">
        <v>16</v>
      </c>
      <c r="J19">
        <v>0</v>
      </c>
      <c r="K19">
        <v>46</v>
      </c>
    </row>
    <row r="20" spans="1:23" x14ac:dyDescent="0.25">
      <c r="A20" t="s">
        <v>39</v>
      </c>
      <c r="B20">
        <v>10</v>
      </c>
      <c r="C20">
        <v>11</v>
      </c>
      <c r="D20">
        <v>576</v>
      </c>
      <c r="E20">
        <v>76</v>
      </c>
      <c r="F20">
        <v>11</v>
      </c>
      <c r="G20">
        <v>73</v>
      </c>
      <c r="H20">
        <v>2</v>
      </c>
      <c r="I20">
        <v>21</v>
      </c>
      <c r="J20">
        <v>1</v>
      </c>
      <c r="K20">
        <v>52</v>
      </c>
    </row>
    <row r="21" spans="1:23" x14ac:dyDescent="0.25">
      <c r="A21" t="s">
        <v>40</v>
      </c>
      <c r="B21">
        <v>11</v>
      </c>
      <c r="C21">
        <v>30</v>
      </c>
      <c r="D21">
        <v>748</v>
      </c>
      <c r="E21">
        <v>107</v>
      </c>
      <c r="F21">
        <v>21</v>
      </c>
      <c r="G21">
        <v>103</v>
      </c>
      <c r="H21">
        <v>3</v>
      </c>
      <c r="I21">
        <v>32</v>
      </c>
      <c r="J21">
        <v>1</v>
      </c>
      <c r="K21">
        <v>71</v>
      </c>
      <c r="M21">
        <v>1</v>
      </c>
      <c r="N21" s="1">
        <f t="shared" ref="N21:N30" si="0">J21/J20</f>
        <v>1</v>
      </c>
    </row>
    <row r="22" spans="1:23" x14ac:dyDescent="0.25">
      <c r="A22" t="s">
        <v>41</v>
      </c>
      <c r="B22">
        <v>13</v>
      </c>
      <c r="C22">
        <v>36</v>
      </c>
      <c r="D22">
        <v>965</v>
      </c>
      <c r="E22">
        <v>143</v>
      </c>
      <c r="F22">
        <v>25</v>
      </c>
      <c r="G22">
        <v>139</v>
      </c>
      <c r="H22">
        <v>3</v>
      </c>
      <c r="I22">
        <v>38</v>
      </c>
      <c r="J22">
        <v>1</v>
      </c>
      <c r="K22">
        <v>101</v>
      </c>
      <c r="M22">
        <v>2</v>
      </c>
      <c r="N22" s="1">
        <f t="shared" si="0"/>
        <v>1</v>
      </c>
      <c r="O22" s="1">
        <f t="shared" ref="O22:O30" si="1">J22/J20</f>
        <v>1</v>
      </c>
    </row>
    <row r="23" spans="1:23" x14ac:dyDescent="0.25">
      <c r="A23" t="s">
        <v>42</v>
      </c>
      <c r="B23">
        <v>15</v>
      </c>
      <c r="C23">
        <v>20</v>
      </c>
      <c r="D23">
        <v>1093</v>
      </c>
      <c r="E23">
        <v>164</v>
      </c>
      <c r="F23">
        <v>30</v>
      </c>
      <c r="G23">
        <v>159</v>
      </c>
      <c r="H23">
        <v>4</v>
      </c>
      <c r="I23">
        <v>45</v>
      </c>
      <c r="J23">
        <v>1</v>
      </c>
      <c r="K23">
        <v>114</v>
      </c>
      <c r="M23">
        <v>3</v>
      </c>
      <c r="N23" s="1">
        <f t="shared" si="0"/>
        <v>1</v>
      </c>
      <c r="O23" s="1">
        <f t="shared" si="1"/>
        <v>1</v>
      </c>
      <c r="P23" s="1">
        <f t="shared" ref="P23:P30" si="2">J23/J20</f>
        <v>1</v>
      </c>
    </row>
    <row r="24" spans="1:23" x14ac:dyDescent="0.25">
      <c r="A24" t="s">
        <v>43</v>
      </c>
      <c r="B24">
        <v>21</v>
      </c>
      <c r="C24">
        <v>33</v>
      </c>
      <c r="D24">
        <v>1323</v>
      </c>
      <c r="E24">
        <v>197</v>
      </c>
      <c r="F24">
        <v>36</v>
      </c>
      <c r="G24">
        <v>192</v>
      </c>
      <c r="H24">
        <v>4</v>
      </c>
      <c r="I24">
        <v>57</v>
      </c>
      <c r="J24">
        <v>1</v>
      </c>
      <c r="K24">
        <v>135</v>
      </c>
      <c r="M24">
        <v>4</v>
      </c>
      <c r="N24" s="1">
        <f t="shared" si="0"/>
        <v>1</v>
      </c>
      <c r="O24" s="1">
        <f t="shared" si="1"/>
        <v>1</v>
      </c>
      <c r="P24" s="1">
        <f t="shared" si="2"/>
        <v>1</v>
      </c>
      <c r="Q24" s="1">
        <f t="shared" ref="Q24:Q30" si="3">J24/J20</f>
        <v>1</v>
      </c>
    </row>
    <row r="25" spans="1:23" x14ac:dyDescent="0.25">
      <c r="A25" t="s">
        <v>44</v>
      </c>
      <c r="B25">
        <v>21</v>
      </c>
      <c r="C25">
        <v>49</v>
      </c>
      <c r="D25">
        <v>1601</v>
      </c>
      <c r="E25">
        <v>247</v>
      </c>
      <c r="F25">
        <v>54</v>
      </c>
      <c r="G25">
        <v>241</v>
      </c>
      <c r="H25">
        <v>4</v>
      </c>
      <c r="I25">
        <v>75</v>
      </c>
      <c r="J25">
        <v>2</v>
      </c>
      <c r="K25">
        <v>166</v>
      </c>
      <c r="M25">
        <v>5</v>
      </c>
      <c r="N25" s="1">
        <f t="shared" si="0"/>
        <v>2</v>
      </c>
      <c r="O25" s="1">
        <f t="shared" si="1"/>
        <v>2</v>
      </c>
      <c r="P25" s="1">
        <f t="shared" si="2"/>
        <v>2</v>
      </c>
      <c r="Q25" s="1">
        <f t="shared" si="3"/>
        <v>2</v>
      </c>
      <c r="R25" s="1">
        <f t="shared" ref="R25:R30" si="4">J25/J20</f>
        <v>2</v>
      </c>
    </row>
    <row r="26" spans="1:23" x14ac:dyDescent="0.25">
      <c r="A26" t="s">
        <v>45</v>
      </c>
      <c r="B26">
        <v>21</v>
      </c>
      <c r="C26">
        <v>87</v>
      </c>
      <c r="D26">
        <v>1954</v>
      </c>
      <c r="E26">
        <v>334</v>
      </c>
      <c r="F26">
        <v>69</v>
      </c>
      <c r="G26">
        <v>328</v>
      </c>
      <c r="H26">
        <v>4</v>
      </c>
      <c r="I26">
        <v>90</v>
      </c>
      <c r="J26">
        <v>2</v>
      </c>
      <c r="K26">
        <v>238</v>
      </c>
      <c r="M26">
        <v>6</v>
      </c>
      <c r="N26" s="1">
        <f t="shared" si="0"/>
        <v>1</v>
      </c>
      <c r="O26" s="1">
        <f t="shared" si="1"/>
        <v>2</v>
      </c>
      <c r="P26" s="1">
        <f t="shared" si="2"/>
        <v>2</v>
      </c>
      <c r="Q26" s="1">
        <f t="shared" si="3"/>
        <v>2</v>
      </c>
      <c r="R26" s="1">
        <f t="shared" si="4"/>
        <v>2</v>
      </c>
      <c r="S26" s="1">
        <f>J26/J20</f>
        <v>2</v>
      </c>
    </row>
    <row r="27" spans="1:23" x14ac:dyDescent="0.25">
      <c r="A27" t="s">
        <v>46</v>
      </c>
      <c r="B27">
        <v>24</v>
      </c>
      <c r="C27">
        <v>56</v>
      </c>
      <c r="D27">
        <v>2303</v>
      </c>
      <c r="E27">
        <v>395</v>
      </c>
      <c r="F27">
        <v>75</v>
      </c>
      <c r="G27">
        <v>384</v>
      </c>
      <c r="H27">
        <v>4</v>
      </c>
      <c r="I27">
        <v>99</v>
      </c>
      <c r="J27">
        <v>7</v>
      </c>
      <c r="K27">
        <v>285</v>
      </c>
      <c r="M27">
        <v>7</v>
      </c>
      <c r="N27" s="1">
        <f t="shared" si="0"/>
        <v>3.5</v>
      </c>
      <c r="O27" s="1">
        <f t="shared" si="1"/>
        <v>3.5</v>
      </c>
      <c r="P27" s="1">
        <f t="shared" si="2"/>
        <v>7</v>
      </c>
      <c r="Q27" s="1">
        <f t="shared" si="3"/>
        <v>7</v>
      </c>
      <c r="R27" s="1">
        <f t="shared" si="4"/>
        <v>7</v>
      </c>
      <c r="S27" s="1">
        <f>J27/J21</f>
        <v>7</v>
      </c>
      <c r="T27" s="1">
        <f>J27/J20</f>
        <v>7</v>
      </c>
    </row>
    <row r="28" spans="1:23" x14ac:dyDescent="0.25">
      <c r="A28" t="s">
        <v>47</v>
      </c>
      <c r="B28">
        <v>29</v>
      </c>
      <c r="C28">
        <v>63</v>
      </c>
      <c r="D28">
        <v>2712</v>
      </c>
      <c r="E28">
        <v>462</v>
      </c>
      <c r="F28">
        <v>92</v>
      </c>
      <c r="G28">
        <v>447</v>
      </c>
      <c r="H28">
        <v>5</v>
      </c>
      <c r="I28">
        <v>121</v>
      </c>
      <c r="J28">
        <v>10</v>
      </c>
      <c r="K28">
        <v>326</v>
      </c>
      <c r="M28">
        <v>8</v>
      </c>
      <c r="N28" s="1">
        <f t="shared" si="0"/>
        <v>1.4285714285714286</v>
      </c>
      <c r="O28" s="1">
        <f t="shared" si="1"/>
        <v>5</v>
      </c>
      <c r="P28" s="1">
        <f t="shared" si="2"/>
        <v>5</v>
      </c>
      <c r="Q28" s="1">
        <f t="shared" si="3"/>
        <v>10</v>
      </c>
      <c r="R28" s="1">
        <f t="shared" si="4"/>
        <v>10</v>
      </c>
      <c r="S28" s="1">
        <f>J28/J22</f>
        <v>10</v>
      </c>
      <c r="T28" s="1">
        <f>J28/J21</f>
        <v>10</v>
      </c>
      <c r="U28" s="1">
        <f>J28/J20</f>
        <v>10</v>
      </c>
    </row>
    <row r="29" spans="1:23" x14ac:dyDescent="0.25">
      <c r="A29" t="s">
        <v>48</v>
      </c>
      <c r="B29">
        <v>35</v>
      </c>
      <c r="C29">
        <v>53</v>
      </c>
      <c r="D29">
        <v>3135</v>
      </c>
      <c r="E29">
        <v>521</v>
      </c>
      <c r="F29">
        <v>97</v>
      </c>
      <c r="G29">
        <v>500</v>
      </c>
      <c r="H29">
        <v>5</v>
      </c>
      <c r="I29">
        <v>132</v>
      </c>
      <c r="J29">
        <v>16</v>
      </c>
      <c r="K29">
        <v>368</v>
      </c>
      <c r="M29">
        <v>9</v>
      </c>
      <c r="N29" s="1">
        <f t="shared" si="0"/>
        <v>1.6</v>
      </c>
      <c r="O29" s="1">
        <f t="shared" si="1"/>
        <v>2.2857142857142856</v>
      </c>
      <c r="P29" s="1">
        <f t="shared" si="2"/>
        <v>8</v>
      </c>
      <c r="Q29" s="1">
        <f t="shared" si="3"/>
        <v>8</v>
      </c>
      <c r="R29" s="1">
        <f t="shared" si="4"/>
        <v>16</v>
      </c>
      <c r="S29" s="1">
        <f>J29/J23</f>
        <v>16</v>
      </c>
      <c r="T29" s="1">
        <f>J29/J22</f>
        <v>16</v>
      </c>
      <c r="U29" s="1">
        <f>J29/J21</f>
        <v>16</v>
      </c>
      <c r="V29" s="1">
        <f>J29/J20</f>
        <v>16</v>
      </c>
    </row>
    <row r="30" spans="1:23" x14ac:dyDescent="0.25">
      <c r="A30" t="s">
        <v>49</v>
      </c>
      <c r="B30">
        <v>42</v>
      </c>
      <c r="C30">
        <v>56</v>
      </c>
      <c r="D30">
        <v>3561</v>
      </c>
      <c r="E30">
        <v>577</v>
      </c>
      <c r="F30">
        <v>106</v>
      </c>
      <c r="G30">
        <v>556</v>
      </c>
      <c r="H30">
        <v>5</v>
      </c>
      <c r="I30">
        <v>148</v>
      </c>
      <c r="J30">
        <v>16</v>
      </c>
      <c r="K30">
        <v>408</v>
      </c>
      <c r="M30">
        <v>10</v>
      </c>
      <c r="N30" s="1">
        <f t="shared" si="0"/>
        <v>1</v>
      </c>
      <c r="O30" s="1">
        <f t="shared" si="1"/>
        <v>1.6</v>
      </c>
      <c r="P30" s="1">
        <f t="shared" si="2"/>
        <v>2.2857142857142856</v>
      </c>
      <c r="Q30" s="1">
        <f t="shared" si="3"/>
        <v>8</v>
      </c>
      <c r="R30" s="1">
        <f t="shared" si="4"/>
        <v>8</v>
      </c>
      <c r="S30" s="1">
        <f>J30/J24</f>
        <v>16</v>
      </c>
      <c r="T30" s="1">
        <f>J30/J23</f>
        <v>16</v>
      </c>
      <c r="U30" s="1">
        <f>J30/J22</f>
        <v>16</v>
      </c>
      <c r="V30" s="1">
        <f>J30/J21</f>
        <v>16</v>
      </c>
      <c r="W30" s="1">
        <f>J30/J20</f>
        <v>16</v>
      </c>
    </row>
    <row r="33" spans="11:23" x14ac:dyDescent="0.25">
      <c r="K33" t="s">
        <v>50</v>
      </c>
      <c r="M33" t="s">
        <v>51</v>
      </c>
      <c r="N33">
        <f>EXP(INDEX(LINEST(LN(N21:N30),M21:M30),1,2))</f>
        <v>1.0059920247001222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4.9324496056605875E-2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5">PEARSON(N21:N30,N39:N48)</f>
        <v>0.26923356009537941</v>
      </c>
      <c r="O35" t="e">
        <f t="shared" si="5"/>
        <v>#VALUE!</v>
      </c>
      <c r="P35" t="e">
        <f t="shared" si="5"/>
        <v>#VALUE!</v>
      </c>
      <c r="Q35" t="e">
        <f t="shared" si="5"/>
        <v>#VALUE!</v>
      </c>
      <c r="R35" t="e">
        <f t="shared" si="5"/>
        <v>#VALUE!</v>
      </c>
      <c r="S35" t="e">
        <f t="shared" si="5"/>
        <v>#VALUE!</v>
      </c>
      <c r="T35" t="e">
        <f t="shared" si="5"/>
        <v>#VALUE!</v>
      </c>
      <c r="U35" t="e">
        <f t="shared" si="5"/>
        <v>#VALUE!</v>
      </c>
      <c r="V35" t="e">
        <f t="shared" si="5"/>
        <v>#VALUE!</v>
      </c>
      <c r="W35" t="e">
        <f t="shared" si="5"/>
        <v>#VALUE!</v>
      </c>
    </row>
    <row r="36" spans="11:23" x14ac:dyDescent="0.25">
      <c r="M36" t="s">
        <v>54</v>
      </c>
      <c r="N36">
        <f t="shared" ref="N36:W36" si="6">INT(0.5-LN(N33)/N34)</f>
        <v>0</v>
      </c>
      <c r="O36" t="e">
        <f t="shared" si="6"/>
        <v>#VALUE!</v>
      </c>
      <c r="P36" t="e">
        <f t="shared" si="6"/>
        <v>#VALUE!</v>
      </c>
      <c r="Q36" t="e">
        <f t="shared" si="6"/>
        <v>#VALUE!</v>
      </c>
      <c r="R36" t="e">
        <f t="shared" si="6"/>
        <v>#VALUE!</v>
      </c>
      <c r="S36" t="e">
        <f t="shared" si="6"/>
        <v>#VALUE!</v>
      </c>
      <c r="T36" t="e">
        <f t="shared" si="6"/>
        <v>#VALUE!</v>
      </c>
      <c r="U36" t="e">
        <f t="shared" si="6"/>
        <v>#VALUE!</v>
      </c>
      <c r="V36" t="e">
        <f t="shared" si="6"/>
        <v>#VALUE!</v>
      </c>
      <c r="W36" t="e">
        <f t="shared" si="6"/>
        <v>#VALUE!</v>
      </c>
    </row>
    <row r="37" spans="11:23" x14ac:dyDescent="0.25">
      <c r="M37" t="s">
        <v>55</v>
      </c>
      <c r="N37" s="2">
        <f>N36+A20</f>
        <v>43903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1.0568561870510911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1.1102921024062025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1.1664298016793373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1.2254058903032128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1.2873638806449312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1.3524545412288622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1.4208362636166478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1.4926754478371034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1.5681469073039156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1.6474342942064637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4</v>
      </c>
      <c r="D10">
        <v>122</v>
      </c>
      <c r="E10">
        <v>4</v>
      </c>
      <c r="F10">
        <v>1</v>
      </c>
      <c r="G10">
        <v>4</v>
      </c>
      <c r="H10">
        <v>0</v>
      </c>
      <c r="I10">
        <v>1</v>
      </c>
      <c r="J10">
        <v>0</v>
      </c>
      <c r="K10">
        <v>3</v>
      </c>
    </row>
    <row r="11" spans="1:23" x14ac:dyDescent="0.25">
      <c r="A11" t="s">
        <v>30</v>
      </c>
      <c r="B11">
        <v>0</v>
      </c>
      <c r="C11">
        <v>1</v>
      </c>
      <c r="D11">
        <v>122</v>
      </c>
      <c r="E11">
        <v>5</v>
      </c>
      <c r="F11">
        <v>1</v>
      </c>
      <c r="G11">
        <v>5</v>
      </c>
      <c r="H11">
        <v>0</v>
      </c>
      <c r="I11">
        <v>1</v>
      </c>
      <c r="J11">
        <v>0</v>
      </c>
      <c r="K11">
        <v>4</v>
      </c>
    </row>
    <row r="12" spans="1:23" x14ac:dyDescent="0.25">
      <c r="A12" t="s">
        <v>31</v>
      </c>
      <c r="B12">
        <v>0</v>
      </c>
      <c r="C12">
        <v>2</v>
      </c>
      <c r="D12">
        <v>122</v>
      </c>
      <c r="E12">
        <v>7</v>
      </c>
      <c r="F12">
        <v>2</v>
      </c>
      <c r="G12">
        <v>7</v>
      </c>
      <c r="H12">
        <v>0</v>
      </c>
      <c r="I12">
        <v>2</v>
      </c>
      <c r="J12">
        <v>0</v>
      </c>
      <c r="K12">
        <v>5</v>
      </c>
    </row>
    <row r="13" spans="1:23" x14ac:dyDescent="0.25">
      <c r="A13" t="s">
        <v>32</v>
      </c>
      <c r="B13">
        <v>0</v>
      </c>
      <c r="C13">
        <v>3</v>
      </c>
      <c r="D13">
        <v>122</v>
      </c>
      <c r="E13">
        <v>10</v>
      </c>
      <c r="F13">
        <v>4</v>
      </c>
      <c r="G13">
        <v>10</v>
      </c>
      <c r="H13">
        <v>0</v>
      </c>
      <c r="I13">
        <v>4</v>
      </c>
      <c r="J13">
        <v>0</v>
      </c>
      <c r="K13">
        <v>6</v>
      </c>
    </row>
    <row r="14" spans="1:23" x14ac:dyDescent="0.25">
      <c r="A14" t="s">
        <v>33</v>
      </c>
      <c r="B14">
        <v>1</v>
      </c>
      <c r="C14">
        <v>4</v>
      </c>
      <c r="D14">
        <v>194</v>
      </c>
      <c r="E14">
        <v>14</v>
      </c>
      <c r="F14">
        <v>6</v>
      </c>
      <c r="G14">
        <v>14</v>
      </c>
      <c r="H14">
        <v>0</v>
      </c>
      <c r="I14">
        <v>7</v>
      </c>
      <c r="J14">
        <v>0</v>
      </c>
      <c r="K14">
        <v>7</v>
      </c>
    </row>
    <row r="15" spans="1:23" x14ac:dyDescent="0.25">
      <c r="A15" t="s">
        <v>34</v>
      </c>
      <c r="B15">
        <v>2</v>
      </c>
      <c r="C15">
        <v>9</v>
      </c>
      <c r="D15">
        <v>228</v>
      </c>
      <c r="E15">
        <v>23</v>
      </c>
      <c r="F15">
        <v>7</v>
      </c>
      <c r="G15">
        <v>23</v>
      </c>
      <c r="H15">
        <v>0</v>
      </c>
      <c r="I15">
        <v>9</v>
      </c>
      <c r="J15">
        <v>0</v>
      </c>
      <c r="K15">
        <v>14</v>
      </c>
    </row>
    <row r="16" spans="1:23" x14ac:dyDescent="0.25">
      <c r="A16" t="s">
        <v>35</v>
      </c>
      <c r="B16">
        <v>2</v>
      </c>
      <c r="C16">
        <v>10</v>
      </c>
      <c r="D16">
        <v>267</v>
      </c>
      <c r="E16">
        <v>33</v>
      </c>
      <c r="F16">
        <v>10</v>
      </c>
      <c r="G16">
        <v>33</v>
      </c>
      <c r="H16">
        <v>0</v>
      </c>
      <c r="I16">
        <v>12</v>
      </c>
      <c r="J16">
        <v>0</v>
      </c>
      <c r="K16">
        <v>21</v>
      </c>
    </row>
    <row r="17" spans="1:23" x14ac:dyDescent="0.25">
      <c r="A17" t="s">
        <v>36</v>
      </c>
      <c r="B17">
        <v>3</v>
      </c>
      <c r="C17">
        <v>17</v>
      </c>
      <c r="D17">
        <v>399</v>
      </c>
      <c r="E17">
        <v>52</v>
      </c>
      <c r="F17">
        <v>19</v>
      </c>
      <c r="G17">
        <v>50</v>
      </c>
      <c r="H17">
        <v>2</v>
      </c>
      <c r="I17">
        <v>22</v>
      </c>
      <c r="J17">
        <v>0</v>
      </c>
      <c r="K17">
        <v>28</v>
      </c>
    </row>
    <row r="18" spans="1:23" x14ac:dyDescent="0.25">
      <c r="A18" t="s">
        <v>37</v>
      </c>
      <c r="B18">
        <v>4</v>
      </c>
      <c r="C18">
        <v>24</v>
      </c>
      <c r="D18">
        <v>527</v>
      </c>
      <c r="E18">
        <v>77</v>
      </c>
      <c r="F18">
        <v>28</v>
      </c>
      <c r="G18">
        <v>74</v>
      </c>
      <c r="H18">
        <v>3</v>
      </c>
      <c r="I18">
        <v>32</v>
      </c>
      <c r="J18">
        <v>0</v>
      </c>
      <c r="K18">
        <v>42</v>
      </c>
    </row>
    <row r="19" spans="1:23" x14ac:dyDescent="0.25">
      <c r="A19" t="s">
        <v>38</v>
      </c>
      <c r="B19">
        <v>5</v>
      </c>
      <c r="C19">
        <v>28</v>
      </c>
      <c r="D19">
        <v>593</v>
      </c>
      <c r="E19">
        <v>107</v>
      </c>
      <c r="F19">
        <v>43</v>
      </c>
      <c r="G19">
        <v>102</v>
      </c>
      <c r="H19">
        <v>4</v>
      </c>
      <c r="I19">
        <v>48</v>
      </c>
      <c r="J19">
        <v>1</v>
      </c>
      <c r="K19">
        <v>54</v>
      </c>
    </row>
    <row r="20" spans="1:23" x14ac:dyDescent="0.25">
      <c r="A20" t="s">
        <v>39</v>
      </c>
      <c r="B20">
        <v>6</v>
      </c>
      <c r="C20">
        <v>55</v>
      </c>
      <c r="D20">
        <v>846</v>
      </c>
      <c r="E20">
        <v>163</v>
      </c>
      <c r="F20">
        <v>58</v>
      </c>
      <c r="G20">
        <v>157</v>
      </c>
      <c r="H20">
        <v>4</v>
      </c>
      <c r="I20">
        <v>64</v>
      </c>
      <c r="J20">
        <v>2</v>
      </c>
      <c r="K20">
        <v>93</v>
      </c>
      <c r="N20" s="1">
        <f t="shared" ref="N20:N30" si="0">J20/J19</f>
        <v>2</v>
      </c>
    </row>
    <row r="21" spans="1:23" x14ac:dyDescent="0.25">
      <c r="A21" t="s">
        <v>40</v>
      </c>
      <c r="B21">
        <v>12</v>
      </c>
      <c r="C21">
        <v>42</v>
      </c>
      <c r="D21">
        <v>1006</v>
      </c>
      <c r="E21">
        <v>206</v>
      </c>
      <c r="F21">
        <v>68</v>
      </c>
      <c r="G21">
        <v>199</v>
      </c>
      <c r="H21">
        <v>5</v>
      </c>
      <c r="I21">
        <v>80</v>
      </c>
      <c r="J21">
        <v>2</v>
      </c>
      <c r="K21">
        <v>119</v>
      </c>
      <c r="M21">
        <v>1</v>
      </c>
      <c r="N21" s="1">
        <f t="shared" si="0"/>
        <v>1</v>
      </c>
      <c r="O21" s="1">
        <f t="shared" ref="O21:O30" si="1">J21/J19</f>
        <v>2</v>
      </c>
    </row>
    <row r="22" spans="1:23" x14ac:dyDescent="0.25">
      <c r="A22" t="s">
        <v>41</v>
      </c>
      <c r="B22">
        <v>19</v>
      </c>
      <c r="C22">
        <v>168</v>
      </c>
      <c r="D22">
        <v>1006</v>
      </c>
      <c r="E22">
        <v>378</v>
      </c>
      <c r="F22">
        <v>73</v>
      </c>
      <c r="G22">
        <v>367</v>
      </c>
      <c r="H22">
        <v>5</v>
      </c>
      <c r="I22">
        <v>92</v>
      </c>
      <c r="J22">
        <v>6</v>
      </c>
      <c r="K22">
        <v>275</v>
      </c>
      <c r="M22">
        <v>2</v>
      </c>
      <c r="N22" s="1">
        <f t="shared" si="0"/>
        <v>3</v>
      </c>
      <c r="O22" s="1">
        <f t="shared" si="1"/>
        <v>3</v>
      </c>
      <c r="P22" s="1">
        <f t="shared" ref="P22:P30" si="2">J22/J19</f>
        <v>6</v>
      </c>
    </row>
    <row r="23" spans="1:23" x14ac:dyDescent="0.25">
      <c r="A23" t="s">
        <v>42</v>
      </c>
      <c r="B23">
        <v>19</v>
      </c>
      <c r="C23">
        <v>0</v>
      </c>
      <c r="D23">
        <v>1006</v>
      </c>
      <c r="E23">
        <v>378</v>
      </c>
      <c r="F23">
        <v>73</v>
      </c>
      <c r="G23">
        <v>367</v>
      </c>
      <c r="H23">
        <v>5</v>
      </c>
      <c r="I23">
        <v>92</v>
      </c>
      <c r="J23">
        <v>6</v>
      </c>
      <c r="K23">
        <v>275</v>
      </c>
      <c r="M23">
        <v>3</v>
      </c>
      <c r="N23" s="1">
        <f t="shared" si="0"/>
        <v>1</v>
      </c>
      <c r="O23" s="1">
        <f t="shared" si="1"/>
        <v>3</v>
      </c>
      <c r="P23" s="1">
        <f t="shared" si="2"/>
        <v>3</v>
      </c>
      <c r="Q23" s="1">
        <f t="shared" ref="Q23:Q30" si="3">J23/J19</f>
        <v>6</v>
      </c>
    </row>
    <row r="24" spans="1:23" x14ac:dyDescent="0.25">
      <c r="A24" t="s">
        <v>43</v>
      </c>
      <c r="B24">
        <v>22</v>
      </c>
      <c r="C24">
        <v>1</v>
      </c>
      <c r="D24">
        <v>1727</v>
      </c>
      <c r="E24">
        <v>385</v>
      </c>
      <c r="F24">
        <v>107</v>
      </c>
      <c r="G24">
        <v>368</v>
      </c>
      <c r="H24">
        <v>10</v>
      </c>
      <c r="I24">
        <v>129</v>
      </c>
      <c r="J24">
        <v>7</v>
      </c>
      <c r="K24">
        <v>239</v>
      </c>
      <c r="M24">
        <v>4</v>
      </c>
      <c r="N24" s="1">
        <f t="shared" si="0"/>
        <v>1.1666666666666667</v>
      </c>
      <c r="O24" s="1">
        <f t="shared" si="1"/>
        <v>1.1666666666666667</v>
      </c>
      <c r="P24" s="1">
        <f t="shared" si="2"/>
        <v>3.5</v>
      </c>
      <c r="Q24" s="1">
        <f t="shared" si="3"/>
        <v>3.5</v>
      </c>
      <c r="R24" s="1">
        <f t="shared" ref="R24:R30" si="4">J24/J19</f>
        <v>7</v>
      </c>
    </row>
    <row r="25" spans="1:23" x14ac:dyDescent="0.25">
      <c r="A25" t="s">
        <v>44</v>
      </c>
      <c r="B25">
        <v>22</v>
      </c>
      <c r="C25">
        <v>68</v>
      </c>
      <c r="D25">
        <v>2187</v>
      </c>
      <c r="E25">
        <v>455</v>
      </c>
      <c r="F25">
        <v>141</v>
      </c>
      <c r="G25">
        <v>436</v>
      </c>
      <c r="H25">
        <v>12</v>
      </c>
      <c r="I25">
        <v>163</v>
      </c>
      <c r="J25">
        <v>7</v>
      </c>
      <c r="K25">
        <v>273</v>
      </c>
      <c r="M25">
        <v>5</v>
      </c>
      <c r="N25" s="1">
        <f t="shared" si="0"/>
        <v>1</v>
      </c>
      <c r="O25" s="1">
        <f t="shared" si="1"/>
        <v>1.1666666666666667</v>
      </c>
      <c r="P25" s="1">
        <f t="shared" si="2"/>
        <v>1.1666666666666667</v>
      </c>
      <c r="Q25" s="1">
        <f t="shared" si="3"/>
        <v>3.5</v>
      </c>
      <c r="R25" s="1">
        <f t="shared" si="4"/>
        <v>3.5</v>
      </c>
      <c r="S25" s="1">
        <f t="shared" ref="S25:S30" si="5">J25/J19</f>
        <v>7</v>
      </c>
    </row>
    <row r="26" spans="1:23" x14ac:dyDescent="0.25">
      <c r="A26" t="s">
        <v>45</v>
      </c>
      <c r="B26">
        <v>30</v>
      </c>
      <c r="C26">
        <v>55</v>
      </c>
      <c r="D26">
        <v>2203</v>
      </c>
      <c r="E26">
        <v>523</v>
      </c>
      <c r="F26">
        <v>169</v>
      </c>
      <c r="G26">
        <v>491</v>
      </c>
      <c r="H26">
        <v>20</v>
      </c>
      <c r="I26">
        <v>199</v>
      </c>
      <c r="J26">
        <v>12</v>
      </c>
      <c r="K26">
        <v>292</v>
      </c>
      <c r="M26">
        <v>6</v>
      </c>
      <c r="N26" s="1">
        <f t="shared" si="0"/>
        <v>1.7142857142857142</v>
      </c>
      <c r="O26" s="1">
        <f t="shared" si="1"/>
        <v>1.7142857142857142</v>
      </c>
      <c r="P26" s="1">
        <f t="shared" si="2"/>
        <v>2</v>
      </c>
      <c r="Q26" s="1">
        <f t="shared" si="3"/>
        <v>2</v>
      </c>
      <c r="R26" s="1">
        <f t="shared" si="4"/>
        <v>6</v>
      </c>
      <c r="S26" s="1">
        <f t="shared" si="5"/>
        <v>6</v>
      </c>
      <c r="T26" s="1">
        <f>J26/J19</f>
        <v>12</v>
      </c>
    </row>
    <row r="27" spans="1:23" x14ac:dyDescent="0.25">
      <c r="A27" t="s">
        <v>46</v>
      </c>
      <c r="B27">
        <v>34</v>
      </c>
      <c r="C27">
        <v>109</v>
      </c>
      <c r="D27">
        <v>2656</v>
      </c>
      <c r="E27">
        <v>642</v>
      </c>
      <c r="F27">
        <v>198</v>
      </c>
      <c r="G27">
        <v>600</v>
      </c>
      <c r="H27">
        <v>29</v>
      </c>
      <c r="I27">
        <v>232</v>
      </c>
      <c r="J27">
        <v>13</v>
      </c>
      <c r="K27">
        <v>368</v>
      </c>
      <c r="M27">
        <v>7</v>
      </c>
      <c r="N27" s="1">
        <f t="shared" si="0"/>
        <v>1.0833333333333333</v>
      </c>
      <c r="O27" s="1">
        <f t="shared" si="1"/>
        <v>1.8571428571428572</v>
      </c>
      <c r="P27" s="1">
        <f t="shared" si="2"/>
        <v>1.8571428571428572</v>
      </c>
      <c r="Q27" s="1">
        <f t="shared" si="3"/>
        <v>2.1666666666666665</v>
      </c>
      <c r="R27" s="1">
        <f t="shared" si="4"/>
        <v>2.1666666666666665</v>
      </c>
      <c r="S27" s="1">
        <f t="shared" si="5"/>
        <v>6.5</v>
      </c>
      <c r="T27" s="1">
        <f>J27/J20</f>
        <v>6.5</v>
      </c>
      <c r="U27" s="1">
        <f>J27/J19</f>
        <v>13</v>
      </c>
    </row>
    <row r="28" spans="1:23" x14ac:dyDescent="0.25">
      <c r="A28" t="s">
        <v>47</v>
      </c>
      <c r="B28">
        <v>39</v>
      </c>
      <c r="C28">
        <v>120</v>
      </c>
      <c r="D28">
        <v>2656</v>
      </c>
      <c r="E28">
        <v>782</v>
      </c>
      <c r="F28">
        <v>233</v>
      </c>
      <c r="G28">
        <v>720</v>
      </c>
      <c r="H28">
        <v>34</v>
      </c>
      <c r="I28">
        <v>272</v>
      </c>
      <c r="J28">
        <v>28</v>
      </c>
      <c r="K28">
        <v>448</v>
      </c>
      <c r="M28">
        <v>8</v>
      </c>
      <c r="N28" s="1">
        <f t="shared" si="0"/>
        <v>2.1538461538461537</v>
      </c>
      <c r="O28" s="1">
        <f t="shared" si="1"/>
        <v>2.3333333333333335</v>
      </c>
      <c r="P28" s="1">
        <f t="shared" si="2"/>
        <v>4</v>
      </c>
      <c r="Q28" s="1">
        <f t="shared" si="3"/>
        <v>4</v>
      </c>
      <c r="R28" s="1">
        <f t="shared" si="4"/>
        <v>4.666666666666667</v>
      </c>
      <c r="S28" s="1">
        <f t="shared" si="5"/>
        <v>4.666666666666667</v>
      </c>
      <c r="T28" s="1">
        <f>J28/J21</f>
        <v>14</v>
      </c>
      <c r="U28" s="1">
        <f>J28/J20</f>
        <v>14</v>
      </c>
      <c r="V28" s="1">
        <f>J28/J19</f>
        <v>28</v>
      </c>
    </row>
    <row r="29" spans="1:23" x14ac:dyDescent="0.25">
      <c r="A29" t="s">
        <v>48</v>
      </c>
      <c r="B29">
        <v>46</v>
      </c>
      <c r="C29">
        <v>165</v>
      </c>
      <c r="D29">
        <v>3050</v>
      </c>
      <c r="E29">
        <v>954</v>
      </c>
      <c r="F29">
        <v>235</v>
      </c>
      <c r="G29">
        <v>885</v>
      </c>
      <c r="H29">
        <v>34</v>
      </c>
      <c r="I29">
        <v>281</v>
      </c>
      <c r="J29">
        <v>35</v>
      </c>
      <c r="K29">
        <v>604</v>
      </c>
      <c r="M29">
        <v>9</v>
      </c>
      <c r="N29" s="1">
        <f t="shared" si="0"/>
        <v>1.25</v>
      </c>
      <c r="O29" s="1">
        <f t="shared" si="1"/>
        <v>2.6923076923076925</v>
      </c>
      <c r="P29" s="1">
        <f t="shared" si="2"/>
        <v>2.9166666666666665</v>
      </c>
      <c r="Q29" s="1">
        <f t="shared" si="3"/>
        <v>5</v>
      </c>
      <c r="R29" s="1">
        <f t="shared" si="4"/>
        <v>5</v>
      </c>
      <c r="S29" s="1">
        <f t="shared" si="5"/>
        <v>5.833333333333333</v>
      </c>
      <c r="T29" s="1">
        <f>J29/J22</f>
        <v>5.833333333333333</v>
      </c>
      <c r="U29" s="1">
        <f>J29/J21</f>
        <v>17.5</v>
      </c>
      <c r="V29" s="1">
        <f>J29/J20</f>
        <v>17.5</v>
      </c>
      <c r="W29" s="1">
        <f>J29/J19</f>
        <v>35</v>
      </c>
    </row>
    <row r="30" spans="1:23" x14ac:dyDescent="0.25">
      <c r="A30" t="s">
        <v>49</v>
      </c>
      <c r="B30">
        <v>46</v>
      </c>
      <c r="C30">
        <v>29</v>
      </c>
      <c r="D30">
        <v>3150</v>
      </c>
      <c r="E30">
        <v>1023</v>
      </c>
      <c r="F30">
        <v>249</v>
      </c>
      <c r="G30">
        <v>914</v>
      </c>
      <c r="H30">
        <v>68</v>
      </c>
      <c r="I30">
        <v>295</v>
      </c>
      <c r="J30">
        <v>41</v>
      </c>
      <c r="K30">
        <v>619</v>
      </c>
      <c r="M30">
        <v>10</v>
      </c>
      <c r="N30" s="1">
        <f t="shared" si="0"/>
        <v>1.1714285714285715</v>
      </c>
      <c r="O30" s="1">
        <f t="shared" si="1"/>
        <v>1.4642857142857142</v>
      </c>
      <c r="P30" s="1">
        <f t="shared" si="2"/>
        <v>3.1538461538461537</v>
      </c>
      <c r="Q30" s="1">
        <f t="shared" si="3"/>
        <v>3.4166666666666665</v>
      </c>
      <c r="R30" s="1">
        <f t="shared" si="4"/>
        <v>5.8571428571428568</v>
      </c>
      <c r="S30" s="1">
        <f t="shared" si="5"/>
        <v>5.8571428571428568</v>
      </c>
      <c r="T30" s="1">
        <f>J30/J23</f>
        <v>6.833333333333333</v>
      </c>
      <c r="U30" s="1">
        <f>J30/J22</f>
        <v>6.833333333333333</v>
      </c>
      <c r="V30" s="1">
        <f>J30/J21</f>
        <v>20.5</v>
      </c>
      <c r="W30" s="1">
        <f>J30/J20</f>
        <v>20.5</v>
      </c>
    </row>
    <row r="33" spans="11:23" x14ac:dyDescent="0.25">
      <c r="K33" t="s">
        <v>50</v>
      </c>
      <c r="M33" t="s">
        <v>51</v>
      </c>
      <c r="N33">
        <f>EXP(INDEX(LINEST(LN(N21:N30),M21:M30),1,2))</f>
        <v>1.3777058856885995</v>
      </c>
      <c r="O33">
        <f>EXP(INDEX(LINEST(LN(O21:O30),M21:M30),1,2))</f>
        <v>2.1359888681570887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-3.3413137375963593E-3</v>
      </c>
      <c r="O34">
        <f>INDEX(LINEST(LN(O21:O30),M21:M30),1)</f>
        <v>-1.8427711778917666E-2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6">PEARSON(N21:N30,N39:N48)</f>
        <v>0.12472541380884281</v>
      </c>
      <c r="O35">
        <f t="shared" si="6"/>
        <v>0.20894045459546234</v>
      </c>
      <c r="P35" t="e">
        <f t="shared" si="6"/>
        <v>#VALUE!</v>
      </c>
      <c r="Q35" t="e">
        <f t="shared" si="6"/>
        <v>#VALUE!</v>
      </c>
      <c r="R35" t="e">
        <f t="shared" si="6"/>
        <v>#VALUE!</v>
      </c>
      <c r="S35" t="e">
        <f t="shared" si="6"/>
        <v>#VALUE!</v>
      </c>
      <c r="T35" t="e">
        <f t="shared" si="6"/>
        <v>#VALUE!</v>
      </c>
      <c r="U35" t="e">
        <f t="shared" si="6"/>
        <v>#VALUE!</v>
      </c>
      <c r="V35" t="e">
        <f t="shared" si="6"/>
        <v>#VALUE!</v>
      </c>
      <c r="W35" t="e">
        <f t="shared" si="6"/>
        <v>#VALUE!</v>
      </c>
    </row>
    <row r="36" spans="11:23" x14ac:dyDescent="0.25">
      <c r="M36" t="s">
        <v>54</v>
      </c>
      <c r="N36">
        <f t="shared" ref="N36:W36" si="7">INT(0.5-LN(N33)/N34)</f>
        <v>96</v>
      </c>
      <c r="O36">
        <f t="shared" si="7"/>
        <v>41</v>
      </c>
      <c r="P36" t="e">
        <f t="shared" si="7"/>
        <v>#VALUE!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 s="2">
        <f>N36+A20</f>
        <v>43999</v>
      </c>
      <c r="O37" s="2">
        <f>O36+A20</f>
        <v>43944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1.3731102201422374</v>
      </c>
      <c r="O39">
        <f>O33*EXP(O34*M21)</f>
        <v>2.0969879335794905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1.3685298845309746</v>
      </c>
      <c r="O40">
        <f>O33*EXP(O34*M22)</f>
        <v>2.0586991154930421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1.363964827718168</v>
      </c>
      <c r="O41">
        <f>O33*EXP(O34*M23)</f>
        <v>2.0211094113914578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1.3594149987377531</v>
      </c>
      <c r="O42">
        <f>O33*EXP(O34*M24)</f>
        <v>1.9842060561806907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1.3548803467936739</v>
      </c>
      <c r="O43">
        <f>O33*EXP(O34*M25)</f>
        <v>1.9479765178440305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1.350360821259317</v>
      </c>
      <c r="O44">
        <f>O33*EXP(O34*M26)</f>
        <v>1.9124084931863548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1.3458563716769469</v>
      </c>
      <c r="O45">
        <f>O33*EXP(O34*M27)</f>
        <v>1.8774899036560846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1.3413669477571408</v>
      </c>
      <c r="O46">
        <f>O33*EXP(O34*M28)</f>
        <v>1.8432088912434272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1.336892499378229</v>
      </c>
      <c r="O47">
        <f>O33*EXP(O34*M29)</f>
        <v>1.8095538144535117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1.3324329765857341</v>
      </c>
      <c r="O48">
        <f>O33*EXP(O34*M30)</f>
        <v>1.7765132443530527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1</v>
      </c>
      <c r="D5">
        <v>33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33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1</v>
      </c>
      <c r="D7">
        <v>43</v>
      </c>
      <c r="E7">
        <v>2</v>
      </c>
      <c r="F7">
        <v>2</v>
      </c>
      <c r="G7">
        <v>2</v>
      </c>
      <c r="H7">
        <v>0</v>
      </c>
      <c r="I7">
        <v>2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3</v>
      </c>
      <c r="D8">
        <v>52</v>
      </c>
      <c r="E8">
        <v>5</v>
      </c>
      <c r="F8">
        <v>3</v>
      </c>
      <c r="G8">
        <v>5</v>
      </c>
      <c r="H8">
        <v>0</v>
      </c>
      <c r="I8">
        <v>3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0</v>
      </c>
      <c r="D9">
        <v>52</v>
      </c>
      <c r="E9">
        <v>5</v>
      </c>
      <c r="F9">
        <v>3</v>
      </c>
      <c r="G9">
        <v>5</v>
      </c>
      <c r="H9">
        <v>0</v>
      </c>
      <c r="I9">
        <v>3</v>
      </c>
      <c r="J9">
        <v>0</v>
      </c>
      <c r="K9">
        <v>2</v>
      </c>
    </row>
    <row r="10" spans="1:23" x14ac:dyDescent="0.25">
      <c r="A10" t="s">
        <v>29</v>
      </c>
      <c r="B10">
        <v>0</v>
      </c>
      <c r="C10">
        <v>1</v>
      </c>
      <c r="D10">
        <v>52</v>
      </c>
      <c r="E10">
        <v>6</v>
      </c>
      <c r="F10">
        <v>5</v>
      </c>
      <c r="G10">
        <v>6</v>
      </c>
      <c r="H10">
        <v>0</v>
      </c>
      <c r="I10">
        <v>5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1</v>
      </c>
      <c r="D11">
        <v>85</v>
      </c>
      <c r="E11">
        <v>7</v>
      </c>
      <c r="F11">
        <v>7</v>
      </c>
      <c r="G11">
        <v>7</v>
      </c>
      <c r="H11">
        <v>0</v>
      </c>
      <c r="I11">
        <v>7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1</v>
      </c>
      <c r="D12">
        <v>96</v>
      </c>
      <c r="E12">
        <v>8</v>
      </c>
      <c r="F12">
        <v>8</v>
      </c>
      <c r="G12">
        <v>8</v>
      </c>
      <c r="H12">
        <v>0</v>
      </c>
      <c r="I12">
        <v>8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1</v>
      </c>
      <c r="D13">
        <v>96</v>
      </c>
      <c r="E13">
        <v>9</v>
      </c>
      <c r="F13">
        <v>9</v>
      </c>
      <c r="G13">
        <v>9</v>
      </c>
      <c r="H13">
        <v>0</v>
      </c>
      <c r="I13">
        <v>9</v>
      </c>
      <c r="J13">
        <v>0</v>
      </c>
      <c r="K13">
        <v>0</v>
      </c>
    </row>
    <row r="14" spans="1:23" x14ac:dyDescent="0.25">
      <c r="A14" t="s">
        <v>33</v>
      </c>
      <c r="B14">
        <v>0</v>
      </c>
      <c r="C14">
        <v>2</v>
      </c>
      <c r="D14">
        <v>123</v>
      </c>
      <c r="E14">
        <v>11</v>
      </c>
      <c r="F14">
        <v>11</v>
      </c>
      <c r="G14">
        <v>11</v>
      </c>
      <c r="H14">
        <v>0</v>
      </c>
      <c r="I14">
        <v>11</v>
      </c>
      <c r="J14">
        <v>0</v>
      </c>
      <c r="K14">
        <v>0</v>
      </c>
    </row>
    <row r="15" spans="1:23" x14ac:dyDescent="0.25">
      <c r="A15" t="s">
        <v>34</v>
      </c>
      <c r="B15">
        <v>0</v>
      </c>
      <c r="C15">
        <v>6</v>
      </c>
      <c r="D15">
        <v>163</v>
      </c>
      <c r="E15">
        <v>17</v>
      </c>
      <c r="F15">
        <v>14</v>
      </c>
      <c r="G15">
        <v>17</v>
      </c>
      <c r="H15">
        <v>0</v>
      </c>
      <c r="I15">
        <v>14</v>
      </c>
      <c r="J15">
        <v>0</v>
      </c>
      <c r="K15">
        <v>3</v>
      </c>
    </row>
    <row r="16" spans="1:23" x14ac:dyDescent="0.25">
      <c r="A16" t="s">
        <v>35</v>
      </c>
      <c r="B16">
        <v>0</v>
      </c>
      <c r="C16">
        <v>13</v>
      </c>
      <c r="D16">
        <v>237</v>
      </c>
      <c r="E16">
        <v>30</v>
      </c>
      <c r="F16">
        <v>25</v>
      </c>
      <c r="G16">
        <v>30</v>
      </c>
      <c r="H16">
        <v>0</v>
      </c>
      <c r="I16">
        <v>25</v>
      </c>
      <c r="J16">
        <v>0</v>
      </c>
      <c r="K16">
        <v>5</v>
      </c>
    </row>
    <row r="17" spans="1:23" x14ac:dyDescent="0.25">
      <c r="A17" t="s">
        <v>36</v>
      </c>
      <c r="B17">
        <v>9</v>
      </c>
      <c r="C17">
        <v>7</v>
      </c>
      <c r="D17">
        <v>310</v>
      </c>
      <c r="E17">
        <v>38</v>
      </c>
      <c r="F17">
        <v>17</v>
      </c>
      <c r="G17">
        <v>37</v>
      </c>
      <c r="H17">
        <v>0</v>
      </c>
      <c r="I17">
        <v>26</v>
      </c>
      <c r="J17">
        <v>1</v>
      </c>
      <c r="K17">
        <v>11</v>
      </c>
    </row>
    <row r="18" spans="1:23" x14ac:dyDescent="0.25">
      <c r="A18" t="s">
        <v>37</v>
      </c>
      <c r="B18">
        <v>9</v>
      </c>
      <c r="C18">
        <v>0</v>
      </c>
      <c r="D18">
        <v>310</v>
      </c>
      <c r="E18">
        <v>38</v>
      </c>
      <c r="F18">
        <v>17</v>
      </c>
      <c r="G18">
        <v>37</v>
      </c>
      <c r="H18">
        <v>0</v>
      </c>
      <c r="I18">
        <v>26</v>
      </c>
      <c r="J18">
        <v>1</v>
      </c>
      <c r="K18">
        <v>11</v>
      </c>
    </row>
    <row r="19" spans="1:23" x14ac:dyDescent="0.25">
      <c r="A19" t="s">
        <v>38</v>
      </c>
      <c r="B19">
        <v>12</v>
      </c>
      <c r="C19">
        <v>41</v>
      </c>
      <c r="D19">
        <v>867</v>
      </c>
      <c r="E19">
        <v>84</v>
      </c>
      <c r="F19">
        <v>47</v>
      </c>
      <c r="G19">
        <v>78</v>
      </c>
      <c r="H19">
        <v>4</v>
      </c>
      <c r="I19">
        <v>59</v>
      </c>
      <c r="J19">
        <v>2</v>
      </c>
      <c r="K19">
        <v>19</v>
      </c>
    </row>
    <row r="20" spans="1:23" x14ac:dyDescent="0.25">
      <c r="A20" t="s">
        <v>39</v>
      </c>
      <c r="B20">
        <v>14</v>
      </c>
      <c r="C20">
        <v>5</v>
      </c>
      <c r="D20">
        <v>958</v>
      </c>
      <c r="E20">
        <v>89</v>
      </c>
      <c r="F20">
        <v>42</v>
      </c>
      <c r="G20">
        <v>83</v>
      </c>
      <c r="H20">
        <v>4</v>
      </c>
      <c r="I20">
        <v>56</v>
      </c>
      <c r="J20">
        <v>2</v>
      </c>
      <c r="K20">
        <v>27</v>
      </c>
      <c r="N20" s="1">
        <f t="shared" ref="N20:N30" si="0">J20/J19</f>
        <v>1</v>
      </c>
      <c r="O20" s="1">
        <f t="shared" ref="O20:O30" si="1">J20/J18</f>
        <v>2</v>
      </c>
      <c r="P20" s="1">
        <f t="shared" ref="P20:P30" si="2">J20/J17</f>
        <v>2</v>
      </c>
    </row>
    <row r="21" spans="1:23" x14ac:dyDescent="0.25">
      <c r="A21" t="s">
        <v>40</v>
      </c>
      <c r="B21">
        <v>14</v>
      </c>
      <c r="C21">
        <v>23</v>
      </c>
      <c r="D21">
        <v>1232</v>
      </c>
      <c r="E21">
        <v>112</v>
      </c>
      <c r="F21">
        <v>51</v>
      </c>
      <c r="G21">
        <v>106</v>
      </c>
      <c r="H21">
        <v>4</v>
      </c>
      <c r="I21">
        <v>65</v>
      </c>
      <c r="J21">
        <v>2</v>
      </c>
      <c r="K21">
        <v>41</v>
      </c>
      <c r="M21">
        <v>1</v>
      </c>
      <c r="N21" s="1">
        <f t="shared" si="0"/>
        <v>1</v>
      </c>
      <c r="O21" s="1">
        <f t="shared" si="1"/>
        <v>1</v>
      </c>
      <c r="P21" s="1">
        <f t="shared" si="2"/>
        <v>2</v>
      </c>
      <c r="Q21" s="1">
        <f t="shared" ref="Q21:Q30" si="3">J21/J17</f>
        <v>2</v>
      </c>
    </row>
    <row r="22" spans="1:23" x14ac:dyDescent="0.25">
      <c r="A22" t="s">
        <v>41</v>
      </c>
      <c r="B22">
        <v>28</v>
      </c>
      <c r="C22">
        <v>22</v>
      </c>
      <c r="D22">
        <v>1419</v>
      </c>
      <c r="E22">
        <v>137</v>
      </c>
      <c r="F22">
        <v>72</v>
      </c>
      <c r="G22">
        <v>128</v>
      </c>
      <c r="H22">
        <v>6</v>
      </c>
      <c r="I22">
        <v>100</v>
      </c>
      <c r="J22">
        <v>3</v>
      </c>
      <c r="K22">
        <v>28</v>
      </c>
      <c r="M22">
        <v>2</v>
      </c>
      <c r="N22" s="1">
        <f t="shared" si="0"/>
        <v>1.5</v>
      </c>
      <c r="O22" s="1">
        <f t="shared" si="1"/>
        <v>1.5</v>
      </c>
      <c r="P22" s="1">
        <f t="shared" si="2"/>
        <v>1.5</v>
      </c>
      <c r="Q22" s="1">
        <f t="shared" si="3"/>
        <v>3</v>
      </c>
      <c r="R22" s="1">
        <f t="shared" ref="R22:R30" si="4">J22/J17</f>
        <v>3</v>
      </c>
    </row>
    <row r="23" spans="1:23" x14ac:dyDescent="0.25">
      <c r="A23" t="s">
        <v>42</v>
      </c>
      <c r="B23">
        <v>37</v>
      </c>
      <c r="C23">
        <v>37</v>
      </c>
      <c r="D23">
        <v>1533</v>
      </c>
      <c r="E23">
        <v>176</v>
      </c>
      <c r="F23">
        <v>71</v>
      </c>
      <c r="G23">
        <v>165</v>
      </c>
      <c r="H23">
        <v>7</v>
      </c>
      <c r="I23">
        <v>108</v>
      </c>
      <c r="J23">
        <v>4</v>
      </c>
      <c r="K23">
        <v>57</v>
      </c>
      <c r="M23">
        <v>3</v>
      </c>
      <c r="N23" s="1">
        <f t="shared" si="0"/>
        <v>1.3333333333333333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si="4"/>
        <v>4</v>
      </c>
      <c r="S23" s="1">
        <f t="shared" ref="S23:S30" si="5">J23/J17</f>
        <v>4</v>
      </c>
    </row>
    <row r="24" spans="1:23" x14ac:dyDescent="0.25">
      <c r="A24" t="s">
        <v>43</v>
      </c>
      <c r="B24">
        <v>32</v>
      </c>
      <c r="C24">
        <v>51</v>
      </c>
      <c r="D24">
        <v>1688</v>
      </c>
      <c r="E24">
        <v>229</v>
      </c>
      <c r="F24">
        <v>94</v>
      </c>
      <c r="G24">
        <v>216</v>
      </c>
      <c r="H24">
        <v>7</v>
      </c>
      <c r="I24">
        <v>126</v>
      </c>
      <c r="J24">
        <v>6</v>
      </c>
      <c r="K24">
        <v>90</v>
      </c>
      <c r="M24">
        <v>4</v>
      </c>
      <c r="N24" s="1">
        <f t="shared" si="0"/>
        <v>1.5</v>
      </c>
      <c r="O24" s="1">
        <f t="shared" si="1"/>
        <v>2</v>
      </c>
      <c r="P24" s="1">
        <f t="shared" si="2"/>
        <v>3</v>
      </c>
      <c r="Q24" s="1">
        <f t="shared" si="3"/>
        <v>3</v>
      </c>
      <c r="R24" s="1">
        <f t="shared" si="4"/>
        <v>3</v>
      </c>
      <c r="S24" s="1">
        <f t="shared" si="5"/>
        <v>6</v>
      </c>
      <c r="T24" s="1">
        <f t="shared" ref="T24:T30" si="6">J24/J17</f>
        <v>6</v>
      </c>
    </row>
    <row r="25" spans="1:23" x14ac:dyDescent="0.25">
      <c r="A25" t="s">
        <v>44</v>
      </c>
      <c r="B25">
        <v>41</v>
      </c>
      <c r="C25">
        <v>33</v>
      </c>
      <c r="D25">
        <v>2054</v>
      </c>
      <c r="E25">
        <v>263</v>
      </c>
      <c r="F25">
        <v>99</v>
      </c>
      <c r="G25">
        <v>249</v>
      </c>
      <c r="H25">
        <v>7</v>
      </c>
      <c r="I25">
        <v>140</v>
      </c>
      <c r="J25">
        <v>7</v>
      </c>
      <c r="K25">
        <v>109</v>
      </c>
      <c r="M25">
        <v>5</v>
      </c>
      <c r="N25" s="1">
        <f t="shared" si="0"/>
        <v>1.1666666666666667</v>
      </c>
      <c r="O25" s="1">
        <f t="shared" si="1"/>
        <v>1.75</v>
      </c>
      <c r="P25" s="1">
        <f t="shared" si="2"/>
        <v>2.3333333333333335</v>
      </c>
      <c r="Q25" s="1">
        <f t="shared" si="3"/>
        <v>3.5</v>
      </c>
      <c r="R25" s="1">
        <f t="shared" si="4"/>
        <v>3.5</v>
      </c>
      <c r="S25" s="1">
        <f t="shared" si="5"/>
        <v>3.5</v>
      </c>
      <c r="T25" s="1">
        <f t="shared" si="6"/>
        <v>7</v>
      </c>
      <c r="U25" s="1">
        <f t="shared" ref="U25:U30" si="7">J25/J17</f>
        <v>7</v>
      </c>
    </row>
    <row r="26" spans="1:23" x14ac:dyDescent="0.25">
      <c r="A26" t="s">
        <v>45</v>
      </c>
      <c r="B26">
        <v>47</v>
      </c>
      <c r="C26">
        <v>117</v>
      </c>
      <c r="D26">
        <v>2409</v>
      </c>
      <c r="E26">
        <v>385</v>
      </c>
      <c r="F26">
        <v>181</v>
      </c>
      <c r="G26">
        <v>366</v>
      </c>
      <c r="H26">
        <v>8</v>
      </c>
      <c r="I26">
        <v>228</v>
      </c>
      <c r="J26">
        <v>11</v>
      </c>
      <c r="K26">
        <v>138</v>
      </c>
      <c r="M26">
        <v>6</v>
      </c>
      <c r="N26" s="1">
        <f t="shared" si="0"/>
        <v>1.5714285714285714</v>
      </c>
      <c r="O26" s="1">
        <f t="shared" si="1"/>
        <v>1.8333333333333333</v>
      </c>
      <c r="P26" s="1">
        <f t="shared" si="2"/>
        <v>2.75</v>
      </c>
      <c r="Q26" s="1">
        <f t="shared" si="3"/>
        <v>3.6666666666666665</v>
      </c>
      <c r="R26" s="1">
        <f t="shared" si="4"/>
        <v>5.5</v>
      </c>
      <c r="S26" s="1">
        <f t="shared" si="5"/>
        <v>5.5</v>
      </c>
      <c r="T26" s="1">
        <f t="shared" si="6"/>
        <v>5.5</v>
      </c>
      <c r="U26" s="1">
        <f t="shared" si="7"/>
        <v>11</v>
      </c>
      <c r="V26" s="1">
        <f>J26/J17</f>
        <v>11</v>
      </c>
    </row>
    <row r="27" spans="1:23" x14ac:dyDescent="0.25">
      <c r="A27" t="s">
        <v>46</v>
      </c>
      <c r="B27">
        <v>48</v>
      </c>
      <c r="C27">
        <v>56</v>
      </c>
      <c r="D27">
        <v>2695</v>
      </c>
      <c r="E27">
        <v>449</v>
      </c>
      <c r="F27">
        <v>190</v>
      </c>
      <c r="G27">
        <v>422</v>
      </c>
      <c r="H27">
        <v>10</v>
      </c>
      <c r="I27">
        <v>238</v>
      </c>
      <c r="J27">
        <v>17</v>
      </c>
      <c r="K27">
        <v>184</v>
      </c>
      <c r="M27">
        <v>7</v>
      </c>
      <c r="N27" s="1">
        <f t="shared" si="0"/>
        <v>1.5454545454545454</v>
      </c>
      <c r="O27" s="1">
        <f t="shared" si="1"/>
        <v>2.4285714285714284</v>
      </c>
      <c r="P27" s="1">
        <f t="shared" si="2"/>
        <v>2.8333333333333335</v>
      </c>
      <c r="Q27" s="1">
        <f t="shared" si="3"/>
        <v>4.25</v>
      </c>
      <c r="R27" s="1">
        <f t="shared" si="4"/>
        <v>5.666666666666667</v>
      </c>
      <c r="S27" s="1">
        <f t="shared" si="5"/>
        <v>8.5</v>
      </c>
      <c r="T27" s="1">
        <f t="shared" si="6"/>
        <v>8.5</v>
      </c>
      <c r="U27" s="1">
        <f t="shared" si="7"/>
        <v>8.5</v>
      </c>
      <c r="V27" s="1">
        <f>J27/J18</f>
        <v>17</v>
      </c>
      <c r="W27" s="1">
        <f>J27/J17</f>
        <v>17</v>
      </c>
    </row>
    <row r="28" spans="1:23" x14ac:dyDescent="0.25">
      <c r="A28" t="s">
        <v>47</v>
      </c>
      <c r="B28">
        <v>44</v>
      </c>
      <c r="C28">
        <v>72</v>
      </c>
      <c r="D28">
        <v>3035</v>
      </c>
      <c r="E28">
        <v>529</v>
      </c>
      <c r="F28">
        <v>185</v>
      </c>
      <c r="G28">
        <v>494</v>
      </c>
      <c r="H28">
        <v>13</v>
      </c>
      <c r="I28">
        <v>229</v>
      </c>
      <c r="J28">
        <v>22</v>
      </c>
      <c r="K28">
        <v>265</v>
      </c>
      <c r="M28">
        <v>8</v>
      </c>
      <c r="N28" s="1">
        <f t="shared" si="0"/>
        <v>1.2941176470588236</v>
      </c>
      <c r="O28" s="1">
        <f t="shared" si="1"/>
        <v>2</v>
      </c>
      <c r="P28" s="1">
        <f t="shared" si="2"/>
        <v>3.1428571428571428</v>
      </c>
      <c r="Q28" s="1">
        <f t="shared" si="3"/>
        <v>3.6666666666666665</v>
      </c>
      <c r="R28" s="1">
        <f t="shared" si="4"/>
        <v>5.5</v>
      </c>
      <c r="S28" s="1">
        <f t="shared" si="5"/>
        <v>7.333333333333333</v>
      </c>
      <c r="T28" s="1">
        <f t="shared" si="6"/>
        <v>11</v>
      </c>
      <c r="U28" s="1">
        <f t="shared" si="7"/>
        <v>11</v>
      </c>
      <c r="V28" s="1">
        <f>J28/J19</f>
        <v>11</v>
      </c>
      <c r="W28" s="1">
        <f>J28/J18</f>
        <v>22</v>
      </c>
    </row>
    <row r="29" spans="1:23" x14ac:dyDescent="0.25">
      <c r="A29" t="s">
        <v>48</v>
      </c>
      <c r="B29">
        <v>49</v>
      </c>
      <c r="C29">
        <v>45</v>
      </c>
      <c r="D29">
        <v>3375</v>
      </c>
      <c r="E29">
        <v>587</v>
      </c>
      <c r="F29">
        <v>218</v>
      </c>
      <c r="G29">
        <v>539</v>
      </c>
      <c r="H29">
        <v>15</v>
      </c>
      <c r="I29">
        <v>267</v>
      </c>
      <c r="J29">
        <v>33</v>
      </c>
      <c r="K29">
        <v>272</v>
      </c>
      <c r="M29">
        <v>9</v>
      </c>
      <c r="N29" s="1">
        <f t="shared" si="0"/>
        <v>1.5</v>
      </c>
      <c r="O29" s="1">
        <f t="shared" si="1"/>
        <v>1.9411764705882353</v>
      </c>
      <c r="P29" s="1">
        <f t="shared" si="2"/>
        <v>3</v>
      </c>
      <c r="Q29" s="1">
        <f t="shared" si="3"/>
        <v>4.7142857142857144</v>
      </c>
      <c r="R29" s="1">
        <f t="shared" si="4"/>
        <v>5.5</v>
      </c>
      <c r="S29" s="1">
        <f t="shared" si="5"/>
        <v>8.25</v>
      </c>
      <c r="T29" s="1">
        <f t="shared" si="6"/>
        <v>11</v>
      </c>
      <c r="U29" s="1">
        <f t="shared" si="7"/>
        <v>16.5</v>
      </c>
      <c r="V29" s="1">
        <f>J29/J20</f>
        <v>16.5</v>
      </c>
      <c r="W29" s="1">
        <f>J29/J19</f>
        <v>16.5</v>
      </c>
    </row>
    <row r="30" spans="1:23" x14ac:dyDescent="0.25">
      <c r="A30" t="s">
        <v>49</v>
      </c>
      <c r="B30">
        <v>52</v>
      </c>
      <c r="C30">
        <v>66</v>
      </c>
      <c r="D30">
        <v>3674</v>
      </c>
      <c r="E30">
        <v>663</v>
      </c>
      <c r="F30">
        <v>228</v>
      </c>
      <c r="G30">
        <v>605</v>
      </c>
      <c r="H30">
        <v>20</v>
      </c>
      <c r="I30">
        <v>280</v>
      </c>
      <c r="J30">
        <v>38</v>
      </c>
      <c r="K30">
        <v>325</v>
      </c>
      <c r="M30">
        <v>10</v>
      </c>
      <c r="N30" s="1">
        <f t="shared" si="0"/>
        <v>1.1515151515151516</v>
      </c>
      <c r="O30" s="1">
        <f t="shared" si="1"/>
        <v>1.7272727272727273</v>
      </c>
      <c r="P30" s="1">
        <f t="shared" si="2"/>
        <v>2.2352941176470589</v>
      </c>
      <c r="Q30" s="1">
        <f t="shared" si="3"/>
        <v>3.4545454545454546</v>
      </c>
      <c r="R30" s="1">
        <f t="shared" si="4"/>
        <v>5.4285714285714288</v>
      </c>
      <c r="S30" s="1">
        <f t="shared" si="5"/>
        <v>6.333333333333333</v>
      </c>
      <c r="T30" s="1">
        <f t="shared" si="6"/>
        <v>9.5</v>
      </c>
      <c r="U30" s="1">
        <f t="shared" si="7"/>
        <v>12.666666666666666</v>
      </c>
      <c r="V30" s="1">
        <f>J30/J21</f>
        <v>19</v>
      </c>
      <c r="W30" s="1">
        <f>J30/J20</f>
        <v>19</v>
      </c>
    </row>
    <row r="33" spans="11:23" x14ac:dyDescent="0.25">
      <c r="K33" t="s">
        <v>50</v>
      </c>
      <c r="M33" t="s">
        <v>51</v>
      </c>
      <c r="N33">
        <f>EXP(INDEX(LINEST(LN(N21:N30),M21:M30),1,2))</f>
        <v>1.276577541414144</v>
      </c>
      <c r="O33">
        <f>EXP(INDEX(LINEST(LN(O21:O30),M21:M30),1,2))</f>
        <v>1.3905375930500523</v>
      </c>
      <c r="P33">
        <f>EXP(INDEX(LINEST(LN(P21:P30),M21:M30),1,2))</f>
        <v>1.8472358151015704</v>
      </c>
      <c r="Q33">
        <f>EXP(INDEX(LINEST(LN(Q21:Q30),M21:M30),1,2))</f>
        <v>2.1390787330229761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9.1383994057914319E-3</v>
      </c>
      <c r="O34">
        <f>INDEX(LINEST(LN(O21:O30),M21:M30),1)</f>
        <v>4.456172837203088E-2</v>
      </c>
      <c r="P34">
        <f>INDEX(LINEST(LN(P21:P30),M21:M30),1)</f>
        <v>4.9126147929687003E-2</v>
      </c>
      <c r="Q34">
        <f>INDEX(LINEST(LN(Q21:Q30),M21:M30),1)</f>
        <v>7.3969141453364542E-2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8">PEARSON(N21:N30,N39:N48)</f>
        <v>0.15180490533400015</v>
      </c>
      <c r="O35">
        <f t="shared" si="8"/>
        <v>0.5003097447288738</v>
      </c>
      <c r="P35">
        <f t="shared" si="8"/>
        <v>0.58337728983478299</v>
      </c>
      <c r="Q35">
        <f t="shared" si="8"/>
        <v>0.75946468640334353</v>
      </c>
      <c r="R35" t="e">
        <f t="shared" si="8"/>
        <v>#VALUE!</v>
      </c>
      <c r="S35" t="e">
        <f t="shared" si="8"/>
        <v>#VALUE!</v>
      </c>
      <c r="T35" t="e">
        <f t="shared" si="8"/>
        <v>#VALUE!</v>
      </c>
      <c r="U35" t="e">
        <f t="shared" si="8"/>
        <v>#VALUE!</v>
      </c>
      <c r="V35" t="e">
        <f t="shared" si="8"/>
        <v>#VALUE!</v>
      </c>
      <c r="W35" t="e">
        <f t="shared" si="8"/>
        <v>#VALUE!</v>
      </c>
    </row>
    <row r="36" spans="11:23" x14ac:dyDescent="0.25">
      <c r="M36" t="s">
        <v>54</v>
      </c>
      <c r="N36">
        <f t="shared" ref="N36:W36" si="9">INT(0.5-LN(N33)/N34)</f>
        <v>-27</v>
      </c>
      <c r="O36">
        <f t="shared" si="9"/>
        <v>-7</v>
      </c>
      <c r="P36">
        <f t="shared" si="9"/>
        <v>-12</v>
      </c>
      <c r="Q36">
        <f t="shared" si="9"/>
        <v>-10</v>
      </c>
      <c r="R36" t="e">
        <f t="shared" si="9"/>
        <v>#VALUE!</v>
      </c>
      <c r="S36" t="e">
        <f t="shared" si="9"/>
        <v>#VALUE!</v>
      </c>
      <c r="T36" t="e">
        <f t="shared" si="9"/>
        <v>#VALUE!</v>
      </c>
      <c r="U36" t="e">
        <f t="shared" si="9"/>
        <v>#VALUE!</v>
      </c>
      <c r="V36" t="e">
        <f t="shared" si="9"/>
        <v>#VALUE!</v>
      </c>
      <c r="W36" t="e">
        <f t="shared" si="9"/>
        <v>#VALUE!</v>
      </c>
    </row>
    <row r="37" spans="11:23" x14ac:dyDescent="0.25">
      <c r="M37" t="s">
        <v>55</v>
      </c>
      <c r="N37" s="2">
        <f>N36+A20</f>
        <v>43876</v>
      </c>
      <c r="O37" s="2">
        <f>O36+A20</f>
        <v>43896</v>
      </c>
      <c r="P37" s="2">
        <f>P36+A20</f>
        <v>43891</v>
      </c>
      <c r="Q37" s="2">
        <f>Q36+A20</f>
        <v>43893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1.2882968833165125</v>
      </c>
      <c r="O39">
        <f>O33*EXP(O34*M21)</f>
        <v>1.453903718176506</v>
      </c>
      <c r="P39">
        <f>P33*EXP(P34*M21)</f>
        <v>1.9402493886417305</v>
      </c>
      <c r="Q39">
        <f>Q33*EXP(Q34*M21)</f>
        <v>2.3033034595174797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1.3001238120831089</v>
      </c>
      <c r="O40">
        <f>O33*EXP(O34*M22)</f>
        <v>1.5201574069571968</v>
      </c>
      <c r="P40">
        <f>P33*EXP(P34*M22)</f>
        <v>2.0379464599746373</v>
      </c>
      <c r="Q40">
        <f>Q33*EXP(Q34*M22)</f>
        <v>2.4801363057486889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1.3120593153916928</v>
      </c>
      <c r="O41">
        <f>O33*EXP(O34*M23)</f>
        <v>1.5894302442703321</v>
      </c>
      <c r="P41">
        <f>P33*EXP(P34*M23)</f>
        <v>2.1405628565256838</v>
      </c>
      <c r="Q41">
        <f>Q33*EXP(Q34*M23)</f>
        <v>2.6705452421720182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1.3241043899871847</v>
      </c>
      <c r="O42">
        <f>O33*EXP(O34*M24)</f>
        <v>1.661859811253336</v>
      </c>
      <c r="P42">
        <f>P33*EXP(P34*M24)</f>
        <v>2.2483462803014076</v>
      </c>
      <c r="Q42">
        <f>Q33*EXP(Q34*M24)</f>
        <v>2.8755725537974786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1.3362600417649035</v>
      </c>
      <c r="O43">
        <f>O33*EXP(O34*M25)</f>
        <v>1.7375899585494783</v>
      </c>
      <c r="P43">
        <f>P33*EXP(P34*M25)</f>
        <v>2.3615569058083961</v>
      </c>
      <c r="Q43">
        <f>Q33*EXP(Q34*M25)</f>
        <v>3.0963405455838844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1.348527285854572</v>
      </c>
      <c r="O44">
        <f>O33*EXP(O34*M26)</f>
        <v>1.8167710920062223</v>
      </c>
      <c r="P44">
        <f>P33*EXP(P34*M26)</f>
        <v>2.480468008079117</v>
      </c>
      <c r="Q44">
        <f>Q33*EXP(Q34*M26)</f>
        <v>3.3340576858565769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1.3609071467050893</v>
      </c>
      <c r="O45">
        <f>O33*EXP(O34*M27)</f>
        <v>1.8995604713927072</v>
      </c>
      <c r="P45">
        <f>P33*EXP(P34*M27)</f>
        <v>2.605366622320632</v>
      </c>
      <c r="Q45">
        <f>Q33*EXP(Q34*M27)</f>
        <v>3.5900252213773052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1.3734006581700851</v>
      </c>
      <c r="O46">
        <f>O33*EXP(O34*M28)</f>
        <v>1.9861225227296415</v>
      </c>
      <c r="P46">
        <f>P33*EXP(P34*M28)</f>
        <v>2.7365542367784932</v>
      </c>
      <c r="Q46">
        <f>Q33*EXP(Q34*M28)</f>
        <v>3.8656443002766907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1.3860088635942565</v>
      </c>
      <c r="O47">
        <f>O33*EXP(O34*M29)</f>
        <v>2.0766291648519188</v>
      </c>
      <c r="P47">
        <f>P33*EXP(P34*M29)</f>
        <v>2.874347520488314</v>
      </c>
      <c r="Q47">
        <f>Q33*EXP(Q34*M29)</f>
        <v>4.1624236418396912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1.3987328159004992</v>
      </c>
      <c r="O48">
        <f>O33*EXP(O34*M30)</f>
        <v>2.1712601508525351</v>
      </c>
      <c r="P48">
        <f>P33*EXP(P34*M30)</f>
        <v>3.0190790876716922</v>
      </c>
      <c r="Q48">
        <f>Q33*EXP(Q34*M30)</f>
        <v>4.4819877951279352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1</v>
      </c>
      <c r="D10">
        <v>29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1</v>
      </c>
      <c r="D11">
        <v>42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0</v>
      </c>
      <c r="D12">
        <v>50</v>
      </c>
      <c r="E12">
        <v>2</v>
      </c>
      <c r="F12">
        <v>2</v>
      </c>
      <c r="G12">
        <v>2</v>
      </c>
      <c r="H12">
        <v>0</v>
      </c>
      <c r="I12">
        <v>2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3</v>
      </c>
      <c r="D13">
        <v>99</v>
      </c>
      <c r="E13">
        <v>5</v>
      </c>
      <c r="F13">
        <v>2</v>
      </c>
      <c r="G13">
        <v>5</v>
      </c>
      <c r="H13">
        <v>0</v>
      </c>
      <c r="I13">
        <v>2</v>
      </c>
      <c r="J13">
        <v>0</v>
      </c>
      <c r="K13">
        <v>3</v>
      </c>
    </row>
    <row r="14" spans="1:23" x14ac:dyDescent="0.25">
      <c r="A14" t="s">
        <v>33</v>
      </c>
      <c r="B14">
        <v>0</v>
      </c>
      <c r="C14">
        <v>0</v>
      </c>
      <c r="D14">
        <v>99</v>
      </c>
      <c r="E14">
        <v>5</v>
      </c>
      <c r="F14">
        <v>2</v>
      </c>
      <c r="G14">
        <v>5</v>
      </c>
      <c r="H14">
        <v>0</v>
      </c>
      <c r="I14">
        <v>2</v>
      </c>
      <c r="J14">
        <v>0</v>
      </c>
      <c r="K14">
        <v>3</v>
      </c>
    </row>
    <row r="15" spans="1:23" x14ac:dyDescent="0.25">
      <c r="A15" t="s">
        <v>34</v>
      </c>
      <c r="B15">
        <v>0</v>
      </c>
      <c r="C15">
        <v>6</v>
      </c>
      <c r="D15">
        <v>149</v>
      </c>
      <c r="E15">
        <v>11</v>
      </c>
      <c r="F15">
        <v>5</v>
      </c>
      <c r="G15">
        <v>11</v>
      </c>
      <c r="H15">
        <v>0</v>
      </c>
      <c r="I15">
        <v>5</v>
      </c>
      <c r="J15">
        <v>0</v>
      </c>
      <c r="K15">
        <v>6</v>
      </c>
    </row>
    <row r="16" spans="1:23" x14ac:dyDescent="0.25">
      <c r="A16" t="s">
        <v>35</v>
      </c>
      <c r="B16">
        <v>0</v>
      </c>
      <c r="C16">
        <v>8</v>
      </c>
      <c r="D16">
        <v>185</v>
      </c>
      <c r="E16">
        <v>19</v>
      </c>
      <c r="F16">
        <v>8</v>
      </c>
      <c r="G16">
        <v>19</v>
      </c>
      <c r="H16">
        <v>0</v>
      </c>
      <c r="I16">
        <v>8</v>
      </c>
      <c r="J16">
        <v>0</v>
      </c>
      <c r="K16">
        <v>11</v>
      </c>
    </row>
    <row r="17" spans="1:21" x14ac:dyDescent="0.25">
      <c r="A17" t="s">
        <v>36</v>
      </c>
      <c r="B17">
        <v>0</v>
      </c>
      <c r="C17">
        <v>1</v>
      </c>
      <c r="D17">
        <v>204</v>
      </c>
      <c r="E17">
        <v>20</v>
      </c>
      <c r="F17">
        <v>9</v>
      </c>
      <c r="G17">
        <v>20</v>
      </c>
      <c r="H17">
        <v>0</v>
      </c>
      <c r="I17">
        <v>9</v>
      </c>
      <c r="J17">
        <v>0</v>
      </c>
      <c r="K17">
        <v>11</v>
      </c>
    </row>
    <row r="18" spans="1:21" x14ac:dyDescent="0.25">
      <c r="A18" t="s">
        <v>37</v>
      </c>
      <c r="B18">
        <v>0</v>
      </c>
      <c r="C18">
        <v>17</v>
      </c>
      <c r="D18">
        <v>283</v>
      </c>
      <c r="E18">
        <v>37</v>
      </c>
      <c r="F18">
        <v>10</v>
      </c>
      <c r="G18">
        <v>37</v>
      </c>
      <c r="H18">
        <v>0</v>
      </c>
      <c r="I18">
        <v>10</v>
      </c>
      <c r="J18">
        <v>0</v>
      </c>
      <c r="K18">
        <v>27</v>
      </c>
    </row>
    <row r="19" spans="1:21" x14ac:dyDescent="0.25">
      <c r="A19" t="s">
        <v>38</v>
      </c>
      <c r="B19">
        <v>0</v>
      </c>
      <c r="C19">
        <v>2</v>
      </c>
      <c r="D19">
        <v>302</v>
      </c>
      <c r="E19">
        <v>39</v>
      </c>
      <c r="F19">
        <v>12</v>
      </c>
      <c r="G19">
        <v>39</v>
      </c>
      <c r="H19">
        <v>0</v>
      </c>
      <c r="I19">
        <v>12</v>
      </c>
      <c r="J19">
        <v>0</v>
      </c>
      <c r="K19">
        <v>27</v>
      </c>
    </row>
    <row r="20" spans="1:21" x14ac:dyDescent="0.25">
      <c r="A20" t="s">
        <v>39</v>
      </c>
      <c r="B20">
        <v>0</v>
      </c>
      <c r="C20">
        <v>4</v>
      </c>
      <c r="D20">
        <v>504</v>
      </c>
      <c r="E20">
        <v>43</v>
      </c>
      <c r="F20">
        <v>12</v>
      </c>
      <c r="G20">
        <v>43</v>
      </c>
      <c r="H20">
        <v>0</v>
      </c>
      <c r="I20">
        <v>12</v>
      </c>
      <c r="J20">
        <v>0</v>
      </c>
      <c r="K20">
        <v>31</v>
      </c>
    </row>
    <row r="21" spans="1:21" x14ac:dyDescent="0.25">
      <c r="A21" t="s">
        <v>40</v>
      </c>
      <c r="B21">
        <v>0</v>
      </c>
      <c r="C21">
        <v>4</v>
      </c>
      <c r="D21">
        <v>530</v>
      </c>
      <c r="E21">
        <v>47</v>
      </c>
      <c r="F21">
        <v>14</v>
      </c>
      <c r="G21">
        <v>47</v>
      </c>
      <c r="H21">
        <v>0</v>
      </c>
      <c r="I21">
        <v>14</v>
      </c>
      <c r="J21">
        <v>0</v>
      </c>
      <c r="K21">
        <v>33</v>
      </c>
      <c r="M21">
        <v>1</v>
      </c>
    </row>
    <row r="22" spans="1:21" x14ac:dyDescent="0.25">
      <c r="A22" t="s">
        <v>41</v>
      </c>
      <c r="B22">
        <v>0</v>
      </c>
      <c r="C22">
        <v>28</v>
      </c>
      <c r="D22">
        <v>613</v>
      </c>
      <c r="E22">
        <v>77</v>
      </c>
      <c r="F22">
        <v>16</v>
      </c>
      <c r="G22">
        <v>75</v>
      </c>
      <c r="H22">
        <v>0</v>
      </c>
      <c r="I22">
        <v>16</v>
      </c>
      <c r="J22">
        <v>2</v>
      </c>
      <c r="K22">
        <v>59</v>
      </c>
      <c r="M22">
        <v>2</v>
      </c>
    </row>
    <row r="23" spans="1:21" x14ac:dyDescent="0.25">
      <c r="A23" t="s">
        <v>42</v>
      </c>
      <c r="B23">
        <v>0</v>
      </c>
      <c r="C23">
        <v>30</v>
      </c>
      <c r="D23">
        <v>797</v>
      </c>
      <c r="E23">
        <v>107</v>
      </c>
      <c r="F23">
        <v>39</v>
      </c>
      <c r="G23">
        <v>105</v>
      </c>
      <c r="H23">
        <v>0</v>
      </c>
      <c r="I23">
        <v>39</v>
      </c>
      <c r="J23">
        <v>2</v>
      </c>
      <c r="K23">
        <v>66</v>
      </c>
      <c r="M23">
        <v>3</v>
      </c>
      <c r="N23" s="1">
        <f t="shared" ref="N23:N30" si="0">J23/J22</f>
        <v>1</v>
      </c>
    </row>
    <row r="24" spans="1:21" x14ac:dyDescent="0.25">
      <c r="A24" t="s">
        <v>43</v>
      </c>
      <c r="B24">
        <v>4</v>
      </c>
      <c r="C24">
        <v>10</v>
      </c>
      <c r="D24">
        <v>1003</v>
      </c>
      <c r="E24">
        <v>117</v>
      </c>
      <c r="F24">
        <v>36</v>
      </c>
      <c r="G24">
        <v>115</v>
      </c>
      <c r="H24">
        <v>0</v>
      </c>
      <c r="I24">
        <v>40</v>
      </c>
      <c r="J24">
        <v>2</v>
      </c>
      <c r="K24">
        <v>75</v>
      </c>
      <c r="M24">
        <v>4</v>
      </c>
      <c r="N24" s="1">
        <f t="shared" si="0"/>
        <v>1</v>
      </c>
      <c r="O24" s="1">
        <f t="shared" ref="O24:O30" si="1">J24/J22</f>
        <v>1</v>
      </c>
    </row>
    <row r="25" spans="1:21" x14ac:dyDescent="0.25">
      <c r="A25" t="s">
        <v>44</v>
      </c>
      <c r="B25">
        <v>7</v>
      </c>
      <c r="C25">
        <v>17</v>
      </c>
      <c r="D25">
        <v>1135</v>
      </c>
      <c r="E25">
        <v>134</v>
      </c>
      <c r="F25">
        <v>42</v>
      </c>
      <c r="G25">
        <v>132</v>
      </c>
      <c r="H25">
        <v>0</v>
      </c>
      <c r="I25">
        <v>49</v>
      </c>
      <c r="J25">
        <v>2</v>
      </c>
      <c r="K25">
        <v>83</v>
      </c>
      <c r="M25">
        <v>5</v>
      </c>
      <c r="N25" s="1">
        <f t="shared" si="0"/>
        <v>1</v>
      </c>
      <c r="O25" s="1">
        <f t="shared" si="1"/>
        <v>1</v>
      </c>
      <c r="P25" s="1">
        <f t="shared" ref="P25:P30" si="2">J25/J22</f>
        <v>1</v>
      </c>
    </row>
    <row r="26" spans="1:21" x14ac:dyDescent="0.25">
      <c r="A26" t="s">
        <v>45</v>
      </c>
      <c r="B26">
        <v>9</v>
      </c>
      <c r="C26">
        <v>72</v>
      </c>
      <c r="D26">
        <v>1334</v>
      </c>
      <c r="E26">
        <v>206</v>
      </c>
      <c r="F26">
        <v>43</v>
      </c>
      <c r="G26">
        <v>204</v>
      </c>
      <c r="H26">
        <v>0</v>
      </c>
      <c r="I26">
        <v>52</v>
      </c>
      <c r="J26">
        <v>2</v>
      </c>
      <c r="K26">
        <v>152</v>
      </c>
      <c r="M26">
        <v>6</v>
      </c>
      <c r="N26" s="1">
        <f t="shared" si="0"/>
        <v>1</v>
      </c>
      <c r="O26" s="1">
        <f t="shared" si="1"/>
        <v>1</v>
      </c>
      <c r="P26" s="1">
        <f t="shared" si="2"/>
        <v>1</v>
      </c>
      <c r="Q26" s="1">
        <f>J26/J22</f>
        <v>1</v>
      </c>
    </row>
    <row r="27" spans="1:21" x14ac:dyDescent="0.25">
      <c r="A27" t="s">
        <v>46</v>
      </c>
      <c r="B27">
        <v>15</v>
      </c>
      <c r="C27">
        <v>84</v>
      </c>
      <c r="D27">
        <v>1912</v>
      </c>
      <c r="E27">
        <v>293</v>
      </c>
      <c r="F27">
        <v>56</v>
      </c>
      <c r="G27">
        <v>288</v>
      </c>
      <c r="H27">
        <v>3</v>
      </c>
      <c r="I27">
        <v>71</v>
      </c>
      <c r="J27">
        <v>2</v>
      </c>
      <c r="K27">
        <v>217</v>
      </c>
      <c r="M27">
        <v>7</v>
      </c>
      <c r="N27" s="1">
        <f t="shared" si="0"/>
        <v>1</v>
      </c>
      <c r="O27" s="1">
        <f t="shared" si="1"/>
        <v>1</v>
      </c>
      <c r="P27" s="1">
        <f t="shared" si="2"/>
        <v>1</v>
      </c>
      <c r="Q27" s="1">
        <f>J27/J23</f>
        <v>1</v>
      </c>
      <c r="R27" s="1">
        <f>J27/J22</f>
        <v>1</v>
      </c>
    </row>
    <row r="28" spans="1:21" x14ac:dyDescent="0.25">
      <c r="A28" t="s">
        <v>47</v>
      </c>
      <c r="B28">
        <v>16</v>
      </c>
      <c r="C28">
        <v>33</v>
      </c>
      <c r="D28">
        <v>2297</v>
      </c>
      <c r="E28">
        <v>330</v>
      </c>
      <c r="F28">
        <v>65</v>
      </c>
      <c r="G28">
        <v>321</v>
      </c>
      <c r="H28">
        <v>5</v>
      </c>
      <c r="I28">
        <v>81</v>
      </c>
      <c r="J28">
        <v>4</v>
      </c>
      <c r="K28">
        <v>240</v>
      </c>
      <c r="M28">
        <v>8</v>
      </c>
      <c r="N28" s="1">
        <f t="shared" si="0"/>
        <v>2</v>
      </c>
      <c r="O28" s="1">
        <f t="shared" si="1"/>
        <v>2</v>
      </c>
      <c r="P28" s="1">
        <f t="shared" si="2"/>
        <v>2</v>
      </c>
      <c r="Q28" s="1">
        <f>J28/J24</f>
        <v>2</v>
      </c>
      <c r="R28" s="1">
        <f>J28/J23</f>
        <v>2</v>
      </c>
      <c r="S28" s="1">
        <f>J28/J22</f>
        <v>2</v>
      </c>
    </row>
    <row r="29" spans="1:21" x14ac:dyDescent="0.25">
      <c r="A29" t="s">
        <v>48</v>
      </c>
      <c r="B29">
        <v>16</v>
      </c>
      <c r="C29">
        <v>6</v>
      </c>
      <c r="D29">
        <v>2402</v>
      </c>
      <c r="E29">
        <v>339</v>
      </c>
      <c r="F29">
        <v>67</v>
      </c>
      <c r="G29">
        <v>327</v>
      </c>
      <c r="H29">
        <v>5</v>
      </c>
      <c r="I29">
        <v>83</v>
      </c>
      <c r="J29">
        <v>7</v>
      </c>
      <c r="K29">
        <v>244</v>
      </c>
      <c r="M29">
        <v>9</v>
      </c>
      <c r="N29" s="1">
        <f t="shared" si="0"/>
        <v>1.75</v>
      </c>
      <c r="O29" s="1">
        <f t="shared" si="1"/>
        <v>3.5</v>
      </c>
      <c r="P29" s="1">
        <f t="shared" si="2"/>
        <v>3.5</v>
      </c>
      <c r="Q29" s="1">
        <f>J29/J25</f>
        <v>3.5</v>
      </c>
      <c r="R29" s="1">
        <f>J29/J24</f>
        <v>3.5</v>
      </c>
      <c r="S29" s="1">
        <f>J29/J23</f>
        <v>3.5</v>
      </c>
      <c r="T29" s="1">
        <f>J29/J22</f>
        <v>3.5</v>
      </c>
    </row>
    <row r="30" spans="1:21" x14ac:dyDescent="0.25">
      <c r="A30" t="s">
        <v>49</v>
      </c>
      <c r="B30">
        <v>18</v>
      </c>
      <c r="C30">
        <v>16</v>
      </c>
      <c r="D30">
        <v>2568</v>
      </c>
      <c r="E30">
        <v>359</v>
      </c>
      <c r="F30">
        <v>76</v>
      </c>
      <c r="G30">
        <v>343</v>
      </c>
      <c r="H30">
        <v>5</v>
      </c>
      <c r="I30">
        <v>94</v>
      </c>
      <c r="J30">
        <v>11</v>
      </c>
      <c r="K30">
        <v>249</v>
      </c>
      <c r="M30">
        <v>10</v>
      </c>
      <c r="N30" s="1">
        <f t="shared" si="0"/>
        <v>1.5714285714285714</v>
      </c>
      <c r="O30" s="1">
        <f t="shared" si="1"/>
        <v>2.75</v>
      </c>
      <c r="P30" s="1">
        <f t="shared" si="2"/>
        <v>5.5</v>
      </c>
      <c r="Q30" s="1">
        <f>J30/J26</f>
        <v>5.5</v>
      </c>
      <c r="R30" s="1">
        <f>J30/J25</f>
        <v>5.5</v>
      </c>
      <c r="S30" s="1">
        <f>J30/J24</f>
        <v>5.5</v>
      </c>
      <c r="T30" s="1">
        <f>J30/J23</f>
        <v>5.5</v>
      </c>
      <c r="U30" s="1">
        <f>J30/J22</f>
        <v>5.5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3">PEARSON(N21:N30,N39:N48)</f>
        <v>#VALUE!</v>
      </c>
      <c r="O35" t="e">
        <f t="shared" si="3"/>
        <v>#VALUE!</v>
      </c>
      <c r="P35" t="e">
        <f t="shared" si="3"/>
        <v>#VALUE!</v>
      </c>
      <c r="Q35" t="e">
        <f t="shared" si="3"/>
        <v>#VALUE!</v>
      </c>
      <c r="R35" t="e">
        <f t="shared" si="3"/>
        <v>#VALUE!</v>
      </c>
      <c r="S35" t="e">
        <f t="shared" si="3"/>
        <v>#VALUE!</v>
      </c>
      <c r="T35" t="e">
        <f t="shared" si="3"/>
        <v>#VALUE!</v>
      </c>
      <c r="U35" t="e">
        <f t="shared" si="3"/>
        <v>#VALUE!</v>
      </c>
      <c r="V35" t="e">
        <f t="shared" si="3"/>
        <v>#VALUE!</v>
      </c>
      <c r="W35" t="e">
        <f t="shared" si="3"/>
        <v>#VALUE!</v>
      </c>
    </row>
    <row r="36" spans="11:23" x14ac:dyDescent="0.25">
      <c r="M36" t="s">
        <v>54</v>
      </c>
      <c r="N36" t="e">
        <f t="shared" ref="N36:W36" si="4">INT(0.5-LN(N33)/N34)</f>
        <v>#VALUE!</v>
      </c>
      <c r="O36" t="e">
        <f t="shared" si="4"/>
        <v>#VALUE!</v>
      </c>
      <c r="P36" t="e">
        <f t="shared" si="4"/>
        <v>#VALUE!</v>
      </c>
      <c r="Q36" t="e">
        <f t="shared" si="4"/>
        <v>#VALUE!</v>
      </c>
      <c r="R36" t="e">
        <f t="shared" si="4"/>
        <v>#VALUE!</v>
      </c>
      <c r="S36" t="e">
        <f t="shared" si="4"/>
        <v>#VALUE!</v>
      </c>
      <c r="T36" t="e">
        <f t="shared" si="4"/>
        <v>#VALUE!</v>
      </c>
      <c r="U36" t="e">
        <f t="shared" si="4"/>
        <v>#VALUE!</v>
      </c>
      <c r="V36" t="e">
        <f t="shared" si="4"/>
        <v>#VALUE!</v>
      </c>
      <c r="W36" t="e">
        <f t="shared" si="4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1</v>
      </c>
      <c r="D4">
        <v>28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 x14ac:dyDescent="0.25">
      <c r="A5" t="s">
        <v>24</v>
      </c>
      <c r="B5">
        <v>1</v>
      </c>
      <c r="C5">
        <v>2</v>
      </c>
      <c r="D5">
        <v>46</v>
      </c>
      <c r="E5">
        <v>3</v>
      </c>
      <c r="F5">
        <v>2</v>
      </c>
      <c r="G5">
        <v>3</v>
      </c>
      <c r="H5">
        <v>0</v>
      </c>
      <c r="I5">
        <v>3</v>
      </c>
      <c r="J5">
        <v>0</v>
      </c>
      <c r="K5">
        <v>0</v>
      </c>
    </row>
    <row r="6" spans="1:23" x14ac:dyDescent="0.25">
      <c r="A6" t="s">
        <v>25</v>
      </c>
      <c r="B6">
        <v>2</v>
      </c>
      <c r="C6">
        <v>3</v>
      </c>
      <c r="D6">
        <v>47</v>
      </c>
      <c r="E6">
        <v>6</v>
      </c>
      <c r="F6">
        <v>3</v>
      </c>
      <c r="G6">
        <v>6</v>
      </c>
      <c r="H6">
        <v>0</v>
      </c>
      <c r="I6">
        <v>5</v>
      </c>
      <c r="J6">
        <v>0</v>
      </c>
      <c r="K6">
        <v>1</v>
      </c>
    </row>
    <row r="7" spans="1:23" x14ac:dyDescent="0.25">
      <c r="A7" t="s">
        <v>26</v>
      </c>
      <c r="B7">
        <v>2</v>
      </c>
      <c r="C7">
        <v>5</v>
      </c>
      <c r="D7">
        <v>68</v>
      </c>
      <c r="E7">
        <v>11</v>
      </c>
      <c r="F7">
        <v>6</v>
      </c>
      <c r="G7">
        <v>11</v>
      </c>
      <c r="H7">
        <v>0</v>
      </c>
      <c r="I7">
        <v>8</v>
      </c>
      <c r="J7">
        <v>0</v>
      </c>
      <c r="K7">
        <v>3</v>
      </c>
    </row>
    <row r="8" spans="1:23" x14ac:dyDescent="0.25">
      <c r="A8" t="s">
        <v>27</v>
      </c>
      <c r="B8">
        <v>5</v>
      </c>
      <c r="C8">
        <v>14</v>
      </c>
      <c r="D8">
        <v>101</v>
      </c>
      <c r="E8">
        <v>25</v>
      </c>
      <c r="F8">
        <v>12</v>
      </c>
      <c r="G8">
        <v>25</v>
      </c>
      <c r="H8">
        <v>0</v>
      </c>
      <c r="I8">
        <v>17</v>
      </c>
      <c r="J8">
        <v>0</v>
      </c>
      <c r="K8">
        <v>8</v>
      </c>
    </row>
    <row r="9" spans="1:23" x14ac:dyDescent="0.25">
      <c r="A9" t="s">
        <v>28</v>
      </c>
      <c r="B9">
        <v>6</v>
      </c>
      <c r="C9">
        <v>9</v>
      </c>
      <c r="D9">
        <v>137</v>
      </c>
      <c r="E9">
        <v>35</v>
      </c>
      <c r="F9">
        <v>17</v>
      </c>
      <c r="G9">
        <v>34</v>
      </c>
      <c r="H9">
        <v>0</v>
      </c>
      <c r="I9">
        <v>23</v>
      </c>
      <c r="J9">
        <v>1</v>
      </c>
      <c r="K9">
        <v>11</v>
      </c>
    </row>
    <row r="10" spans="1:23" x14ac:dyDescent="0.25">
      <c r="A10" t="s">
        <v>29</v>
      </c>
      <c r="B10">
        <v>13</v>
      </c>
      <c r="C10">
        <v>25</v>
      </c>
      <c r="D10">
        <v>200</v>
      </c>
      <c r="E10">
        <v>61</v>
      </c>
      <c r="F10">
        <v>27</v>
      </c>
      <c r="G10">
        <v>59</v>
      </c>
      <c r="H10">
        <v>0</v>
      </c>
      <c r="I10">
        <v>40</v>
      </c>
      <c r="J10">
        <v>2</v>
      </c>
      <c r="K10">
        <v>19</v>
      </c>
    </row>
    <row r="11" spans="1:23" x14ac:dyDescent="0.25">
      <c r="A11" t="s">
        <v>30</v>
      </c>
      <c r="B11">
        <v>15</v>
      </c>
      <c r="C11">
        <v>21</v>
      </c>
      <c r="D11">
        <v>288</v>
      </c>
      <c r="E11">
        <v>84</v>
      </c>
      <c r="F11">
        <v>34</v>
      </c>
      <c r="G11">
        <v>80</v>
      </c>
      <c r="H11">
        <v>0</v>
      </c>
      <c r="I11">
        <v>49</v>
      </c>
      <c r="J11">
        <v>4</v>
      </c>
      <c r="K11">
        <v>31</v>
      </c>
    </row>
    <row r="12" spans="1:23" x14ac:dyDescent="0.25">
      <c r="A12" t="s">
        <v>31</v>
      </c>
      <c r="B12">
        <v>19</v>
      </c>
      <c r="C12">
        <v>40</v>
      </c>
      <c r="D12">
        <v>413</v>
      </c>
      <c r="E12">
        <v>124</v>
      </c>
      <c r="F12">
        <v>57</v>
      </c>
      <c r="G12">
        <v>120</v>
      </c>
      <c r="H12">
        <v>0</v>
      </c>
      <c r="I12">
        <v>76</v>
      </c>
      <c r="J12">
        <v>4</v>
      </c>
      <c r="K12">
        <v>44</v>
      </c>
    </row>
    <row r="13" spans="1:23" x14ac:dyDescent="0.25">
      <c r="A13" t="s">
        <v>32</v>
      </c>
      <c r="B13">
        <v>20</v>
      </c>
      <c r="C13">
        <v>35</v>
      </c>
      <c r="D13">
        <v>585</v>
      </c>
      <c r="E13">
        <v>159</v>
      </c>
      <c r="F13">
        <v>73</v>
      </c>
      <c r="G13">
        <v>155</v>
      </c>
      <c r="H13">
        <v>0</v>
      </c>
      <c r="I13">
        <v>93</v>
      </c>
      <c r="J13">
        <v>4</v>
      </c>
      <c r="K13">
        <v>62</v>
      </c>
    </row>
    <row r="14" spans="1:23" x14ac:dyDescent="0.25">
      <c r="A14" t="s">
        <v>33</v>
      </c>
      <c r="B14">
        <v>36</v>
      </c>
      <c r="C14">
        <v>46</v>
      </c>
      <c r="D14">
        <v>816</v>
      </c>
      <c r="E14">
        <v>207</v>
      </c>
      <c r="F14">
        <v>94</v>
      </c>
      <c r="G14">
        <v>201</v>
      </c>
      <c r="H14">
        <v>0</v>
      </c>
      <c r="I14">
        <v>130</v>
      </c>
      <c r="J14">
        <v>6</v>
      </c>
      <c r="K14">
        <v>71</v>
      </c>
    </row>
    <row r="15" spans="1:23" x14ac:dyDescent="0.25">
      <c r="A15" t="s">
        <v>34</v>
      </c>
      <c r="B15">
        <v>41</v>
      </c>
      <c r="C15">
        <v>64</v>
      </c>
      <c r="D15">
        <v>1025</v>
      </c>
      <c r="E15">
        <v>272</v>
      </c>
      <c r="F15">
        <v>110</v>
      </c>
      <c r="G15">
        <v>265</v>
      </c>
      <c r="H15">
        <v>0</v>
      </c>
      <c r="I15">
        <v>151</v>
      </c>
      <c r="J15">
        <v>7</v>
      </c>
      <c r="K15">
        <v>114</v>
      </c>
    </row>
    <row r="16" spans="1:23" x14ac:dyDescent="0.25">
      <c r="A16" t="s">
        <v>35</v>
      </c>
      <c r="B16">
        <v>47</v>
      </c>
      <c r="C16">
        <v>48</v>
      </c>
      <c r="D16">
        <v>1250</v>
      </c>
      <c r="E16">
        <v>323</v>
      </c>
      <c r="F16">
        <v>136</v>
      </c>
      <c r="G16">
        <v>313</v>
      </c>
      <c r="H16">
        <v>0</v>
      </c>
      <c r="I16">
        <v>183</v>
      </c>
      <c r="J16">
        <v>10</v>
      </c>
      <c r="K16">
        <v>130</v>
      </c>
    </row>
    <row r="17" spans="1:23" x14ac:dyDescent="0.25">
      <c r="A17" t="s">
        <v>36</v>
      </c>
      <c r="B17">
        <v>54</v>
      </c>
      <c r="C17">
        <v>68</v>
      </c>
      <c r="D17">
        <v>1437</v>
      </c>
      <c r="E17">
        <v>394</v>
      </c>
      <c r="F17">
        <v>152</v>
      </c>
      <c r="G17">
        <v>381</v>
      </c>
      <c r="H17">
        <v>0</v>
      </c>
      <c r="I17">
        <v>206</v>
      </c>
      <c r="J17">
        <v>13</v>
      </c>
      <c r="K17">
        <v>175</v>
      </c>
    </row>
    <row r="18" spans="1:23" x14ac:dyDescent="0.25">
      <c r="A18" t="s">
        <v>37</v>
      </c>
      <c r="B18">
        <v>66</v>
      </c>
      <c r="C18">
        <v>80</v>
      </c>
      <c r="D18">
        <v>1656</v>
      </c>
      <c r="E18">
        <v>479</v>
      </c>
      <c r="F18">
        <v>212</v>
      </c>
      <c r="G18">
        <v>461</v>
      </c>
      <c r="H18">
        <v>0</v>
      </c>
      <c r="I18">
        <v>278</v>
      </c>
      <c r="J18">
        <v>18</v>
      </c>
      <c r="K18">
        <v>183</v>
      </c>
    </row>
    <row r="19" spans="1:23" x14ac:dyDescent="0.25">
      <c r="A19" t="s">
        <v>38</v>
      </c>
      <c r="B19">
        <v>76</v>
      </c>
      <c r="C19">
        <v>109</v>
      </c>
      <c r="D19">
        <v>1907</v>
      </c>
      <c r="E19">
        <v>592</v>
      </c>
      <c r="F19">
        <v>254</v>
      </c>
      <c r="G19">
        <v>570</v>
      </c>
      <c r="H19">
        <v>0</v>
      </c>
      <c r="I19">
        <v>330</v>
      </c>
      <c r="J19">
        <v>22</v>
      </c>
      <c r="K19">
        <v>240</v>
      </c>
    </row>
    <row r="20" spans="1:23" x14ac:dyDescent="0.25">
      <c r="A20" t="s">
        <v>39</v>
      </c>
      <c r="B20">
        <v>85</v>
      </c>
      <c r="C20">
        <v>128</v>
      </c>
      <c r="D20">
        <v>2218</v>
      </c>
      <c r="E20">
        <v>725</v>
      </c>
      <c r="F20">
        <v>337</v>
      </c>
      <c r="G20">
        <v>698</v>
      </c>
      <c r="H20">
        <v>0</v>
      </c>
      <c r="I20">
        <v>422</v>
      </c>
      <c r="J20">
        <v>27</v>
      </c>
      <c r="K20">
        <v>276</v>
      </c>
      <c r="N20" s="1">
        <f t="shared" ref="N20:N30" si="0">J20/J19</f>
        <v>1.2272727272727273</v>
      </c>
      <c r="O20" s="1">
        <f t="shared" ref="O20:O30" si="1">J20/J18</f>
        <v>1.5</v>
      </c>
      <c r="P20" s="1">
        <f t="shared" ref="P20:P30" si="2">J20/J17</f>
        <v>2.0769230769230771</v>
      </c>
      <c r="Q20" s="1">
        <f t="shared" ref="Q20:Q30" si="3">J20/J16</f>
        <v>2.7</v>
      </c>
      <c r="R20" s="1">
        <f t="shared" ref="R20:R30" si="4">J20/J15</f>
        <v>3.8571428571428572</v>
      </c>
      <c r="S20" s="1">
        <f t="shared" ref="S20:S30" si="5">J20/J14</f>
        <v>4.5</v>
      </c>
      <c r="T20" s="1">
        <f t="shared" ref="T20:T30" si="6">J20/J13</f>
        <v>6.75</v>
      </c>
      <c r="U20" s="1">
        <f t="shared" ref="U20:U30" si="7">J20/J12</f>
        <v>6.75</v>
      </c>
      <c r="V20" s="1">
        <f t="shared" ref="V20:V30" si="8">J20/J11</f>
        <v>6.75</v>
      </c>
      <c r="W20" s="1">
        <f t="shared" ref="W20:W30" si="9">J20/J10</f>
        <v>13.5</v>
      </c>
    </row>
    <row r="21" spans="1:23" x14ac:dyDescent="0.25">
      <c r="A21" t="s">
        <v>40</v>
      </c>
      <c r="B21">
        <v>93</v>
      </c>
      <c r="C21">
        <v>165</v>
      </c>
      <c r="D21">
        <v>2561</v>
      </c>
      <c r="E21">
        <v>899</v>
      </c>
      <c r="F21">
        <v>449</v>
      </c>
      <c r="G21">
        <v>863</v>
      </c>
      <c r="H21">
        <v>0</v>
      </c>
      <c r="I21">
        <v>542</v>
      </c>
      <c r="J21">
        <v>36</v>
      </c>
      <c r="K21">
        <v>321</v>
      </c>
      <c r="M21">
        <v>1</v>
      </c>
      <c r="N21" s="1">
        <f t="shared" si="0"/>
        <v>1.3333333333333333</v>
      </c>
      <c r="O21" s="1">
        <f t="shared" si="1"/>
        <v>1.6363636363636365</v>
      </c>
      <c r="P21" s="1">
        <f t="shared" si="2"/>
        <v>2</v>
      </c>
      <c r="Q21" s="1">
        <f t="shared" si="3"/>
        <v>2.7692307692307692</v>
      </c>
      <c r="R21" s="1">
        <f t="shared" si="4"/>
        <v>3.6</v>
      </c>
      <c r="S21" s="1">
        <f t="shared" si="5"/>
        <v>5.1428571428571432</v>
      </c>
      <c r="T21" s="1">
        <f t="shared" si="6"/>
        <v>6</v>
      </c>
      <c r="U21" s="1">
        <f t="shared" si="7"/>
        <v>9</v>
      </c>
      <c r="V21" s="1">
        <f t="shared" si="8"/>
        <v>9</v>
      </c>
      <c r="W21" s="1">
        <f t="shared" si="9"/>
        <v>9</v>
      </c>
    </row>
    <row r="22" spans="1:23" x14ac:dyDescent="0.25">
      <c r="A22" t="s">
        <v>41</v>
      </c>
      <c r="B22">
        <v>98</v>
      </c>
      <c r="C22">
        <v>224</v>
      </c>
      <c r="D22">
        <v>2946</v>
      </c>
      <c r="E22">
        <v>1133</v>
      </c>
      <c r="F22">
        <v>521</v>
      </c>
      <c r="G22">
        <v>1087</v>
      </c>
      <c r="H22">
        <v>0</v>
      </c>
      <c r="I22">
        <v>619</v>
      </c>
      <c r="J22">
        <v>46</v>
      </c>
      <c r="K22">
        <v>468</v>
      </c>
      <c r="M22">
        <v>2</v>
      </c>
      <c r="N22" s="1">
        <f t="shared" si="0"/>
        <v>1.2777777777777777</v>
      </c>
      <c r="O22" s="1">
        <f t="shared" si="1"/>
        <v>1.7037037037037037</v>
      </c>
      <c r="P22" s="1">
        <f t="shared" si="2"/>
        <v>2.0909090909090908</v>
      </c>
      <c r="Q22" s="1">
        <f t="shared" si="3"/>
        <v>2.5555555555555554</v>
      </c>
      <c r="R22" s="1">
        <f t="shared" si="4"/>
        <v>3.5384615384615383</v>
      </c>
      <c r="S22" s="1">
        <f t="shared" si="5"/>
        <v>4.5999999999999996</v>
      </c>
      <c r="T22" s="1">
        <f t="shared" si="6"/>
        <v>6.5714285714285712</v>
      </c>
      <c r="U22" s="1">
        <f t="shared" si="7"/>
        <v>7.666666666666667</v>
      </c>
      <c r="V22" s="1">
        <f t="shared" si="8"/>
        <v>11.5</v>
      </c>
      <c r="W22" s="1">
        <f t="shared" si="9"/>
        <v>11.5</v>
      </c>
    </row>
    <row r="23" spans="1:23" x14ac:dyDescent="0.25">
      <c r="A23" t="s">
        <v>42</v>
      </c>
      <c r="B23">
        <v>110</v>
      </c>
      <c r="C23">
        <v>98</v>
      </c>
      <c r="D23">
        <v>3225</v>
      </c>
      <c r="E23">
        <v>1242</v>
      </c>
      <c r="F23">
        <v>528</v>
      </c>
      <c r="G23">
        <v>1185</v>
      </c>
      <c r="H23">
        <v>0</v>
      </c>
      <c r="I23">
        <v>638</v>
      </c>
      <c r="J23">
        <v>57</v>
      </c>
      <c r="K23">
        <v>547</v>
      </c>
      <c r="M23">
        <v>3</v>
      </c>
      <c r="N23" s="1">
        <f t="shared" si="0"/>
        <v>1.2391304347826086</v>
      </c>
      <c r="O23" s="1">
        <f t="shared" si="1"/>
        <v>1.5833333333333333</v>
      </c>
      <c r="P23" s="1">
        <f t="shared" si="2"/>
        <v>2.1111111111111112</v>
      </c>
      <c r="Q23" s="1">
        <f t="shared" si="3"/>
        <v>2.5909090909090908</v>
      </c>
      <c r="R23" s="1">
        <f t="shared" si="4"/>
        <v>3.1666666666666665</v>
      </c>
      <c r="S23" s="1">
        <f t="shared" si="5"/>
        <v>4.384615384615385</v>
      </c>
      <c r="T23" s="1">
        <f t="shared" si="6"/>
        <v>5.7</v>
      </c>
      <c r="U23" s="1">
        <f t="shared" si="7"/>
        <v>8.1428571428571423</v>
      </c>
      <c r="V23" s="1">
        <f t="shared" si="8"/>
        <v>9.5</v>
      </c>
      <c r="W23" s="1">
        <f t="shared" si="9"/>
        <v>14.25</v>
      </c>
    </row>
    <row r="24" spans="1:23" x14ac:dyDescent="0.25">
      <c r="A24" t="s">
        <v>43</v>
      </c>
      <c r="B24">
        <v>109</v>
      </c>
      <c r="C24">
        <v>117</v>
      </c>
      <c r="D24">
        <v>3225</v>
      </c>
      <c r="E24">
        <v>1371</v>
      </c>
      <c r="F24">
        <v>599</v>
      </c>
      <c r="G24">
        <v>1302</v>
      </c>
      <c r="H24">
        <v>0</v>
      </c>
      <c r="I24">
        <v>708</v>
      </c>
      <c r="J24">
        <v>69</v>
      </c>
      <c r="K24">
        <v>594</v>
      </c>
      <c r="M24">
        <v>4</v>
      </c>
      <c r="N24" s="1">
        <f t="shared" si="0"/>
        <v>1.2105263157894737</v>
      </c>
      <c r="O24" s="1">
        <f t="shared" si="1"/>
        <v>1.5</v>
      </c>
      <c r="P24" s="1">
        <f t="shared" si="2"/>
        <v>1.9166666666666667</v>
      </c>
      <c r="Q24" s="1">
        <f t="shared" si="3"/>
        <v>2.5555555555555554</v>
      </c>
      <c r="R24" s="1">
        <f t="shared" si="4"/>
        <v>3.1363636363636362</v>
      </c>
      <c r="S24" s="1">
        <f t="shared" si="5"/>
        <v>3.8333333333333335</v>
      </c>
      <c r="T24" s="1">
        <f t="shared" si="6"/>
        <v>5.3076923076923075</v>
      </c>
      <c r="U24" s="1">
        <f t="shared" si="7"/>
        <v>6.9</v>
      </c>
      <c r="V24" s="1">
        <f t="shared" si="8"/>
        <v>9.8571428571428577</v>
      </c>
      <c r="W24" s="1">
        <f t="shared" si="9"/>
        <v>11.5</v>
      </c>
    </row>
    <row r="25" spans="1:23" x14ac:dyDescent="0.25">
      <c r="A25" t="s">
        <v>44</v>
      </c>
      <c r="B25">
        <v>119</v>
      </c>
      <c r="C25">
        <v>174</v>
      </c>
      <c r="D25">
        <v>4109</v>
      </c>
      <c r="E25">
        <v>1568</v>
      </c>
      <c r="F25">
        <v>638</v>
      </c>
      <c r="G25">
        <v>1476</v>
      </c>
      <c r="H25">
        <v>0</v>
      </c>
      <c r="I25">
        <v>757</v>
      </c>
      <c r="J25">
        <v>92</v>
      </c>
      <c r="K25">
        <v>719</v>
      </c>
      <c r="M25">
        <v>5</v>
      </c>
      <c r="N25" s="1">
        <f t="shared" si="0"/>
        <v>1.3333333333333333</v>
      </c>
      <c r="O25" s="1">
        <f t="shared" si="1"/>
        <v>1.6140350877192982</v>
      </c>
      <c r="P25" s="1">
        <f t="shared" si="2"/>
        <v>2</v>
      </c>
      <c r="Q25" s="1">
        <f t="shared" si="3"/>
        <v>2.5555555555555554</v>
      </c>
      <c r="R25" s="1">
        <f t="shared" si="4"/>
        <v>3.4074074074074074</v>
      </c>
      <c r="S25" s="1">
        <f t="shared" si="5"/>
        <v>4.1818181818181817</v>
      </c>
      <c r="T25" s="1">
        <f t="shared" si="6"/>
        <v>5.1111111111111107</v>
      </c>
      <c r="U25" s="1">
        <f t="shared" si="7"/>
        <v>7.0769230769230766</v>
      </c>
      <c r="V25" s="1">
        <f t="shared" si="8"/>
        <v>9.1999999999999993</v>
      </c>
      <c r="W25" s="1">
        <f t="shared" si="9"/>
        <v>13.142857142857142</v>
      </c>
    </row>
    <row r="26" spans="1:23" x14ac:dyDescent="0.25">
      <c r="A26" t="s">
        <v>45</v>
      </c>
      <c r="B26">
        <v>141</v>
      </c>
      <c r="C26">
        <v>146</v>
      </c>
      <c r="D26">
        <v>4512</v>
      </c>
      <c r="E26">
        <v>1737</v>
      </c>
      <c r="F26">
        <v>656</v>
      </c>
      <c r="G26">
        <v>1622</v>
      </c>
      <c r="H26">
        <v>0</v>
      </c>
      <c r="I26">
        <v>797</v>
      </c>
      <c r="J26">
        <v>115</v>
      </c>
      <c r="K26">
        <v>825</v>
      </c>
      <c r="M26">
        <v>6</v>
      </c>
      <c r="N26" s="1">
        <f t="shared" si="0"/>
        <v>1.25</v>
      </c>
      <c r="O26" s="1">
        <f t="shared" si="1"/>
        <v>1.6666666666666667</v>
      </c>
      <c r="P26" s="1">
        <f t="shared" si="2"/>
        <v>2.0175438596491229</v>
      </c>
      <c r="Q26" s="1">
        <f t="shared" si="3"/>
        <v>2.5</v>
      </c>
      <c r="R26" s="1">
        <f t="shared" si="4"/>
        <v>3.1944444444444446</v>
      </c>
      <c r="S26" s="1">
        <f t="shared" si="5"/>
        <v>4.2592592592592595</v>
      </c>
      <c r="T26" s="1">
        <f t="shared" si="6"/>
        <v>5.2272727272727275</v>
      </c>
      <c r="U26" s="1">
        <f t="shared" si="7"/>
        <v>6.3888888888888893</v>
      </c>
      <c r="V26" s="1">
        <f t="shared" si="8"/>
        <v>8.8461538461538467</v>
      </c>
      <c r="W26" s="1">
        <f t="shared" si="9"/>
        <v>11.5</v>
      </c>
    </row>
    <row r="27" spans="1:23" x14ac:dyDescent="0.25">
      <c r="A27" t="s">
        <v>46</v>
      </c>
      <c r="B27">
        <v>138</v>
      </c>
      <c r="C27">
        <v>222</v>
      </c>
      <c r="D27">
        <v>5170</v>
      </c>
      <c r="E27">
        <v>1981</v>
      </c>
      <c r="F27">
        <v>704</v>
      </c>
      <c r="G27">
        <v>1844</v>
      </c>
      <c r="H27">
        <v>0</v>
      </c>
      <c r="I27">
        <v>842</v>
      </c>
      <c r="J27">
        <v>137</v>
      </c>
      <c r="K27">
        <v>1002</v>
      </c>
      <c r="M27">
        <v>7</v>
      </c>
      <c r="N27" s="1">
        <f t="shared" si="0"/>
        <v>1.191304347826087</v>
      </c>
      <c r="O27" s="1">
        <f t="shared" si="1"/>
        <v>1.4891304347826086</v>
      </c>
      <c r="P27" s="1">
        <f t="shared" si="2"/>
        <v>1.9855072463768115</v>
      </c>
      <c r="Q27" s="1">
        <f t="shared" si="3"/>
        <v>2.4035087719298245</v>
      </c>
      <c r="R27" s="1">
        <f t="shared" si="4"/>
        <v>2.9782608695652173</v>
      </c>
      <c r="S27" s="1">
        <f t="shared" si="5"/>
        <v>3.8055555555555554</v>
      </c>
      <c r="T27" s="1">
        <f t="shared" si="6"/>
        <v>5.0740740740740744</v>
      </c>
      <c r="U27" s="1">
        <f t="shared" si="7"/>
        <v>6.2272727272727275</v>
      </c>
      <c r="V27" s="1">
        <f t="shared" si="8"/>
        <v>7.6111111111111107</v>
      </c>
      <c r="W27" s="1">
        <f t="shared" si="9"/>
        <v>10.538461538461538</v>
      </c>
    </row>
    <row r="28" spans="1:23" x14ac:dyDescent="0.25">
      <c r="A28" t="s">
        <v>47</v>
      </c>
      <c r="B28">
        <v>141</v>
      </c>
      <c r="C28">
        <v>153</v>
      </c>
      <c r="D28">
        <v>5740</v>
      </c>
      <c r="E28">
        <v>2153</v>
      </c>
      <c r="F28">
        <v>742</v>
      </c>
      <c r="G28">
        <v>1997</v>
      </c>
      <c r="H28">
        <v>2</v>
      </c>
      <c r="I28">
        <v>883</v>
      </c>
      <c r="J28">
        <v>154</v>
      </c>
      <c r="K28">
        <v>1114</v>
      </c>
      <c r="M28">
        <v>8</v>
      </c>
      <c r="N28" s="1">
        <f t="shared" si="0"/>
        <v>1.1240875912408759</v>
      </c>
      <c r="O28" s="1">
        <f t="shared" si="1"/>
        <v>1.3391304347826087</v>
      </c>
      <c r="P28" s="1">
        <f t="shared" si="2"/>
        <v>1.673913043478261</v>
      </c>
      <c r="Q28" s="1">
        <f t="shared" si="3"/>
        <v>2.2318840579710146</v>
      </c>
      <c r="R28" s="1">
        <f t="shared" si="4"/>
        <v>2.7017543859649122</v>
      </c>
      <c r="S28" s="1">
        <f t="shared" si="5"/>
        <v>3.347826086956522</v>
      </c>
      <c r="T28" s="1">
        <f t="shared" si="6"/>
        <v>4.2777777777777777</v>
      </c>
      <c r="U28" s="1">
        <f t="shared" si="7"/>
        <v>5.7037037037037033</v>
      </c>
      <c r="V28" s="1">
        <f t="shared" si="8"/>
        <v>7</v>
      </c>
      <c r="W28" s="1">
        <f t="shared" si="9"/>
        <v>8.5555555555555554</v>
      </c>
    </row>
    <row r="29" spans="1:23" x14ac:dyDescent="0.25">
      <c r="A29" t="s">
        <v>48</v>
      </c>
      <c r="B29">
        <v>138</v>
      </c>
      <c r="C29">
        <v>234</v>
      </c>
      <c r="D29">
        <v>6391</v>
      </c>
      <c r="E29">
        <v>2421</v>
      </c>
      <c r="F29">
        <v>816</v>
      </c>
      <c r="G29">
        <v>2231</v>
      </c>
      <c r="H29">
        <v>6</v>
      </c>
      <c r="I29">
        <v>954</v>
      </c>
      <c r="J29">
        <v>184</v>
      </c>
      <c r="K29">
        <v>1277</v>
      </c>
      <c r="M29">
        <v>9</v>
      </c>
      <c r="N29" s="1">
        <f t="shared" si="0"/>
        <v>1.1948051948051948</v>
      </c>
      <c r="O29" s="1">
        <f t="shared" si="1"/>
        <v>1.3430656934306568</v>
      </c>
      <c r="P29" s="1">
        <f t="shared" si="2"/>
        <v>1.6</v>
      </c>
      <c r="Q29" s="1">
        <f t="shared" si="3"/>
        <v>2</v>
      </c>
      <c r="R29" s="1">
        <f t="shared" si="4"/>
        <v>2.6666666666666665</v>
      </c>
      <c r="S29" s="1">
        <f t="shared" si="5"/>
        <v>3.2280701754385963</v>
      </c>
      <c r="T29" s="1">
        <f t="shared" si="6"/>
        <v>4</v>
      </c>
      <c r="U29" s="1">
        <f t="shared" si="7"/>
        <v>5.1111111111111107</v>
      </c>
      <c r="V29" s="1">
        <f t="shared" si="8"/>
        <v>6.8148148148148149</v>
      </c>
      <c r="W29" s="1">
        <f t="shared" si="9"/>
        <v>8.3636363636363633</v>
      </c>
    </row>
    <row r="30" spans="1:23" x14ac:dyDescent="0.25">
      <c r="A30" t="s">
        <v>49</v>
      </c>
      <c r="B30">
        <v>148</v>
      </c>
      <c r="C30">
        <v>127</v>
      </c>
      <c r="D30">
        <v>6782</v>
      </c>
      <c r="E30">
        <v>2569</v>
      </c>
      <c r="F30">
        <v>882</v>
      </c>
      <c r="G30">
        <v>2358</v>
      </c>
      <c r="H30">
        <v>8</v>
      </c>
      <c r="I30">
        <v>1030</v>
      </c>
      <c r="J30">
        <v>203</v>
      </c>
      <c r="K30">
        <v>1328</v>
      </c>
      <c r="M30">
        <v>10</v>
      </c>
      <c r="N30" s="1">
        <f t="shared" si="0"/>
        <v>1.1032608695652173</v>
      </c>
      <c r="O30" s="1">
        <f t="shared" si="1"/>
        <v>1.3181818181818181</v>
      </c>
      <c r="P30" s="1">
        <f t="shared" si="2"/>
        <v>1.4817518248175183</v>
      </c>
      <c r="Q30" s="1">
        <f t="shared" si="3"/>
        <v>1.7652173913043478</v>
      </c>
      <c r="R30" s="1">
        <f t="shared" si="4"/>
        <v>2.2065217391304346</v>
      </c>
      <c r="S30" s="1">
        <f t="shared" si="5"/>
        <v>2.9420289855072466</v>
      </c>
      <c r="T30" s="1">
        <f t="shared" si="6"/>
        <v>3.5614035087719298</v>
      </c>
      <c r="U30" s="1">
        <f t="shared" si="7"/>
        <v>4.4130434782608692</v>
      </c>
      <c r="V30" s="1">
        <f t="shared" si="8"/>
        <v>5.6388888888888893</v>
      </c>
      <c r="W30" s="1">
        <f t="shared" si="9"/>
        <v>7.5185185185185182</v>
      </c>
    </row>
    <row r="33" spans="11:23" x14ac:dyDescent="0.25">
      <c r="K33" t="s">
        <v>50</v>
      </c>
      <c r="M33" t="s">
        <v>51</v>
      </c>
      <c r="N33">
        <f>EXP(INDEX(LINEST(LN(N21:N30),M21:M30),1,2))</f>
        <v>1.3420763518842109</v>
      </c>
      <c r="O33">
        <f>EXP(INDEX(LINEST(LN(O21:O30),M21:M30),1,2))</f>
        <v>1.7542961902788008</v>
      </c>
      <c r="P33">
        <f>EXP(INDEX(LINEST(LN(P21:P30),M21:M30),1,2))</f>
        <v>2.2615606442733598</v>
      </c>
      <c r="Q33">
        <f>EXP(INDEX(LINEST(LN(Q21:Q30),M21:M30),1,2))</f>
        <v>2.9692177176226235</v>
      </c>
      <c r="R33">
        <f>EXP(INDEX(LINEST(LN(R21:R30),M21:M30),1,2))</f>
        <v>3.8774014573732241</v>
      </c>
      <c r="S33">
        <f>EXP(INDEX(LINEST(LN(S21:S30),M21:M30),1,2))</f>
        <v>5.2665930272214441</v>
      </c>
      <c r="T33">
        <f>EXP(INDEX(LINEST(LN(T21:T30),M21:M30),1,2))</f>
        <v>6.9188695684149497</v>
      </c>
      <c r="U33">
        <f>EXP(INDEX(LINEST(LN(U21:U30),M21:M30),1,2))</f>
        <v>9.5585123194577477</v>
      </c>
      <c r="V33">
        <f>EXP(INDEX(LINEST(LN(V21:V30),M21:M30),1,2))</f>
        <v>11.71266387732191</v>
      </c>
      <c r="W33">
        <f>EXP(INDEX(LINEST(LN(W21:W30),M21:M30),1,2))</f>
        <v>13.019549447526479</v>
      </c>
    </row>
    <row r="34" spans="11:23" x14ac:dyDescent="0.25">
      <c r="M34" t="s">
        <v>52</v>
      </c>
      <c r="N34">
        <f>INDEX(LINEST(LN(N21:N30),M21:M30),1)</f>
        <v>-1.681473085978813E-2</v>
      </c>
      <c r="O34">
        <f>INDEX(LINEST(LN(O21:O30),M21:M30),1)</f>
        <v>-2.6898455195333983E-2</v>
      </c>
      <c r="P34">
        <f>INDEX(LINEST(LN(P21:P30),M21:M30),1)</f>
        <v>-3.4049236244861267E-2</v>
      </c>
      <c r="Q34">
        <f>INDEX(LINEST(LN(Q21:Q30),M21:M30),1)</f>
        <v>-4.0729280066008372E-2</v>
      </c>
      <c r="R34">
        <f>INDEX(LINEST(LN(R21:R30),M21:M30),1)</f>
        <v>-4.4844184587688025E-2</v>
      </c>
      <c r="S34">
        <f>INDEX(LINEST(LN(S21:S30),M21:M30),1)</f>
        <v>-5.3686116316437299E-2</v>
      </c>
      <c r="T34">
        <f>INDEX(LINEST(LN(T21:T30),M21:M30),1)</f>
        <v>-5.8892302950807579E-2</v>
      </c>
      <c r="U34">
        <f>INDEX(LINEST(LN(U21:U30),M21:M30),1)</f>
        <v>-6.9347577504116464E-2</v>
      </c>
      <c r="V34">
        <f>INDEX(LINEST(LN(V21:V30),M21:M30),1)</f>
        <v>-6.1893729459671899E-2</v>
      </c>
      <c r="W34">
        <f>INDEX(LINEST(LN(W21:W30),M21:M30),1)</f>
        <v>-4.1177172128102686E-2</v>
      </c>
    </row>
    <row r="35" spans="11:23" x14ac:dyDescent="0.25">
      <c r="M35" t="s">
        <v>53</v>
      </c>
      <c r="N35">
        <f t="shared" ref="N35:W35" si="10">PEARSON(N21:N30,N39:N48)</f>
        <v>0.79247097421281398</v>
      </c>
      <c r="O35">
        <f t="shared" si="10"/>
        <v>0.82848253115341164</v>
      </c>
      <c r="P35">
        <f t="shared" si="10"/>
        <v>0.81860900903291622</v>
      </c>
      <c r="Q35">
        <f t="shared" si="10"/>
        <v>0.89317235003336515</v>
      </c>
      <c r="R35">
        <f t="shared" si="10"/>
        <v>0.90192082720162614</v>
      </c>
      <c r="S35">
        <f t="shared" si="10"/>
        <v>0.93691312993612696</v>
      </c>
      <c r="T35">
        <f t="shared" si="10"/>
        <v>0.93676963309221806</v>
      </c>
      <c r="U35">
        <f t="shared" si="10"/>
        <v>0.96847272207313739</v>
      </c>
      <c r="V35">
        <f t="shared" si="10"/>
        <v>0.85410510941917239</v>
      </c>
      <c r="W35">
        <f t="shared" si="10"/>
        <v>0.53543818663000742</v>
      </c>
    </row>
    <row r="36" spans="11:23" x14ac:dyDescent="0.25">
      <c r="M36" t="s">
        <v>54</v>
      </c>
      <c r="N36">
        <f t="shared" ref="N36:W36" si="11">INT(0.5-LN(N33)/N34)</f>
        <v>17</v>
      </c>
      <c r="O36">
        <f t="shared" si="11"/>
        <v>21</v>
      </c>
      <c r="P36">
        <f t="shared" si="11"/>
        <v>24</v>
      </c>
      <c r="Q36">
        <f t="shared" si="11"/>
        <v>27</v>
      </c>
      <c r="R36">
        <f t="shared" si="11"/>
        <v>30</v>
      </c>
      <c r="S36">
        <f t="shared" si="11"/>
        <v>31</v>
      </c>
      <c r="T36">
        <f t="shared" si="11"/>
        <v>33</v>
      </c>
      <c r="U36">
        <f t="shared" si="11"/>
        <v>33</v>
      </c>
      <c r="V36">
        <f t="shared" si="11"/>
        <v>40</v>
      </c>
      <c r="W36">
        <f t="shared" si="11"/>
        <v>62</v>
      </c>
    </row>
    <row r="37" spans="11:23" x14ac:dyDescent="0.25">
      <c r="M37" t="s">
        <v>55</v>
      </c>
      <c r="N37" s="2">
        <f>N36+A20</f>
        <v>43920</v>
      </c>
      <c r="O37" s="2">
        <f>O36+A20</f>
        <v>43924</v>
      </c>
      <c r="P37" s="2">
        <f>P36+A20</f>
        <v>43927</v>
      </c>
      <c r="Q37" s="2">
        <f>Q36+A20</f>
        <v>43930</v>
      </c>
      <c r="R37" s="2">
        <f>R36+A20</f>
        <v>43933</v>
      </c>
      <c r="S37" s="2">
        <f>S36+A20</f>
        <v>43934</v>
      </c>
      <c r="T37" s="2">
        <f>T36+A20</f>
        <v>43936</v>
      </c>
      <c r="U37" s="2">
        <f>U36+A20</f>
        <v>43936</v>
      </c>
      <c r="V37" s="2">
        <f>V36+A20</f>
        <v>43943</v>
      </c>
      <c r="W37" s="2">
        <f>W36+A20</f>
        <v>43965</v>
      </c>
    </row>
    <row r="39" spans="11:23" x14ac:dyDescent="0.25">
      <c r="N39">
        <f>N33*EXP(N34*M21)</f>
        <v>1.3196983663868038</v>
      </c>
      <c r="O39">
        <f>O33*EXP(O34*M21)</f>
        <v>1.7077373208196127</v>
      </c>
      <c r="P39">
        <f>P33*EXP(P34*M21)</f>
        <v>2.1858524489483395</v>
      </c>
      <c r="Q39">
        <f>Q33*EXP(Q34*M21)</f>
        <v>2.8507132989935045</v>
      </c>
      <c r="R39">
        <f>R33*EXP(R34*M21)</f>
        <v>3.7073636486981356</v>
      </c>
      <c r="S39">
        <f>S33*EXP(S34*M21)</f>
        <v>4.9913057694553977</v>
      </c>
      <c r="T39">
        <f>T33*EXP(T34*M21)</f>
        <v>6.5231676651401314</v>
      </c>
      <c r="U39">
        <f>U33*EXP(U34*M21)</f>
        <v>8.9181142949363803</v>
      </c>
      <c r="V39">
        <f>V33*EXP(V34*M21)</f>
        <v>11.009702281874937</v>
      </c>
      <c r="W39">
        <f>W33*EXP(W34*M21)</f>
        <v>12.494328975568028</v>
      </c>
    </row>
    <row r="40" spans="11:23" x14ac:dyDescent="0.25">
      <c r="N40">
        <f>N33*EXP(N34*M22)</f>
        <v>1.2976935148278785</v>
      </c>
      <c r="O40">
        <f>O33*EXP(O34*M22)</f>
        <v>1.6624141197369111</v>
      </c>
      <c r="P40">
        <f>P33*EXP(P34*M22)</f>
        <v>2.1126786675705573</v>
      </c>
      <c r="Q40">
        <f>Q33*EXP(Q34*M22)</f>
        <v>2.7369385090309786</v>
      </c>
      <c r="R40">
        <f>R33*EXP(R34*M22)</f>
        <v>3.5447826011288766</v>
      </c>
      <c r="S40">
        <f>S33*EXP(S34*M22)</f>
        <v>4.7304079042049008</v>
      </c>
      <c r="T40">
        <f>T33*EXP(T34*M22)</f>
        <v>6.1500966258680272</v>
      </c>
      <c r="U40">
        <f>U33*EXP(U34*M22)</f>
        <v>8.320621443950861</v>
      </c>
      <c r="V40">
        <f>V33*EXP(V34*M22)</f>
        <v>10.348930491398812</v>
      </c>
      <c r="W40">
        <f>W33*EXP(W34*M22)</f>
        <v>11.990296375377032</v>
      </c>
    </row>
    <row r="41" spans="11:23" x14ac:dyDescent="0.25">
      <c r="N41">
        <f>N33*EXP(N34*M23)</f>
        <v>1.2760555755153147</v>
      </c>
      <c r="O41">
        <f>O33*EXP(O34*M23)</f>
        <v>1.6182937924986465</v>
      </c>
      <c r="P41">
        <f>P33*EXP(P34*M23)</f>
        <v>2.0419544578844508</v>
      </c>
      <c r="Q41">
        <f>Q33*EXP(Q34*M23)</f>
        <v>2.6277045835726414</v>
      </c>
      <c r="R41">
        <f>R33*EXP(R34*M23)</f>
        <v>3.3893313092386963</v>
      </c>
      <c r="S41">
        <f>S33*EXP(S34*M23)</f>
        <v>4.4831472912559587</v>
      </c>
      <c r="T41">
        <f>T33*EXP(T34*M23)</f>
        <v>5.7983621530446685</v>
      </c>
      <c r="U41">
        <f>U33*EXP(U34*M23)</f>
        <v>7.7631592199759751</v>
      </c>
      <c r="V41">
        <f>V33*EXP(V34*M23)</f>
        <v>9.7278163908320554</v>
      </c>
      <c r="W41">
        <f>W33*EXP(W34*M23)</f>
        <v>11.506596908926317</v>
      </c>
    </row>
    <row r="42" spans="11:23" x14ac:dyDescent="0.25">
      <c r="N42">
        <f>N33*EXP(N34*M24)</f>
        <v>1.2547784304984335</v>
      </c>
      <c r="O42">
        <f>O33*EXP(O34*M24)</f>
        <v>1.5753444149368196</v>
      </c>
      <c r="P42">
        <f>P33*EXP(P34*M24)</f>
        <v>1.9735978178209772</v>
      </c>
      <c r="Q42">
        <f>Q33*EXP(Q34*M24)</f>
        <v>2.5228302922206844</v>
      </c>
      <c r="R42">
        <f>R33*EXP(R34*M24)</f>
        <v>3.2406971079488343</v>
      </c>
      <c r="S42">
        <f>S33*EXP(S34*M24)</f>
        <v>4.2488111051120585</v>
      </c>
      <c r="T42">
        <f>T33*EXP(T34*M24)</f>
        <v>5.4667439721917406</v>
      </c>
      <c r="U42">
        <f>U33*EXP(U34*M24)</f>
        <v>7.2430456643971199</v>
      </c>
      <c r="V42">
        <f>V33*EXP(V34*M24)</f>
        <v>9.1439798356351787</v>
      </c>
      <c r="W42">
        <f>W33*EXP(W34*M24)</f>
        <v>11.042410319098501</v>
      </c>
    </row>
    <row r="43" spans="11:23" x14ac:dyDescent="0.25">
      <c r="N43">
        <f>N33*EXP(N34*M25)</f>
        <v>1.2338560638381975</v>
      </c>
      <c r="O43">
        <f>O33*EXP(O34*M25)</f>
        <v>1.5335349101480944</v>
      </c>
      <c r="P43">
        <f>P33*EXP(P34*M25)</f>
        <v>1.9075294904192894</v>
      </c>
      <c r="Q43">
        <f>Q33*EXP(Q34*M25)</f>
        <v>2.4221416376618947</v>
      </c>
      <c r="R43">
        <f>R33*EXP(R34*M25)</f>
        <v>3.0985810436533865</v>
      </c>
      <c r="S43">
        <f>S33*EXP(S34*M25)</f>
        <v>4.0267237799956712</v>
      </c>
      <c r="T43">
        <f>T33*EXP(T34*M25)</f>
        <v>5.1540915984011502</v>
      </c>
      <c r="U43">
        <f>U33*EXP(U34*M25)</f>
        <v>6.7577785035696172</v>
      </c>
      <c r="V43">
        <f>V33*EXP(V34*M25)</f>
        <v>8.5951835309415276</v>
      </c>
      <c r="W43">
        <f>W33*EXP(W34*M25)</f>
        <v>10.596949438694713</v>
      </c>
    </row>
    <row r="44" spans="11:23" x14ac:dyDescent="0.25">
      <c r="N44">
        <f>N33*EXP(N34*M26)</f>
        <v>1.2132825599062533</v>
      </c>
      <c r="O44">
        <f>O33*EXP(O34*M26)</f>
        <v>1.4928350260074661</v>
      </c>
      <c r="P44">
        <f>P33*EXP(P34*M26)</f>
        <v>1.8436728719312625</v>
      </c>
      <c r="Q44">
        <f>Q33*EXP(Q34*M26)</f>
        <v>2.3254715669880857</v>
      </c>
      <c r="R44">
        <f>R33*EXP(R34*M26)</f>
        <v>2.9626972729225818</v>
      </c>
      <c r="S44">
        <f>S33*EXP(S34*M26)</f>
        <v>3.8162450622654798</v>
      </c>
      <c r="T44">
        <f>T33*EXP(T34*M26)</f>
        <v>4.8593203449509552</v>
      </c>
      <c r="U44">
        <f>U33*EXP(U34*M26)</f>
        <v>6.3050231103449468</v>
      </c>
      <c r="V44">
        <f>V33*EXP(V34*M26)</f>
        <v>8.0793244581161794</v>
      </c>
      <c r="W44">
        <f>W33*EXP(W34*M26)</f>
        <v>10.169458855557176</v>
      </c>
    </row>
    <row r="45" spans="11:23" x14ac:dyDescent="0.25">
      <c r="N45">
        <f>N33*EXP(N34*M27)</f>
        <v>1.1930521017123354</v>
      </c>
      <c r="O45">
        <f>O33*EXP(O34*M27)</f>
        <v>1.4532153132787169</v>
      </c>
      <c r="P45">
        <f>P33*EXP(P34*M27)</f>
        <v>1.7819539230023205</v>
      </c>
      <c r="Q45">
        <f>Q33*EXP(Q34*M27)</f>
        <v>2.2326596945380186</v>
      </c>
      <c r="R45">
        <f>R33*EXP(R34*M27)</f>
        <v>2.8327724875750517</v>
      </c>
      <c r="S45">
        <f>S33*EXP(S34*M27)</f>
        <v>3.6167681646346526</v>
      </c>
      <c r="T45">
        <f>T33*EXP(T34*M27)</f>
        <v>4.5814075601953324</v>
      </c>
      <c r="U45">
        <f>U33*EXP(U34*M27)</f>
        <v>5.8826012721466432</v>
      </c>
      <c r="V45">
        <f>V33*EXP(V34*M27)</f>
        <v>7.5944258158689886</v>
      </c>
      <c r="W45">
        <f>W33*EXP(W34*M27)</f>
        <v>9.7592136315419484</v>
      </c>
    </row>
    <row r="46" spans="11:23" x14ac:dyDescent="0.25">
      <c r="N46">
        <f>N33*EXP(N34*M28)</f>
        <v>1.1731589692595603</v>
      </c>
      <c r="O46">
        <f>O33*EXP(O34*M28)</f>
        <v>1.4146471043058162</v>
      </c>
      <c r="P46">
        <f>P33*EXP(P34*M28)</f>
        <v>1.7223010828255796</v>
      </c>
      <c r="Q46">
        <f>Q33*EXP(Q34*M28)</f>
        <v>2.1435520358009765</v>
      </c>
      <c r="R46">
        <f>R33*EXP(R34*M28)</f>
        <v>2.7085453649627191</v>
      </c>
      <c r="S46">
        <f>S33*EXP(S34*M28)</f>
        <v>3.4277180168689925</v>
      </c>
      <c r="T46">
        <f>T33*EXP(T34*M28)</f>
        <v>4.3193890796731962</v>
      </c>
      <c r="U46">
        <f>U33*EXP(U34*M28)</f>
        <v>5.4884807115588936</v>
      </c>
      <c r="V46">
        <f>V33*EXP(V34*M28)</f>
        <v>7.1386294450396726</v>
      </c>
      <c r="W46">
        <f>W33*EXP(W34*M28)</f>
        <v>9.365518073169488</v>
      </c>
    </row>
    <row r="47" spans="11:23" x14ac:dyDescent="0.25">
      <c r="N47">
        <f>N33*EXP(N34*M29)</f>
        <v>1.1535975379271435</v>
      </c>
      <c r="O47">
        <f>O33*EXP(O34*M29)</f>
        <v>1.3771024922698489</v>
      </c>
      <c r="P47">
        <f>P33*EXP(P34*M29)</f>
        <v>1.664645186169778</v>
      </c>
      <c r="Q47">
        <f>Q33*EXP(Q34*M29)</f>
        <v>2.0580007519405101</v>
      </c>
      <c r="R47">
        <f>R33*EXP(R34*M29)</f>
        <v>2.5897660423626458</v>
      </c>
      <c r="S47">
        <f>S33*EXP(S34*M29)</f>
        <v>3.2485496079218961</v>
      </c>
      <c r="T47">
        <f>T33*EXP(T34*M29)</f>
        <v>4.0723558811267591</v>
      </c>
      <c r="U47">
        <f>U33*EXP(U34*M29)</f>
        <v>5.1207653090112588</v>
      </c>
      <c r="V47">
        <f>V33*EXP(V34*M29)</f>
        <v>6.7101887080262888</v>
      </c>
      <c r="W47">
        <f>W33*EXP(W34*M29)</f>
        <v>8.987704551868255</v>
      </c>
    </row>
    <row r="48" spans="11:23" x14ac:dyDescent="0.25">
      <c r="N48">
        <f>N33*EXP(N34*M30)</f>
        <v>1.1343622768800838</v>
      </c>
      <c r="O48">
        <f>O33*EXP(O34*M30)</f>
        <v>1.3405543109964664</v>
      </c>
      <c r="P48">
        <f>P33*EXP(P34*M30)</f>
        <v>1.6089193831847826</v>
      </c>
      <c r="Q48">
        <f>Q33*EXP(Q34*M30)</f>
        <v>1.9758639045144917</v>
      </c>
      <c r="R48">
        <f>R33*EXP(R34*M30)</f>
        <v>2.4761956144186628</v>
      </c>
      <c r="S48">
        <f>S33*EXP(S34*M30)</f>
        <v>3.0787464147266945</v>
      </c>
      <c r="T48">
        <f>T33*EXP(T34*M30)</f>
        <v>3.8394509308252571</v>
      </c>
      <c r="U48">
        <f>U33*EXP(U34*M30)</f>
        <v>4.777685980520693</v>
      </c>
      <c r="V48">
        <f>V33*EXP(V34*M30)</f>
        <v>6.3074617955706591</v>
      </c>
      <c r="W48">
        <f>W33*EXP(W34*M30)</f>
        <v>8.6251323718108104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8"/>
  <sheetViews>
    <sheetView workbookViewId="0">
      <selection activeCell="L39" sqref="L39"/>
    </sheetView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1</v>
      </c>
      <c r="D6">
        <v>21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23" x14ac:dyDescent="0.25">
      <c r="A7" t="s">
        <v>26</v>
      </c>
      <c r="B7">
        <v>0</v>
      </c>
      <c r="C7">
        <v>0</v>
      </c>
      <c r="D7">
        <v>27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</row>
    <row r="8" spans="1:23" x14ac:dyDescent="0.25">
      <c r="A8" t="s">
        <v>27</v>
      </c>
      <c r="B8">
        <v>0</v>
      </c>
      <c r="C8">
        <v>0</v>
      </c>
      <c r="D8">
        <v>35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23" x14ac:dyDescent="0.25">
      <c r="A9" t="s">
        <v>28</v>
      </c>
      <c r="B9">
        <v>0</v>
      </c>
      <c r="C9">
        <v>0</v>
      </c>
      <c r="D9">
        <v>39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23" x14ac:dyDescent="0.25">
      <c r="A10" t="s">
        <v>29</v>
      </c>
      <c r="B10">
        <v>0</v>
      </c>
      <c r="C10">
        <v>0</v>
      </c>
      <c r="D10">
        <v>39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0</v>
      </c>
      <c r="D11">
        <v>46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1</v>
      </c>
      <c r="D12">
        <v>53</v>
      </c>
      <c r="E12">
        <v>2</v>
      </c>
      <c r="F12">
        <v>1</v>
      </c>
      <c r="G12">
        <v>2</v>
      </c>
      <c r="H12">
        <v>0</v>
      </c>
      <c r="I12">
        <v>1</v>
      </c>
      <c r="J12">
        <v>0</v>
      </c>
      <c r="K12">
        <v>1</v>
      </c>
    </row>
    <row r="13" spans="1:23" x14ac:dyDescent="0.25">
      <c r="A13" t="s">
        <v>32</v>
      </c>
      <c r="B13">
        <v>0</v>
      </c>
      <c r="C13">
        <v>2</v>
      </c>
      <c r="D13">
        <v>99</v>
      </c>
      <c r="E13">
        <v>4</v>
      </c>
      <c r="F13">
        <v>2</v>
      </c>
      <c r="G13">
        <v>4</v>
      </c>
      <c r="H13">
        <v>0</v>
      </c>
      <c r="I13">
        <v>2</v>
      </c>
      <c r="J13">
        <v>0</v>
      </c>
      <c r="K13">
        <v>2</v>
      </c>
    </row>
    <row r="14" spans="1:23" x14ac:dyDescent="0.25">
      <c r="A14" t="s">
        <v>33</v>
      </c>
      <c r="B14">
        <v>0</v>
      </c>
      <c r="C14">
        <v>0</v>
      </c>
      <c r="D14">
        <v>113</v>
      </c>
      <c r="E14">
        <v>4</v>
      </c>
      <c r="F14">
        <v>2</v>
      </c>
      <c r="G14">
        <v>4</v>
      </c>
      <c r="H14">
        <v>0</v>
      </c>
      <c r="I14">
        <v>2</v>
      </c>
      <c r="J14">
        <v>0</v>
      </c>
      <c r="K14">
        <v>2</v>
      </c>
    </row>
    <row r="15" spans="1:23" x14ac:dyDescent="0.25">
      <c r="A15" t="s">
        <v>34</v>
      </c>
      <c r="B15">
        <v>0</v>
      </c>
      <c r="C15">
        <v>5</v>
      </c>
      <c r="D15">
        <v>113</v>
      </c>
      <c r="E15">
        <v>9</v>
      </c>
      <c r="F15">
        <v>5</v>
      </c>
      <c r="G15">
        <v>9</v>
      </c>
      <c r="H15">
        <v>0</v>
      </c>
      <c r="I15">
        <v>5</v>
      </c>
      <c r="J15">
        <v>0</v>
      </c>
      <c r="K15">
        <v>4</v>
      </c>
    </row>
    <row r="16" spans="1:23" x14ac:dyDescent="0.25">
      <c r="A16" t="s">
        <v>35</v>
      </c>
      <c r="B16">
        <v>0</v>
      </c>
      <c r="C16">
        <v>0</v>
      </c>
      <c r="D16">
        <v>173</v>
      </c>
      <c r="E16">
        <v>11</v>
      </c>
      <c r="F16">
        <v>8</v>
      </c>
      <c r="G16">
        <v>9</v>
      </c>
      <c r="H16">
        <v>2</v>
      </c>
      <c r="I16">
        <v>8</v>
      </c>
      <c r="J16">
        <v>0</v>
      </c>
      <c r="K16">
        <v>1</v>
      </c>
    </row>
    <row r="17" spans="1:21" x14ac:dyDescent="0.25">
      <c r="A17" t="s">
        <v>36</v>
      </c>
      <c r="B17">
        <v>2</v>
      </c>
      <c r="C17">
        <v>2</v>
      </c>
      <c r="D17">
        <v>360</v>
      </c>
      <c r="E17">
        <v>13</v>
      </c>
      <c r="F17">
        <v>8</v>
      </c>
      <c r="G17">
        <v>11</v>
      </c>
      <c r="H17">
        <v>2</v>
      </c>
      <c r="I17">
        <v>10</v>
      </c>
      <c r="J17">
        <v>0</v>
      </c>
      <c r="K17">
        <v>1</v>
      </c>
    </row>
    <row r="18" spans="1:21" x14ac:dyDescent="0.25">
      <c r="A18" t="s">
        <v>37</v>
      </c>
      <c r="B18">
        <v>2</v>
      </c>
      <c r="C18">
        <v>6</v>
      </c>
      <c r="D18">
        <v>405</v>
      </c>
      <c r="E18">
        <v>19</v>
      </c>
      <c r="F18">
        <v>10</v>
      </c>
      <c r="G18">
        <v>17</v>
      </c>
      <c r="H18">
        <v>2</v>
      </c>
      <c r="I18">
        <v>12</v>
      </c>
      <c r="J18">
        <v>0</v>
      </c>
      <c r="K18">
        <v>5</v>
      </c>
    </row>
    <row r="19" spans="1:21" x14ac:dyDescent="0.25">
      <c r="A19" t="s">
        <v>38</v>
      </c>
      <c r="B19">
        <v>2</v>
      </c>
      <c r="C19">
        <v>15</v>
      </c>
      <c r="D19">
        <v>483</v>
      </c>
      <c r="E19">
        <v>33</v>
      </c>
      <c r="F19">
        <v>14</v>
      </c>
      <c r="G19">
        <v>32</v>
      </c>
      <c r="H19">
        <v>1</v>
      </c>
      <c r="I19">
        <v>16</v>
      </c>
      <c r="J19">
        <v>0</v>
      </c>
      <c r="K19">
        <v>16</v>
      </c>
    </row>
    <row r="20" spans="1:21" x14ac:dyDescent="0.25">
      <c r="A20" t="s">
        <v>39</v>
      </c>
      <c r="B20">
        <v>3</v>
      </c>
      <c r="C20">
        <v>5</v>
      </c>
      <c r="D20">
        <v>504</v>
      </c>
      <c r="E20">
        <v>38</v>
      </c>
      <c r="F20">
        <v>18</v>
      </c>
      <c r="G20">
        <v>37</v>
      </c>
      <c r="H20">
        <v>1</v>
      </c>
      <c r="I20">
        <v>21</v>
      </c>
      <c r="J20">
        <v>0</v>
      </c>
      <c r="K20">
        <v>16</v>
      </c>
    </row>
    <row r="21" spans="1:21" x14ac:dyDescent="0.25">
      <c r="A21" t="s">
        <v>40</v>
      </c>
      <c r="B21">
        <v>4</v>
      </c>
      <c r="C21">
        <v>22</v>
      </c>
      <c r="D21">
        <v>711</v>
      </c>
      <c r="E21">
        <v>60</v>
      </c>
      <c r="F21">
        <v>22</v>
      </c>
      <c r="G21">
        <v>59</v>
      </c>
      <c r="H21">
        <v>1</v>
      </c>
      <c r="I21">
        <v>26</v>
      </c>
      <c r="J21">
        <v>0</v>
      </c>
      <c r="K21">
        <v>33</v>
      </c>
      <c r="M21">
        <v>1</v>
      </c>
    </row>
    <row r="22" spans="1:21" x14ac:dyDescent="0.25">
      <c r="A22" t="s">
        <v>41</v>
      </c>
      <c r="B22">
        <v>6</v>
      </c>
      <c r="C22">
        <v>7</v>
      </c>
      <c r="D22">
        <v>884</v>
      </c>
      <c r="E22">
        <v>68</v>
      </c>
      <c r="F22">
        <v>32</v>
      </c>
      <c r="G22">
        <v>66</v>
      </c>
      <c r="H22">
        <v>1</v>
      </c>
      <c r="I22">
        <v>38</v>
      </c>
      <c r="J22">
        <v>1</v>
      </c>
      <c r="K22">
        <v>28</v>
      </c>
      <c r="M22">
        <v>2</v>
      </c>
    </row>
    <row r="23" spans="1:21" x14ac:dyDescent="0.25">
      <c r="A23" t="s">
        <v>42</v>
      </c>
      <c r="B23">
        <v>7</v>
      </c>
      <c r="C23">
        <v>21</v>
      </c>
      <c r="D23">
        <v>1030</v>
      </c>
      <c r="E23">
        <v>89</v>
      </c>
      <c r="F23">
        <v>36</v>
      </c>
      <c r="G23">
        <v>87</v>
      </c>
      <c r="H23">
        <v>1</v>
      </c>
      <c r="I23">
        <v>43</v>
      </c>
      <c r="J23">
        <v>1</v>
      </c>
      <c r="K23">
        <v>44</v>
      </c>
      <c r="M23">
        <v>3</v>
      </c>
      <c r="N23" s="1">
        <f t="shared" ref="N23:N30" si="0">J23/J22</f>
        <v>1</v>
      </c>
    </row>
    <row r="24" spans="1:21" x14ac:dyDescent="0.25">
      <c r="A24" t="s">
        <v>43</v>
      </c>
      <c r="B24">
        <v>10</v>
      </c>
      <c r="C24">
        <v>25</v>
      </c>
      <c r="D24">
        <v>1293</v>
      </c>
      <c r="E24">
        <v>114</v>
      </c>
      <c r="F24">
        <v>45</v>
      </c>
      <c r="G24">
        <v>112</v>
      </c>
      <c r="H24">
        <v>1</v>
      </c>
      <c r="I24">
        <v>55</v>
      </c>
      <c r="J24">
        <v>1</v>
      </c>
      <c r="K24">
        <v>57</v>
      </c>
      <c r="M24">
        <v>4</v>
      </c>
      <c r="N24" s="1">
        <f t="shared" si="0"/>
        <v>1</v>
      </c>
      <c r="O24" s="1">
        <f t="shared" ref="O24:O30" si="1">J24/J22</f>
        <v>1</v>
      </c>
    </row>
    <row r="25" spans="1:21" x14ac:dyDescent="0.25">
      <c r="A25" t="s">
        <v>44</v>
      </c>
      <c r="B25">
        <v>11</v>
      </c>
      <c r="C25">
        <v>14</v>
      </c>
      <c r="D25">
        <v>1668</v>
      </c>
      <c r="E25">
        <v>129</v>
      </c>
      <c r="F25">
        <v>45</v>
      </c>
      <c r="G25">
        <v>126</v>
      </c>
      <c r="H25">
        <v>2</v>
      </c>
      <c r="I25">
        <v>56</v>
      </c>
      <c r="J25">
        <v>1</v>
      </c>
      <c r="K25">
        <v>70</v>
      </c>
      <c r="M25">
        <v>5</v>
      </c>
      <c r="N25" s="1">
        <f t="shared" si="0"/>
        <v>1</v>
      </c>
      <c r="O25" s="1">
        <f t="shared" si="1"/>
        <v>1</v>
      </c>
      <c r="P25" s="1">
        <f t="shared" ref="P25:P30" si="2">J25/J22</f>
        <v>1</v>
      </c>
    </row>
    <row r="26" spans="1:21" x14ac:dyDescent="0.25">
      <c r="A26" t="s">
        <v>45</v>
      </c>
      <c r="B26">
        <v>13</v>
      </c>
      <c r="C26">
        <v>38</v>
      </c>
      <c r="D26">
        <v>2342</v>
      </c>
      <c r="E26">
        <v>169</v>
      </c>
      <c r="F26">
        <v>60</v>
      </c>
      <c r="G26">
        <v>164</v>
      </c>
      <c r="H26">
        <v>2</v>
      </c>
      <c r="I26">
        <v>73</v>
      </c>
      <c r="J26">
        <v>3</v>
      </c>
      <c r="K26">
        <v>91</v>
      </c>
      <c r="M26">
        <v>6</v>
      </c>
      <c r="N26" s="1">
        <f t="shared" si="0"/>
        <v>3</v>
      </c>
      <c r="O26" s="1">
        <f t="shared" si="1"/>
        <v>3</v>
      </c>
      <c r="P26" s="1">
        <f t="shared" si="2"/>
        <v>3</v>
      </c>
      <c r="Q26" s="1">
        <f>J26/J22</f>
        <v>3</v>
      </c>
    </row>
    <row r="27" spans="1:21" x14ac:dyDescent="0.25">
      <c r="A27" t="s">
        <v>46</v>
      </c>
      <c r="B27">
        <v>16</v>
      </c>
      <c r="C27">
        <v>37</v>
      </c>
      <c r="D27">
        <v>2690</v>
      </c>
      <c r="E27">
        <v>207</v>
      </c>
      <c r="F27">
        <v>71</v>
      </c>
      <c r="G27">
        <v>201</v>
      </c>
      <c r="H27">
        <v>2</v>
      </c>
      <c r="I27">
        <v>87</v>
      </c>
      <c r="J27">
        <v>4</v>
      </c>
      <c r="K27">
        <v>114</v>
      </c>
      <c r="M27">
        <v>7</v>
      </c>
      <c r="N27" s="1">
        <f t="shared" si="0"/>
        <v>1.3333333333333333</v>
      </c>
      <c r="O27" s="1">
        <f t="shared" si="1"/>
        <v>4</v>
      </c>
      <c r="P27" s="1">
        <f t="shared" si="2"/>
        <v>4</v>
      </c>
      <c r="Q27" s="1">
        <f>J27/J23</f>
        <v>4</v>
      </c>
      <c r="R27" s="1">
        <f>J27/J22</f>
        <v>4</v>
      </c>
    </row>
    <row r="28" spans="1:21" x14ac:dyDescent="0.25">
      <c r="A28" t="s">
        <v>47</v>
      </c>
      <c r="B28">
        <v>16</v>
      </c>
      <c r="C28">
        <v>24</v>
      </c>
      <c r="D28">
        <v>3050</v>
      </c>
      <c r="E28">
        <v>235</v>
      </c>
      <c r="F28">
        <v>73</v>
      </c>
      <c r="G28">
        <v>225</v>
      </c>
      <c r="H28">
        <v>5</v>
      </c>
      <c r="I28">
        <v>89</v>
      </c>
      <c r="J28">
        <v>5</v>
      </c>
      <c r="K28">
        <v>136</v>
      </c>
      <c r="M28">
        <v>8</v>
      </c>
      <c r="N28" s="1">
        <f t="shared" si="0"/>
        <v>1.25</v>
      </c>
      <c r="O28" s="1">
        <f t="shared" si="1"/>
        <v>1.6666666666666667</v>
      </c>
      <c r="P28" s="1">
        <f t="shared" si="2"/>
        <v>5</v>
      </c>
      <c r="Q28" s="1">
        <f>J28/J24</f>
        <v>5</v>
      </c>
      <c r="R28" s="1">
        <f>J28/J23</f>
        <v>5</v>
      </c>
      <c r="S28" s="1">
        <f>J28/J22</f>
        <v>5</v>
      </c>
    </row>
    <row r="29" spans="1:21" x14ac:dyDescent="0.25">
      <c r="A29" t="s">
        <v>48</v>
      </c>
      <c r="B29">
        <v>17</v>
      </c>
      <c r="C29">
        <v>35</v>
      </c>
      <c r="D29">
        <v>3666</v>
      </c>
      <c r="E29">
        <v>273</v>
      </c>
      <c r="F29">
        <v>77</v>
      </c>
      <c r="G29">
        <v>260</v>
      </c>
      <c r="H29">
        <v>5</v>
      </c>
      <c r="I29">
        <v>94</v>
      </c>
      <c r="J29">
        <v>8</v>
      </c>
      <c r="K29">
        <v>166</v>
      </c>
      <c r="M29">
        <v>9</v>
      </c>
      <c r="N29" s="1">
        <f t="shared" si="0"/>
        <v>1.6</v>
      </c>
      <c r="O29" s="1">
        <f t="shared" si="1"/>
        <v>2</v>
      </c>
      <c r="P29" s="1">
        <f t="shared" si="2"/>
        <v>2.6666666666666665</v>
      </c>
      <c r="Q29" s="1">
        <f>J29/J25</f>
        <v>8</v>
      </c>
      <c r="R29" s="1">
        <f>J29/J24</f>
        <v>8</v>
      </c>
      <c r="S29" s="1">
        <f>J29/J23</f>
        <v>8</v>
      </c>
      <c r="T29" s="1">
        <f>J29/J22</f>
        <v>8</v>
      </c>
    </row>
    <row r="30" spans="1:21" x14ac:dyDescent="0.25">
      <c r="A30" t="s">
        <v>49</v>
      </c>
      <c r="B30">
        <v>20</v>
      </c>
      <c r="C30">
        <v>20</v>
      </c>
      <c r="D30">
        <v>4073</v>
      </c>
      <c r="E30">
        <v>292</v>
      </c>
      <c r="F30">
        <v>82</v>
      </c>
      <c r="G30">
        <v>280</v>
      </c>
      <c r="H30">
        <v>5</v>
      </c>
      <c r="I30">
        <v>102</v>
      </c>
      <c r="J30">
        <v>7</v>
      </c>
      <c r="K30">
        <v>178</v>
      </c>
      <c r="M30">
        <v>10</v>
      </c>
      <c r="N30" s="1">
        <f t="shared" si="0"/>
        <v>0.875</v>
      </c>
      <c r="O30" s="1">
        <f t="shared" si="1"/>
        <v>1.4</v>
      </c>
      <c r="P30" s="1">
        <f t="shared" si="2"/>
        <v>1.75</v>
      </c>
      <c r="Q30" s="1">
        <f>J30/J26</f>
        <v>2.3333333333333335</v>
      </c>
      <c r="R30" s="1">
        <f>J30/J25</f>
        <v>7</v>
      </c>
      <c r="S30" s="1">
        <f>J30/J24</f>
        <v>7</v>
      </c>
      <c r="T30" s="1">
        <f>J30/J23</f>
        <v>7</v>
      </c>
      <c r="U30" s="1">
        <f>J30/J22</f>
        <v>7</v>
      </c>
    </row>
    <row r="33" spans="11:23" x14ac:dyDescent="0.25">
      <c r="K33" t="s">
        <v>50</v>
      </c>
      <c r="M33" t="s">
        <v>51</v>
      </c>
      <c r="N33" t="e">
        <f>EXP(INDEX(LINEST(LN(N21:N30),M21:M30),1,2))</f>
        <v>#VALUE!</v>
      </c>
      <c r="O33" t="e">
        <f>EXP(INDEX(LINEST(LN(O21:O30),M21:M30),1,2))</f>
        <v>#VALUE!</v>
      </c>
      <c r="P33" t="e">
        <f>EXP(INDEX(LINEST(LN(P21:P30),M21:M30),1,2))</f>
        <v>#VALUE!</v>
      </c>
      <c r="Q33" t="e">
        <f>EXP(INDEX(LINEST(LN(Q21:Q30),M21:M30),1,2))</f>
        <v>#VALUE!</v>
      </c>
      <c r="R33" t="e">
        <f>EXP(INDEX(LINEST(LN(R21:R30),M21:M30),1,2))</f>
        <v>#VALUE!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 t="e">
        <f>INDEX(LINEST(LN(N21:N30),M21:M30),1)</f>
        <v>#VALUE!</v>
      </c>
      <c r="O34" t="e">
        <f>INDEX(LINEST(LN(O21:O30),M21:M30),1)</f>
        <v>#VALUE!</v>
      </c>
      <c r="P34" t="e">
        <f>INDEX(LINEST(LN(P21:P30),M21:M30),1)</f>
        <v>#VALUE!</v>
      </c>
      <c r="Q34" t="e">
        <f>INDEX(LINEST(LN(Q21:Q30),M21:M30),1)</f>
        <v>#VALUE!</v>
      </c>
      <c r="R34" t="e">
        <f>INDEX(LINEST(LN(R21:R30),M21:M30),1)</f>
        <v>#VALUE!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 t="e">
        <f t="shared" ref="N35:W35" si="3">PEARSON(N21:N30,N39:N48)</f>
        <v>#VALUE!</v>
      </c>
      <c r="O35" t="e">
        <f t="shared" si="3"/>
        <v>#VALUE!</v>
      </c>
      <c r="P35" t="e">
        <f t="shared" si="3"/>
        <v>#VALUE!</v>
      </c>
      <c r="Q35" t="e">
        <f t="shared" si="3"/>
        <v>#VALUE!</v>
      </c>
      <c r="R35" t="e">
        <f t="shared" si="3"/>
        <v>#VALUE!</v>
      </c>
      <c r="S35" t="e">
        <f t="shared" si="3"/>
        <v>#VALUE!</v>
      </c>
      <c r="T35" t="e">
        <f t="shared" si="3"/>
        <v>#VALUE!</v>
      </c>
      <c r="U35" t="e">
        <f t="shared" si="3"/>
        <v>#VALUE!</v>
      </c>
      <c r="V35" t="e">
        <f t="shared" si="3"/>
        <v>#VALUE!</v>
      </c>
      <c r="W35" t="e">
        <f t="shared" si="3"/>
        <v>#VALUE!</v>
      </c>
    </row>
    <row r="36" spans="11:23" x14ac:dyDescent="0.25">
      <c r="M36" t="s">
        <v>54</v>
      </c>
      <c r="N36" t="e">
        <f t="shared" ref="N36:W36" si="4">INT(0.5-LN(N33)/N34)</f>
        <v>#VALUE!</v>
      </c>
      <c r="O36" t="e">
        <f t="shared" si="4"/>
        <v>#VALUE!</v>
      </c>
      <c r="P36" t="e">
        <f t="shared" si="4"/>
        <v>#VALUE!</v>
      </c>
      <c r="Q36" t="e">
        <f t="shared" si="4"/>
        <v>#VALUE!</v>
      </c>
      <c r="R36" t="e">
        <f t="shared" si="4"/>
        <v>#VALUE!</v>
      </c>
      <c r="S36" t="e">
        <f t="shared" si="4"/>
        <v>#VALUE!</v>
      </c>
      <c r="T36" t="e">
        <f t="shared" si="4"/>
        <v>#VALUE!</v>
      </c>
      <c r="U36" t="e">
        <f t="shared" si="4"/>
        <v>#VALUE!</v>
      </c>
      <c r="V36" t="e">
        <f t="shared" si="4"/>
        <v>#VALUE!</v>
      </c>
      <c r="W36" t="e">
        <f t="shared" si="4"/>
        <v>#VALUE!</v>
      </c>
    </row>
    <row r="37" spans="11:23" x14ac:dyDescent="0.25">
      <c r="M37" t="s">
        <v>55</v>
      </c>
      <c r="N37" s="2" t="e">
        <f>N36+A20</f>
        <v>#VALUE!</v>
      </c>
      <c r="O37" s="2" t="e">
        <f>O36+A20</f>
        <v>#VALUE!</v>
      </c>
      <c r="P37" s="2" t="e">
        <f>P36+A20</f>
        <v>#VALUE!</v>
      </c>
      <c r="Q37" s="2" t="e">
        <f>Q36+A20</f>
        <v>#VALUE!</v>
      </c>
      <c r="R37" s="2" t="e">
        <f>R36+A20</f>
        <v>#VALUE!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 t="e">
        <f>N33*EXP(N34*M21)</f>
        <v>#VALUE!</v>
      </c>
      <c r="O39" t="e">
        <f>O33*EXP(O34*M21)</f>
        <v>#VALUE!</v>
      </c>
      <c r="P39" t="e">
        <f>P33*EXP(P34*M21)</f>
        <v>#VALUE!</v>
      </c>
      <c r="Q39" t="e">
        <f>Q33*EXP(Q34*M21)</f>
        <v>#VALUE!</v>
      </c>
      <c r="R39" t="e">
        <f>R33*EXP(R34*M21)</f>
        <v>#VALUE!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 t="e">
        <f>N33*EXP(N34*M22)</f>
        <v>#VALUE!</v>
      </c>
      <c r="O40" t="e">
        <f>O33*EXP(O34*M22)</f>
        <v>#VALUE!</v>
      </c>
      <c r="P40" t="e">
        <f>P33*EXP(P34*M22)</f>
        <v>#VALUE!</v>
      </c>
      <c r="Q40" t="e">
        <f>Q33*EXP(Q34*M22)</f>
        <v>#VALUE!</v>
      </c>
      <c r="R40" t="e">
        <f>R33*EXP(R34*M22)</f>
        <v>#VALUE!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 t="e">
        <f>N33*EXP(N34*M23)</f>
        <v>#VALUE!</v>
      </c>
      <c r="O41" t="e">
        <f>O33*EXP(O34*M23)</f>
        <v>#VALUE!</v>
      </c>
      <c r="P41" t="e">
        <f>P33*EXP(P34*M23)</f>
        <v>#VALUE!</v>
      </c>
      <c r="Q41" t="e">
        <f>Q33*EXP(Q34*M23)</f>
        <v>#VALUE!</v>
      </c>
      <c r="R41" t="e">
        <f>R33*EXP(R34*M23)</f>
        <v>#VALUE!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 t="e">
        <f>N33*EXP(N34*M24)</f>
        <v>#VALUE!</v>
      </c>
      <c r="O42" t="e">
        <f>O33*EXP(O34*M24)</f>
        <v>#VALUE!</v>
      </c>
      <c r="P42" t="e">
        <f>P33*EXP(P34*M24)</f>
        <v>#VALUE!</v>
      </c>
      <c r="Q42" t="e">
        <f>Q33*EXP(Q34*M24)</f>
        <v>#VALUE!</v>
      </c>
      <c r="R42" t="e">
        <f>R33*EXP(R34*M24)</f>
        <v>#VALUE!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 t="e">
        <f>N33*EXP(N34*M25)</f>
        <v>#VALUE!</v>
      </c>
      <c r="O43" t="e">
        <f>O33*EXP(O34*M25)</f>
        <v>#VALUE!</v>
      </c>
      <c r="P43" t="e">
        <f>P33*EXP(P34*M25)</f>
        <v>#VALUE!</v>
      </c>
      <c r="Q43" t="e">
        <f>Q33*EXP(Q34*M25)</f>
        <v>#VALUE!</v>
      </c>
      <c r="R43" t="e">
        <f>R33*EXP(R34*M25)</f>
        <v>#VALUE!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 t="e">
        <f>N33*EXP(N34*M26)</f>
        <v>#VALUE!</v>
      </c>
      <c r="O44" t="e">
        <f>O33*EXP(O34*M26)</f>
        <v>#VALUE!</v>
      </c>
      <c r="P44" t="e">
        <f>P33*EXP(P34*M26)</f>
        <v>#VALUE!</v>
      </c>
      <c r="Q44" t="e">
        <f>Q33*EXP(Q34*M26)</f>
        <v>#VALUE!</v>
      </c>
      <c r="R44" t="e">
        <f>R33*EXP(R34*M26)</f>
        <v>#VALUE!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 t="e">
        <f>N33*EXP(N34*M27)</f>
        <v>#VALUE!</v>
      </c>
      <c r="O45" t="e">
        <f>O33*EXP(O34*M27)</f>
        <v>#VALUE!</v>
      </c>
      <c r="P45" t="e">
        <f>P33*EXP(P34*M27)</f>
        <v>#VALUE!</v>
      </c>
      <c r="Q45" t="e">
        <f>Q33*EXP(Q34*M27)</f>
        <v>#VALUE!</v>
      </c>
      <c r="R45" t="e">
        <f>R33*EXP(R34*M27)</f>
        <v>#VALUE!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 t="e">
        <f>N33*EXP(N34*M28)</f>
        <v>#VALUE!</v>
      </c>
      <c r="O46" t="e">
        <f>O33*EXP(O34*M28)</f>
        <v>#VALUE!</v>
      </c>
      <c r="P46" t="e">
        <f>P33*EXP(P34*M28)</f>
        <v>#VALUE!</v>
      </c>
      <c r="Q46" t="e">
        <f>Q33*EXP(Q34*M28)</f>
        <v>#VALUE!</v>
      </c>
      <c r="R46" t="e">
        <f>R33*EXP(R34*M28)</f>
        <v>#VALUE!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 t="e">
        <f>N33*EXP(N34*M29)</f>
        <v>#VALUE!</v>
      </c>
      <c r="O47" t="e">
        <f>O33*EXP(O34*M29)</f>
        <v>#VALUE!</v>
      </c>
      <c r="P47" t="e">
        <f>P33*EXP(P34*M29)</f>
        <v>#VALUE!</v>
      </c>
      <c r="Q47" t="e">
        <f>Q33*EXP(Q34*M29)</f>
        <v>#VALUE!</v>
      </c>
      <c r="R47" t="e">
        <f>R33*EXP(R34*M29)</f>
        <v>#VALUE!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 t="e">
        <f>N33*EXP(N34*M30)</f>
        <v>#VALUE!</v>
      </c>
      <c r="O48" t="e">
        <f>O33*EXP(O34*M30)</f>
        <v>#VALUE!</v>
      </c>
      <c r="P48" t="e">
        <f>P33*EXP(P34*M30)</f>
        <v>#VALUE!</v>
      </c>
      <c r="Q48" t="e">
        <f>Q33*EXP(Q34*M30)</f>
        <v>#VALUE!</v>
      </c>
      <c r="R48" t="e">
        <f>R33*EXP(R34*M30)</f>
        <v>#VALUE!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8"/>
  <sheetViews>
    <sheetView workbookViewId="0"/>
  </sheetViews>
  <sheetFormatPr defaultRowHeight="15" x14ac:dyDescent="0.25"/>
  <cols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2</v>
      </c>
      <c r="D3">
        <v>296</v>
      </c>
      <c r="E3">
        <v>2</v>
      </c>
      <c r="F3">
        <v>2</v>
      </c>
      <c r="G3">
        <v>2</v>
      </c>
      <c r="H3">
        <v>0</v>
      </c>
      <c r="I3">
        <v>2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363</v>
      </c>
      <c r="E4">
        <v>2</v>
      </c>
      <c r="F4">
        <v>2</v>
      </c>
      <c r="G4">
        <v>2</v>
      </c>
      <c r="H4">
        <v>0</v>
      </c>
      <c r="I4">
        <v>2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410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5</v>
      </c>
      <c r="D6">
        <v>437</v>
      </c>
      <c r="E6">
        <v>8</v>
      </c>
      <c r="F6">
        <v>5</v>
      </c>
      <c r="G6">
        <v>7</v>
      </c>
      <c r="H6">
        <v>1</v>
      </c>
      <c r="I6">
        <v>5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3</v>
      </c>
      <c r="D7">
        <v>531</v>
      </c>
      <c r="E7">
        <v>11</v>
      </c>
      <c r="F7">
        <v>7</v>
      </c>
      <c r="G7">
        <v>10</v>
      </c>
      <c r="H7">
        <v>1</v>
      </c>
      <c r="I7">
        <v>7</v>
      </c>
      <c r="J7">
        <v>0</v>
      </c>
      <c r="K7">
        <v>3</v>
      </c>
    </row>
    <row r="8" spans="1:23" x14ac:dyDescent="0.25">
      <c r="A8" t="s">
        <v>27</v>
      </c>
      <c r="B8">
        <v>0</v>
      </c>
      <c r="C8">
        <v>2</v>
      </c>
      <c r="D8">
        <v>572</v>
      </c>
      <c r="E8">
        <v>13</v>
      </c>
      <c r="F8">
        <v>7</v>
      </c>
      <c r="G8">
        <v>12</v>
      </c>
      <c r="H8">
        <v>1</v>
      </c>
      <c r="I8">
        <v>7</v>
      </c>
      <c r="J8">
        <v>0</v>
      </c>
      <c r="K8">
        <v>5</v>
      </c>
    </row>
    <row r="9" spans="1:23" x14ac:dyDescent="0.25">
      <c r="A9" t="s">
        <v>28</v>
      </c>
      <c r="B9">
        <v>0</v>
      </c>
      <c r="C9">
        <v>0</v>
      </c>
      <c r="D9">
        <v>613</v>
      </c>
      <c r="E9">
        <v>13</v>
      </c>
      <c r="F9">
        <v>7</v>
      </c>
      <c r="G9">
        <v>12</v>
      </c>
      <c r="H9">
        <v>1</v>
      </c>
      <c r="I9">
        <v>7</v>
      </c>
      <c r="J9">
        <v>0</v>
      </c>
      <c r="K9">
        <v>5</v>
      </c>
    </row>
    <row r="10" spans="1:23" x14ac:dyDescent="0.25">
      <c r="A10" t="s">
        <v>29</v>
      </c>
      <c r="B10">
        <v>0</v>
      </c>
      <c r="C10">
        <v>6</v>
      </c>
      <c r="D10">
        <v>697</v>
      </c>
      <c r="E10">
        <v>19</v>
      </c>
      <c r="F10">
        <v>10</v>
      </c>
      <c r="G10">
        <v>18</v>
      </c>
      <c r="H10">
        <v>1</v>
      </c>
      <c r="I10">
        <v>10</v>
      </c>
      <c r="J10">
        <v>0</v>
      </c>
      <c r="K10">
        <v>8</v>
      </c>
    </row>
    <row r="11" spans="1:23" x14ac:dyDescent="0.25">
      <c r="A11" t="s">
        <v>30</v>
      </c>
      <c r="B11">
        <v>2</v>
      </c>
      <c r="C11">
        <v>19</v>
      </c>
      <c r="D11">
        <v>776</v>
      </c>
      <c r="E11">
        <v>38</v>
      </c>
      <c r="F11">
        <v>15</v>
      </c>
      <c r="G11">
        <v>37</v>
      </c>
      <c r="H11">
        <v>1</v>
      </c>
      <c r="I11">
        <v>17</v>
      </c>
      <c r="J11">
        <v>0</v>
      </c>
      <c r="K11">
        <v>20</v>
      </c>
    </row>
    <row r="12" spans="1:23" x14ac:dyDescent="0.25">
      <c r="A12" t="s">
        <v>31</v>
      </c>
      <c r="B12">
        <v>3</v>
      </c>
      <c r="C12">
        <v>23</v>
      </c>
      <c r="D12">
        <v>776</v>
      </c>
      <c r="E12">
        <v>61</v>
      </c>
      <c r="F12">
        <v>26</v>
      </c>
      <c r="G12">
        <v>60</v>
      </c>
      <c r="H12">
        <v>1</v>
      </c>
      <c r="I12">
        <v>29</v>
      </c>
      <c r="J12">
        <v>0</v>
      </c>
      <c r="K12">
        <v>31</v>
      </c>
    </row>
    <row r="13" spans="1:23" x14ac:dyDescent="0.25">
      <c r="A13" t="s">
        <v>32</v>
      </c>
      <c r="B13">
        <v>5</v>
      </c>
      <c r="C13">
        <v>18</v>
      </c>
      <c r="D13">
        <v>1097</v>
      </c>
      <c r="E13">
        <v>79</v>
      </c>
      <c r="F13">
        <v>35</v>
      </c>
      <c r="G13">
        <v>78</v>
      </c>
      <c r="H13">
        <v>1</v>
      </c>
      <c r="I13">
        <v>40</v>
      </c>
      <c r="J13">
        <v>0</v>
      </c>
      <c r="K13">
        <v>38</v>
      </c>
    </row>
    <row r="14" spans="1:23" x14ac:dyDescent="0.25">
      <c r="A14" t="s">
        <v>33</v>
      </c>
      <c r="B14">
        <v>7</v>
      </c>
      <c r="C14">
        <v>34</v>
      </c>
      <c r="D14">
        <v>1331</v>
      </c>
      <c r="E14">
        <v>113</v>
      </c>
      <c r="F14">
        <v>54</v>
      </c>
      <c r="G14">
        <v>112</v>
      </c>
      <c r="H14">
        <v>1</v>
      </c>
      <c r="I14">
        <v>61</v>
      </c>
      <c r="J14">
        <v>0</v>
      </c>
      <c r="K14">
        <v>51</v>
      </c>
    </row>
    <row r="15" spans="1:23" x14ac:dyDescent="0.25">
      <c r="A15" t="s">
        <v>34</v>
      </c>
      <c r="B15">
        <v>7</v>
      </c>
      <c r="C15">
        <v>53</v>
      </c>
      <c r="D15">
        <v>1618</v>
      </c>
      <c r="E15">
        <v>166</v>
      </c>
      <c r="F15">
        <v>91</v>
      </c>
      <c r="G15">
        <v>165</v>
      </c>
      <c r="H15">
        <v>1</v>
      </c>
      <c r="I15">
        <v>98</v>
      </c>
      <c r="J15">
        <v>0</v>
      </c>
      <c r="K15">
        <v>67</v>
      </c>
    </row>
    <row r="16" spans="1:23" x14ac:dyDescent="0.25">
      <c r="A16" t="s">
        <v>35</v>
      </c>
      <c r="B16">
        <v>9</v>
      </c>
      <c r="C16">
        <v>41</v>
      </c>
      <c r="D16">
        <v>2018</v>
      </c>
      <c r="E16">
        <v>208</v>
      </c>
      <c r="F16">
        <v>107</v>
      </c>
      <c r="G16">
        <v>206</v>
      </c>
      <c r="H16">
        <v>1</v>
      </c>
      <c r="I16">
        <v>116</v>
      </c>
      <c r="J16">
        <v>1</v>
      </c>
      <c r="K16">
        <v>90</v>
      </c>
    </row>
    <row r="17" spans="1:23" x14ac:dyDescent="0.25">
      <c r="A17" t="s">
        <v>36</v>
      </c>
      <c r="B17">
        <v>40</v>
      </c>
      <c r="C17">
        <v>54</v>
      </c>
      <c r="D17">
        <v>2573</v>
      </c>
      <c r="E17">
        <v>264</v>
      </c>
      <c r="F17">
        <v>91</v>
      </c>
      <c r="G17">
        <v>260</v>
      </c>
      <c r="H17">
        <v>3</v>
      </c>
      <c r="I17">
        <v>131</v>
      </c>
      <c r="J17">
        <v>1</v>
      </c>
      <c r="K17">
        <v>129</v>
      </c>
    </row>
    <row r="18" spans="1:23" x14ac:dyDescent="0.25">
      <c r="A18" t="s">
        <v>37</v>
      </c>
      <c r="B18">
        <v>54</v>
      </c>
      <c r="C18">
        <v>54</v>
      </c>
      <c r="D18">
        <v>2804</v>
      </c>
      <c r="E18">
        <v>320</v>
      </c>
      <c r="F18">
        <v>87</v>
      </c>
      <c r="G18">
        <v>314</v>
      </c>
      <c r="H18">
        <v>5</v>
      </c>
      <c r="I18">
        <v>141</v>
      </c>
      <c r="J18">
        <v>1</v>
      </c>
      <c r="K18">
        <v>173</v>
      </c>
    </row>
    <row r="19" spans="1:23" x14ac:dyDescent="0.25">
      <c r="A19" t="s">
        <v>38</v>
      </c>
      <c r="B19">
        <v>59</v>
      </c>
      <c r="C19">
        <v>38</v>
      </c>
      <c r="D19">
        <v>3165</v>
      </c>
      <c r="E19">
        <v>364</v>
      </c>
      <c r="F19">
        <v>100</v>
      </c>
      <c r="G19">
        <v>352</v>
      </c>
      <c r="H19">
        <v>7</v>
      </c>
      <c r="I19">
        <v>159</v>
      </c>
      <c r="J19">
        <v>5</v>
      </c>
      <c r="K19">
        <v>193</v>
      </c>
    </row>
    <row r="20" spans="1:23" x14ac:dyDescent="0.25">
      <c r="A20" t="s">
        <v>39</v>
      </c>
      <c r="B20">
        <v>77</v>
      </c>
      <c r="C20">
        <v>103</v>
      </c>
      <c r="D20">
        <v>4049</v>
      </c>
      <c r="E20">
        <v>470</v>
      </c>
      <c r="F20">
        <v>134</v>
      </c>
      <c r="G20">
        <v>455</v>
      </c>
      <c r="H20">
        <v>10</v>
      </c>
      <c r="I20">
        <v>211</v>
      </c>
      <c r="J20">
        <v>5</v>
      </c>
      <c r="K20">
        <v>244</v>
      </c>
      <c r="N20" s="1">
        <f t="shared" ref="N20:N30" si="0">J20/J19</f>
        <v>1</v>
      </c>
      <c r="O20" s="1">
        <f t="shared" ref="O20:O30" si="1">J20/J18</f>
        <v>5</v>
      </c>
      <c r="P20" s="1">
        <f t="shared" ref="P20:P30" si="2">J20/J17</f>
        <v>5</v>
      </c>
      <c r="Q20" s="1">
        <f t="shared" ref="Q20:Q30" si="3">J20/J16</f>
        <v>5</v>
      </c>
    </row>
    <row r="21" spans="1:23" x14ac:dyDescent="0.25">
      <c r="A21" t="s">
        <v>40</v>
      </c>
      <c r="B21">
        <v>87</v>
      </c>
      <c r="C21">
        <v>159</v>
      </c>
      <c r="D21">
        <v>4595</v>
      </c>
      <c r="E21">
        <v>630</v>
      </c>
      <c r="F21">
        <v>160</v>
      </c>
      <c r="G21">
        <v>614</v>
      </c>
      <c r="H21">
        <v>10</v>
      </c>
      <c r="I21">
        <v>247</v>
      </c>
      <c r="J21">
        <v>6</v>
      </c>
      <c r="K21">
        <v>367</v>
      </c>
      <c r="M21">
        <v>1</v>
      </c>
      <c r="N21" s="1">
        <f t="shared" si="0"/>
        <v>1.2</v>
      </c>
      <c r="O21" s="1">
        <f t="shared" si="1"/>
        <v>1.2</v>
      </c>
      <c r="P21" s="1">
        <f t="shared" si="2"/>
        <v>6</v>
      </c>
      <c r="Q21" s="1">
        <f t="shared" si="3"/>
        <v>6</v>
      </c>
      <c r="R21" s="1">
        <f t="shared" ref="R21:R30" si="4">J21/J16</f>
        <v>6</v>
      </c>
    </row>
    <row r="22" spans="1:23" x14ac:dyDescent="0.25">
      <c r="A22" t="s">
        <v>41</v>
      </c>
      <c r="B22">
        <v>107</v>
      </c>
      <c r="C22">
        <v>149</v>
      </c>
      <c r="D22">
        <v>5132</v>
      </c>
      <c r="E22">
        <v>781</v>
      </c>
      <c r="F22">
        <v>175</v>
      </c>
      <c r="G22">
        <v>763</v>
      </c>
      <c r="H22">
        <v>10</v>
      </c>
      <c r="I22">
        <v>282</v>
      </c>
      <c r="J22">
        <v>8</v>
      </c>
      <c r="K22">
        <v>481</v>
      </c>
      <c r="M22">
        <v>2</v>
      </c>
      <c r="N22" s="1">
        <f t="shared" si="0"/>
        <v>1.3333333333333333</v>
      </c>
      <c r="O22" s="1">
        <f t="shared" si="1"/>
        <v>1.6</v>
      </c>
      <c r="P22" s="1">
        <f t="shared" si="2"/>
        <v>1.6</v>
      </c>
      <c r="Q22" s="1">
        <f t="shared" si="3"/>
        <v>8</v>
      </c>
      <c r="R22" s="1">
        <f t="shared" si="4"/>
        <v>8</v>
      </c>
      <c r="S22" s="1">
        <f t="shared" ref="S22:S30" si="5">J22/J16</f>
        <v>8</v>
      </c>
    </row>
    <row r="23" spans="1:23" x14ac:dyDescent="0.25">
      <c r="A23" t="s">
        <v>42</v>
      </c>
      <c r="B23">
        <v>107</v>
      </c>
      <c r="C23">
        <v>78</v>
      </c>
      <c r="D23">
        <v>5910</v>
      </c>
      <c r="E23">
        <v>866</v>
      </c>
      <c r="F23">
        <v>175</v>
      </c>
      <c r="G23">
        <v>841</v>
      </c>
      <c r="H23">
        <v>11</v>
      </c>
      <c r="I23">
        <v>282</v>
      </c>
      <c r="J23">
        <v>14</v>
      </c>
      <c r="K23">
        <v>559</v>
      </c>
      <c r="M23">
        <v>3</v>
      </c>
      <c r="N23" s="1">
        <f t="shared" si="0"/>
        <v>1.75</v>
      </c>
      <c r="O23" s="1">
        <f t="shared" si="1"/>
        <v>2.3333333333333335</v>
      </c>
      <c r="P23" s="1">
        <f t="shared" si="2"/>
        <v>2.8</v>
      </c>
      <c r="Q23" s="1">
        <f t="shared" si="3"/>
        <v>2.8</v>
      </c>
      <c r="R23" s="1">
        <f t="shared" si="4"/>
        <v>14</v>
      </c>
      <c r="S23" s="1">
        <f t="shared" si="5"/>
        <v>14</v>
      </c>
      <c r="T23" s="1">
        <f t="shared" ref="T23:T30" si="6">J23/J16</f>
        <v>14</v>
      </c>
    </row>
    <row r="24" spans="1:23" x14ac:dyDescent="0.25">
      <c r="A24" t="s">
        <v>43</v>
      </c>
      <c r="B24">
        <v>143</v>
      </c>
      <c r="C24">
        <v>183</v>
      </c>
      <c r="D24">
        <v>6727</v>
      </c>
      <c r="E24">
        <v>1053</v>
      </c>
      <c r="F24">
        <v>329</v>
      </c>
      <c r="G24">
        <v>1024</v>
      </c>
      <c r="H24">
        <v>12</v>
      </c>
      <c r="I24">
        <v>472</v>
      </c>
      <c r="J24">
        <v>17</v>
      </c>
      <c r="K24">
        <v>552</v>
      </c>
      <c r="M24">
        <v>4</v>
      </c>
      <c r="N24" s="1">
        <f t="shared" si="0"/>
        <v>1.2142857142857142</v>
      </c>
      <c r="O24" s="1">
        <f t="shared" si="1"/>
        <v>2.125</v>
      </c>
      <c r="P24" s="1">
        <f t="shared" si="2"/>
        <v>2.8333333333333335</v>
      </c>
      <c r="Q24" s="1">
        <f t="shared" si="3"/>
        <v>3.4</v>
      </c>
      <c r="R24" s="1">
        <f t="shared" si="4"/>
        <v>3.4</v>
      </c>
      <c r="S24" s="1">
        <f t="shared" si="5"/>
        <v>17</v>
      </c>
      <c r="T24" s="1">
        <f t="shared" si="6"/>
        <v>17</v>
      </c>
      <c r="U24" s="1">
        <f t="shared" ref="U24:U30" si="7">J24/J16</f>
        <v>17</v>
      </c>
    </row>
    <row r="25" spans="1:23" x14ac:dyDescent="0.25">
      <c r="A25" t="s">
        <v>44</v>
      </c>
      <c r="B25">
        <v>160</v>
      </c>
      <c r="C25">
        <v>267</v>
      </c>
      <c r="D25">
        <v>7606</v>
      </c>
      <c r="E25">
        <v>1330</v>
      </c>
      <c r="F25">
        <v>427</v>
      </c>
      <c r="G25">
        <v>1291</v>
      </c>
      <c r="H25">
        <v>17</v>
      </c>
      <c r="I25">
        <v>587</v>
      </c>
      <c r="J25">
        <v>22</v>
      </c>
      <c r="K25">
        <v>704</v>
      </c>
      <c r="M25">
        <v>5</v>
      </c>
      <c r="N25" s="1">
        <f t="shared" si="0"/>
        <v>1.2941176470588236</v>
      </c>
      <c r="O25" s="1">
        <f t="shared" si="1"/>
        <v>1.5714285714285714</v>
      </c>
      <c r="P25" s="1">
        <f t="shared" si="2"/>
        <v>2.75</v>
      </c>
      <c r="Q25" s="1">
        <f t="shared" si="3"/>
        <v>3.6666666666666665</v>
      </c>
      <c r="R25" s="1">
        <f t="shared" si="4"/>
        <v>4.4000000000000004</v>
      </c>
      <c r="S25" s="1">
        <f t="shared" si="5"/>
        <v>4.4000000000000004</v>
      </c>
      <c r="T25" s="1">
        <f t="shared" si="6"/>
        <v>22</v>
      </c>
      <c r="U25" s="1">
        <f t="shared" si="7"/>
        <v>22</v>
      </c>
      <c r="V25" s="1">
        <f t="shared" ref="V25:V30" si="8">J25/J16</f>
        <v>22</v>
      </c>
    </row>
    <row r="26" spans="1:23" x14ac:dyDescent="0.25">
      <c r="A26" t="s">
        <v>45</v>
      </c>
      <c r="B26">
        <v>178</v>
      </c>
      <c r="C26">
        <v>131</v>
      </c>
      <c r="D26">
        <v>8873</v>
      </c>
      <c r="E26">
        <v>1482</v>
      </c>
      <c r="F26">
        <v>501</v>
      </c>
      <c r="G26">
        <v>1422</v>
      </c>
      <c r="H26">
        <v>22</v>
      </c>
      <c r="I26">
        <v>679</v>
      </c>
      <c r="J26">
        <v>38</v>
      </c>
      <c r="K26">
        <v>743</v>
      </c>
      <c r="M26">
        <v>6</v>
      </c>
      <c r="N26" s="1">
        <f t="shared" si="0"/>
        <v>1.7272727272727273</v>
      </c>
      <c r="O26" s="1">
        <f t="shared" si="1"/>
        <v>2.2352941176470589</v>
      </c>
      <c r="P26" s="1">
        <f t="shared" si="2"/>
        <v>2.7142857142857144</v>
      </c>
      <c r="Q26" s="1">
        <f t="shared" si="3"/>
        <v>4.75</v>
      </c>
      <c r="R26" s="1">
        <f t="shared" si="4"/>
        <v>6.333333333333333</v>
      </c>
      <c r="S26" s="1">
        <f t="shared" si="5"/>
        <v>7.6</v>
      </c>
      <c r="T26" s="1">
        <f t="shared" si="6"/>
        <v>7.6</v>
      </c>
      <c r="U26" s="1">
        <f t="shared" si="7"/>
        <v>38</v>
      </c>
      <c r="V26" s="1">
        <f t="shared" si="8"/>
        <v>38</v>
      </c>
      <c r="W26" s="1">
        <f>J26/J16</f>
        <v>38</v>
      </c>
    </row>
    <row r="27" spans="1:23" x14ac:dyDescent="0.25">
      <c r="A27" t="s">
        <v>46</v>
      </c>
      <c r="B27">
        <v>189</v>
      </c>
      <c r="C27">
        <v>291</v>
      </c>
      <c r="D27">
        <v>10405</v>
      </c>
      <c r="E27">
        <v>1793</v>
      </c>
      <c r="F27">
        <v>601</v>
      </c>
      <c r="G27">
        <v>1713</v>
      </c>
      <c r="H27">
        <v>33</v>
      </c>
      <c r="I27">
        <v>790</v>
      </c>
      <c r="J27">
        <v>47</v>
      </c>
      <c r="K27">
        <v>923</v>
      </c>
      <c r="M27">
        <v>7</v>
      </c>
      <c r="N27" s="1">
        <f t="shared" si="0"/>
        <v>1.236842105263158</v>
      </c>
      <c r="O27" s="1">
        <f t="shared" si="1"/>
        <v>2.1363636363636362</v>
      </c>
      <c r="P27" s="1">
        <f t="shared" si="2"/>
        <v>2.7647058823529411</v>
      </c>
      <c r="Q27" s="1">
        <f t="shared" si="3"/>
        <v>3.3571428571428572</v>
      </c>
      <c r="R27" s="1">
        <f t="shared" si="4"/>
        <v>5.875</v>
      </c>
      <c r="S27" s="1">
        <f t="shared" si="5"/>
        <v>7.833333333333333</v>
      </c>
      <c r="T27" s="1">
        <f t="shared" si="6"/>
        <v>9.4</v>
      </c>
      <c r="U27" s="1">
        <f t="shared" si="7"/>
        <v>9.4</v>
      </c>
      <c r="V27" s="1">
        <f t="shared" si="8"/>
        <v>47</v>
      </c>
      <c r="W27" s="1">
        <f>J27/J17</f>
        <v>47</v>
      </c>
    </row>
    <row r="28" spans="1:23" x14ac:dyDescent="0.25">
      <c r="A28" t="s">
        <v>47</v>
      </c>
      <c r="B28">
        <v>202</v>
      </c>
      <c r="C28">
        <v>192</v>
      </c>
      <c r="D28">
        <v>11909</v>
      </c>
      <c r="E28">
        <v>2012</v>
      </c>
      <c r="F28">
        <v>664</v>
      </c>
      <c r="G28">
        <v>1905</v>
      </c>
      <c r="H28">
        <v>35</v>
      </c>
      <c r="I28">
        <v>866</v>
      </c>
      <c r="J28">
        <v>72</v>
      </c>
      <c r="K28">
        <v>1039</v>
      </c>
      <c r="M28">
        <v>8</v>
      </c>
      <c r="N28" s="1">
        <f t="shared" si="0"/>
        <v>1.5319148936170213</v>
      </c>
      <c r="O28" s="1">
        <f t="shared" si="1"/>
        <v>1.8947368421052631</v>
      </c>
      <c r="P28" s="1">
        <f t="shared" si="2"/>
        <v>3.2727272727272729</v>
      </c>
      <c r="Q28" s="1">
        <f t="shared" si="3"/>
        <v>4.2352941176470589</v>
      </c>
      <c r="R28" s="1">
        <f t="shared" si="4"/>
        <v>5.1428571428571432</v>
      </c>
      <c r="S28" s="1">
        <f t="shared" si="5"/>
        <v>9</v>
      </c>
      <c r="T28" s="1">
        <f t="shared" si="6"/>
        <v>12</v>
      </c>
      <c r="U28" s="1">
        <f t="shared" si="7"/>
        <v>14.4</v>
      </c>
      <c r="V28" s="1">
        <f t="shared" si="8"/>
        <v>14.4</v>
      </c>
      <c r="W28" s="1">
        <f>J28/J18</f>
        <v>72</v>
      </c>
    </row>
    <row r="29" spans="1:23" x14ac:dyDescent="0.25">
      <c r="A29" t="s">
        <v>48</v>
      </c>
      <c r="B29">
        <v>215</v>
      </c>
      <c r="C29">
        <v>239</v>
      </c>
      <c r="D29">
        <v>13264</v>
      </c>
      <c r="E29">
        <v>2277</v>
      </c>
      <c r="F29">
        <v>706</v>
      </c>
      <c r="G29">
        <v>2144</v>
      </c>
      <c r="H29">
        <v>42</v>
      </c>
      <c r="I29">
        <v>921</v>
      </c>
      <c r="J29">
        <v>91</v>
      </c>
      <c r="K29">
        <v>1223</v>
      </c>
      <c r="M29">
        <v>9</v>
      </c>
      <c r="N29" s="1">
        <f t="shared" si="0"/>
        <v>1.2638888888888888</v>
      </c>
      <c r="O29" s="1">
        <f t="shared" si="1"/>
        <v>1.9361702127659575</v>
      </c>
      <c r="P29" s="1">
        <f t="shared" si="2"/>
        <v>2.3947368421052633</v>
      </c>
      <c r="Q29" s="1">
        <f t="shared" si="3"/>
        <v>4.1363636363636367</v>
      </c>
      <c r="R29" s="1">
        <f t="shared" si="4"/>
        <v>5.3529411764705879</v>
      </c>
      <c r="S29" s="1">
        <f t="shared" si="5"/>
        <v>6.5</v>
      </c>
      <c r="T29" s="1">
        <f t="shared" si="6"/>
        <v>11.375</v>
      </c>
      <c r="U29" s="1">
        <f t="shared" si="7"/>
        <v>15.166666666666666</v>
      </c>
      <c r="V29" s="1">
        <f t="shared" si="8"/>
        <v>18.2</v>
      </c>
      <c r="W29" s="1">
        <f>J29/J19</f>
        <v>18.2</v>
      </c>
    </row>
    <row r="30" spans="1:23" x14ac:dyDescent="0.25">
      <c r="A30" t="s">
        <v>49</v>
      </c>
      <c r="B30">
        <v>238</v>
      </c>
      <c r="C30">
        <v>157</v>
      </c>
      <c r="D30">
        <v>13851</v>
      </c>
      <c r="E30">
        <v>2461</v>
      </c>
      <c r="F30">
        <v>838</v>
      </c>
      <c r="G30">
        <v>2301</v>
      </c>
      <c r="H30">
        <v>51</v>
      </c>
      <c r="I30">
        <v>1076</v>
      </c>
      <c r="J30">
        <v>109</v>
      </c>
      <c r="K30">
        <v>1225</v>
      </c>
      <c r="M30">
        <v>10</v>
      </c>
      <c r="N30" s="1">
        <f t="shared" si="0"/>
        <v>1.1978021978021978</v>
      </c>
      <c r="O30" s="1">
        <f t="shared" si="1"/>
        <v>1.5138888888888888</v>
      </c>
      <c r="P30" s="1">
        <f t="shared" si="2"/>
        <v>2.3191489361702127</v>
      </c>
      <c r="Q30" s="1">
        <f t="shared" si="3"/>
        <v>2.8684210526315788</v>
      </c>
      <c r="R30" s="1">
        <f t="shared" si="4"/>
        <v>4.9545454545454541</v>
      </c>
      <c r="S30" s="1">
        <f t="shared" si="5"/>
        <v>6.4117647058823533</v>
      </c>
      <c r="T30" s="1">
        <f t="shared" si="6"/>
        <v>7.7857142857142856</v>
      </c>
      <c r="U30" s="1">
        <f t="shared" si="7"/>
        <v>13.625</v>
      </c>
      <c r="V30" s="1">
        <f t="shared" si="8"/>
        <v>18.166666666666668</v>
      </c>
      <c r="W30" s="1">
        <f>J30/J20</f>
        <v>21.8</v>
      </c>
    </row>
    <row r="33" spans="11:23" x14ac:dyDescent="0.25">
      <c r="K33" t="s">
        <v>50</v>
      </c>
      <c r="M33" t="s">
        <v>51</v>
      </c>
      <c r="N33">
        <f>EXP(INDEX(LINEST(LN(N21:N30),M21:M30),1,2))</f>
        <v>1.3936694491732788</v>
      </c>
      <c r="O33">
        <f>EXP(INDEX(LINEST(LN(O21:O30),M21:M30),1,2))</f>
        <v>1.6595556558741535</v>
      </c>
      <c r="P33">
        <f>EXP(INDEX(LINEST(LN(P21:P30),M21:M30),1,2))</f>
        <v>3.3001180717984027</v>
      </c>
      <c r="Q33">
        <f>EXP(INDEX(LINEST(LN(Q21:Q30),M21:M30),1,2))</f>
        <v>5.528927207339895</v>
      </c>
      <c r="R33">
        <f>EXP(INDEX(LINEST(LN(R21:R30),M21:M30),1,2))</f>
        <v>7.5839631085894883</v>
      </c>
      <c r="S33" t="e">
        <f>EXP(INDEX(LINEST(LN(S21:S30),M21:M30),1,2))</f>
        <v>#VALUE!</v>
      </c>
      <c r="T33" t="e">
        <f>EXP(INDEX(LINEST(LN(T21:T30),M21:M30),1,2))</f>
        <v>#VALUE!</v>
      </c>
      <c r="U33" t="e">
        <f>EXP(INDEX(LINEST(LN(U21:U30),M21:M30),1,2))</f>
        <v>#VALUE!</v>
      </c>
      <c r="V33" t="e">
        <f>EXP(INDEX(LINEST(LN(V21:V30),M21:M30),1,2))</f>
        <v>#VALUE!</v>
      </c>
      <c r="W33" t="e">
        <f>EXP(INDEX(LINEST(LN(W21:W30),M21:M30),1,2))</f>
        <v>#VALUE!</v>
      </c>
    </row>
    <row r="34" spans="11:23" x14ac:dyDescent="0.25">
      <c r="M34" t="s">
        <v>52</v>
      </c>
      <c r="N34">
        <f>INDEX(LINEST(LN(N21:N30),M21:M30),1)</f>
        <v>-4.3180296839082739E-3</v>
      </c>
      <c r="O34">
        <f>INDEX(LINEST(LN(O21:O30),M21:M30),1)</f>
        <v>1.6687866733728029E-2</v>
      </c>
      <c r="P34">
        <f>INDEX(LINEST(LN(P21:P30),M21:M30),1)</f>
        <v>-3.0537905250151664E-2</v>
      </c>
      <c r="Q34">
        <f>INDEX(LINEST(LN(Q21:Q30),M21:M30),1)</f>
        <v>-5.4359867854236597E-2</v>
      </c>
      <c r="R34">
        <f>INDEX(LINEST(LN(R21:R30),M21:M30),1)</f>
        <v>-4.5684137478929299E-2</v>
      </c>
      <c r="S34" t="e">
        <f>INDEX(LINEST(LN(S21:S30),M21:M30),1)</f>
        <v>#VALUE!</v>
      </c>
      <c r="T34" t="e">
        <f>INDEX(LINEST(LN(T21:T30),M21:M30),1)</f>
        <v>#VALUE!</v>
      </c>
      <c r="U34" t="e">
        <f>INDEX(LINEST(LN(U21:U30),M21:M30),1)</f>
        <v>#VALUE!</v>
      </c>
      <c r="V34" t="e">
        <f>INDEX(LINEST(LN(V21:V30),M21:M30),1)</f>
        <v>#VALUE!</v>
      </c>
      <c r="W34" t="e">
        <f>INDEX(LINEST(LN(W21:W30),M21:M30),1)</f>
        <v>#VALUE!</v>
      </c>
    </row>
    <row r="35" spans="11:23" x14ac:dyDescent="0.25">
      <c r="M35" t="s">
        <v>53</v>
      </c>
      <c r="N35">
        <f t="shared" ref="N35:W35" si="9">PEARSON(N21:N30,N39:N48)</f>
        <v>9.1083127268585404E-2</v>
      </c>
      <c r="O35">
        <f t="shared" si="9"/>
        <v>0.1684848015285153</v>
      </c>
      <c r="P35">
        <f t="shared" si="9"/>
        <v>0.41557023410921545</v>
      </c>
      <c r="Q35">
        <f t="shared" si="9"/>
        <v>0.55824714411427356</v>
      </c>
      <c r="R35">
        <f t="shared" si="9"/>
        <v>0.39083422093706072</v>
      </c>
      <c r="S35" t="e">
        <f t="shared" si="9"/>
        <v>#VALUE!</v>
      </c>
      <c r="T35" t="e">
        <f t="shared" si="9"/>
        <v>#VALUE!</v>
      </c>
      <c r="U35" t="e">
        <f t="shared" si="9"/>
        <v>#VALUE!</v>
      </c>
      <c r="V35" t="e">
        <f t="shared" si="9"/>
        <v>#VALUE!</v>
      </c>
      <c r="W35" t="e">
        <f t="shared" si="9"/>
        <v>#VALUE!</v>
      </c>
    </row>
    <row r="36" spans="11:23" x14ac:dyDescent="0.25">
      <c r="M36" t="s">
        <v>54</v>
      </c>
      <c r="N36">
        <f t="shared" ref="N36:W36" si="10">INT(0.5-LN(N33)/N34)</f>
        <v>77</v>
      </c>
      <c r="O36">
        <f t="shared" si="10"/>
        <v>-30</v>
      </c>
      <c r="P36">
        <f t="shared" si="10"/>
        <v>39</v>
      </c>
      <c r="Q36">
        <f t="shared" si="10"/>
        <v>31</v>
      </c>
      <c r="R36">
        <f t="shared" si="10"/>
        <v>44</v>
      </c>
      <c r="S36" t="e">
        <f t="shared" si="10"/>
        <v>#VALUE!</v>
      </c>
      <c r="T36" t="e">
        <f t="shared" si="10"/>
        <v>#VALUE!</v>
      </c>
      <c r="U36" t="e">
        <f t="shared" si="10"/>
        <v>#VALUE!</v>
      </c>
      <c r="V36" t="e">
        <f t="shared" si="10"/>
        <v>#VALUE!</v>
      </c>
      <c r="W36" t="e">
        <f t="shared" si="10"/>
        <v>#VALUE!</v>
      </c>
    </row>
    <row r="37" spans="11:23" x14ac:dyDescent="0.25">
      <c r="M37" t="s">
        <v>55</v>
      </c>
      <c r="N37" s="2">
        <f>N36+A20</f>
        <v>43980</v>
      </c>
      <c r="O37" s="2">
        <f>O36+A20</f>
        <v>43873</v>
      </c>
      <c r="P37" s="2">
        <f>P36+A20</f>
        <v>43942</v>
      </c>
      <c r="Q37" s="2">
        <f>Q36+A20</f>
        <v>43934</v>
      </c>
      <c r="R37" s="2">
        <f>R36+A20</f>
        <v>43947</v>
      </c>
      <c r="S37" s="2" t="e">
        <f>S36+A20</f>
        <v>#VALUE!</v>
      </c>
      <c r="T37" s="2" t="e">
        <f>T36+A20</f>
        <v>#VALUE!</v>
      </c>
      <c r="U37" s="2" t="e">
        <f>U36+A20</f>
        <v>#VALUE!</v>
      </c>
      <c r="V37" s="2" t="e">
        <f>V36+A20</f>
        <v>#VALUE!</v>
      </c>
      <c r="W37" s="2" t="e">
        <f>W36+A20</f>
        <v>#VALUE!</v>
      </c>
    </row>
    <row r="39" spans="11:23" x14ac:dyDescent="0.25">
      <c r="N39">
        <f>N33*EXP(N34*M21)</f>
        <v>1.3876645171898203</v>
      </c>
      <c r="O39">
        <f>O33*EXP(O34*M21)</f>
        <v>1.6874824708834995</v>
      </c>
      <c r="P39">
        <f>P33*EXP(P34*M21)</f>
        <v>3.2008626189965725</v>
      </c>
      <c r="Q39">
        <f>Q33*EXP(Q34*M21)</f>
        <v>5.2363984001787101</v>
      </c>
      <c r="R39">
        <f>R33*EXP(R34*M21)</f>
        <v>7.2452911629517622</v>
      </c>
      <c r="S39" t="e">
        <f>S33*EXP(S34*M21)</f>
        <v>#VALUE!</v>
      </c>
      <c r="T39" t="e">
        <f>T33*EXP(T34*M21)</f>
        <v>#VALUE!</v>
      </c>
      <c r="U39" t="e">
        <f>U33*EXP(U34*M21)</f>
        <v>#VALUE!</v>
      </c>
      <c r="V39" t="e">
        <f>V33*EXP(V34*M21)</f>
        <v>#VALUE!</v>
      </c>
      <c r="W39" t="e">
        <f>W33*EXP(W34*M21)</f>
        <v>#VALUE!</v>
      </c>
    </row>
    <row r="40" spans="11:23" x14ac:dyDescent="0.25">
      <c r="N40">
        <f>N33*EXP(N34*M22)</f>
        <v>1.3816854587792864</v>
      </c>
      <c r="O40">
        <f>O33*EXP(O34*M22)</f>
        <v>1.7158792351794545</v>
      </c>
      <c r="P40">
        <f>P33*EXP(P34*M22)</f>
        <v>3.1045924063275381</v>
      </c>
      <c r="Q40">
        <f>Q33*EXP(Q34*M22)</f>
        <v>4.9593469360553479</v>
      </c>
      <c r="R40">
        <f>R33*EXP(R34*M22)</f>
        <v>6.9217430628707408</v>
      </c>
      <c r="S40" t="e">
        <f>S33*EXP(S34*M22)</f>
        <v>#VALUE!</v>
      </c>
      <c r="T40" t="e">
        <f>T33*EXP(T34*M22)</f>
        <v>#VALUE!</v>
      </c>
      <c r="U40" t="e">
        <f>U33*EXP(U34*M22)</f>
        <v>#VALUE!</v>
      </c>
      <c r="V40" t="e">
        <f>V33*EXP(V34*M22)</f>
        <v>#VALUE!</v>
      </c>
      <c r="W40" t="e">
        <f>W33*EXP(W34*M22)</f>
        <v>#VALUE!</v>
      </c>
    </row>
    <row r="41" spans="11:23" x14ac:dyDescent="0.25">
      <c r="N41">
        <f>N33*EXP(N34*M23)</f>
        <v>1.3757321624596854</v>
      </c>
      <c r="O41">
        <f>O33*EXP(O34*M23)</f>
        <v>1.7447538570154988</v>
      </c>
      <c r="P41">
        <f>P33*EXP(P34*M23)</f>
        <v>3.0112176487125062</v>
      </c>
      <c r="Q41">
        <f>Q33*EXP(Q34*M23)</f>
        <v>4.6969539275930901</v>
      </c>
      <c r="R41">
        <f>R33*EXP(R34*M23)</f>
        <v>6.6126434329355872</v>
      </c>
      <c r="S41" t="e">
        <f>S33*EXP(S34*M23)</f>
        <v>#VALUE!</v>
      </c>
      <c r="T41" t="e">
        <f>T33*EXP(T34*M23)</f>
        <v>#VALUE!</v>
      </c>
      <c r="U41" t="e">
        <f>U33*EXP(U34*M23)</f>
        <v>#VALUE!</v>
      </c>
      <c r="V41" t="e">
        <f>V33*EXP(V34*M23)</f>
        <v>#VALUE!</v>
      </c>
      <c r="W41" t="e">
        <f>W33*EXP(W34*M23)</f>
        <v>#VALUE!</v>
      </c>
    </row>
    <row r="42" spans="11:23" x14ac:dyDescent="0.25">
      <c r="N42">
        <f>N33*EXP(N34*M24)</f>
        <v>1.3698045172293711</v>
      </c>
      <c r="O42">
        <f>O33*EXP(O34*M24)</f>
        <v>1.7741143777243078</v>
      </c>
      <c r="P42">
        <f>P33*EXP(P34*M24)</f>
        <v>2.9206512614786861</v>
      </c>
      <c r="Q42">
        <f>Q33*EXP(Q34*M24)</f>
        <v>4.4484438137493392</v>
      </c>
      <c r="R42">
        <f>R33*EXP(R34*M24)</f>
        <v>6.3173470575214754</v>
      </c>
      <c r="S42" t="e">
        <f>S33*EXP(S34*M24)</f>
        <v>#VALUE!</v>
      </c>
      <c r="T42" t="e">
        <f>T33*EXP(T34*M24)</f>
        <v>#VALUE!</v>
      </c>
      <c r="U42" t="e">
        <f>U33*EXP(U34*M24)</f>
        <v>#VALUE!</v>
      </c>
      <c r="V42" t="e">
        <f>V33*EXP(V34*M24)</f>
        <v>#VALUE!</v>
      </c>
      <c r="W42" t="e">
        <f>W33*EXP(W34*M24)</f>
        <v>#VALUE!</v>
      </c>
    </row>
    <row r="43" spans="11:23" x14ac:dyDescent="0.25">
      <c r="N43">
        <f>N33*EXP(N34*M25)</f>
        <v>1.3639024125649715</v>
      </c>
      <c r="O43">
        <f>O33*EXP(O34*M25)</f>
        <v>1.8039689739571954</v>
      </c>
      <c r="P43">
        <f>P33*EXP(P34*M25)</f>
        <v>2.8328087791409775</v>
      </c>
      <c r="Q43">
        <f>Q33*EXP(Q34*M25)</f>
        <v>4.2130820674720306</v>
      </c>
      <c r="R43">
        <f>R33*EXP(R34*M25)</f>
        <v>6.035237533964275</v>
      </c>
      <c r="S43" t="e">
        <f>S33*EXP(S34*M25)</f>
        <v>#VALUE!</v>
      </c>
      <c r="T43" t="e">
        <f>T33*EXP(T34*M25)</f>
        <v>#VALUE!</v>
      </c>
      <c r="U43" t="e">
        <f>U33*EXP(U34*M25)</f>
        <v>#VALUE!</v>
      </c>
      <c r="V43" t="e">
        <f>V33*EXP(V34*M25)</f>
        <v>#VALUE!</v>
      </c>
      <c r="W43" t="e">
        <f>W33*EXP(W34*M25)</f>
        <v>#VALUE!</v>
      </c>
    </row>
    <row r="44" spans="11:23" x14ac:dyDescent="0.25">
      <c r="N44">
        <f>N33*EXP(N34*M26)</f>
        <v>1.3580257384193295</v>
      </c>
      <c r="O44">
        <f>O33*EXP(O34*M26)</f>
        <v>1.8343259599612383</v>
      </c>
      <c r="P44">
        <f>P33*EXP(P34*M26)</f>
        <v>2.7476082766264076</v>
      </c>
      <c r="Q44">
        <f>Q33*EXP(Q34*M26)</f>
        <v>3.9901730246411469</v>
      </c>
      <c r="R44">
        <f>R33*EXP(R34*M26)</f>
        <v>5.765725985879536</v>
      </c>
      <c r="S44" t="e">
        <f>S33*EXP(S34*M26)</f>
        <v>#VALUE!</v>
      </c>
      <c r="T44" t="e">
        <f>T33*EXP(T34*M26)</f>
        <v>#VALUE!</v>
      </c>
      <c r="U44" t="e">
        <f>U33*EXP(U34*M26)</f>
        <v>#VALUE!</v>
      </c>
      <c r="V44" t="e">
        <f>V33*EXP(V34*M26)</f>
        <v>#VALUE!</v>
      </c>
      <c r="W44" t="e">
        <f>W33*EXP(W34*M26)</f>
        <v>#VALUE!</v>
      </c>
    </row>
    <row r="45" spans="11:23" x14ac:dyDescent="0.25">
      <c r="N45">
        <f>N33*EXP(N34*M27)</f>
        <v>1.3521743852194501</v>
      </c>
      <c r="O45">
        <f>O33*EXP(O34*M27)</f>
        <v>1.8651937898947242</v>
      </c>
      <c r="P45">
        <f>P33*EXP(P34*M27)</f>
        <v>2.6649702928678467</v>
      </c>
      <c r="Q45">
        <f>Q33*EXP(Q34*M27)</f>
        <v>3.7790578278783009</v>
      </c>
      <c r="R45">
        <f>R33*EXP(R34*M27)</f>
        <v>5.5082498339398951</v>
      </c>
      <c r="S45" t="e">
        <f>S33*EXP(S34*M27)</f>
        <v>#VALUE!</v>
      </c>
      <c r="T45" t="e">
        <f>T33*EXP(T34*M27)</f>
        <v>#VALUE!</v>
      </c>
      <c r="U45" t="e">
        <f>U33*EXP(U34*M27)</f>
        <v>#VALUE!</v>
      </c>
      <c r="V45" t="e">
        <f>V33*EXP(V34*M27)</f>
        <v>#VALUE!</v>
      </c>
      <c r="W45" t="e">
        <f>W33*EXP(W34*M27)</f>
        <v>#VALUE!</v>
      </c>
    </row>
    <row r="46" spans="11:23" x14ac:dyDescent="0.25">
      <c r="N46">
        <f>N33*EXP(N34*M28)</f>
        <v>1.3463482438644578</v>
      </c>
      <c r="O46">
        <f>O33*EXP(O34*M28)</f>
        <v>1.8965810601815609</v>
      </c>
      <c r="P46">
        <f>P33*EXP(P34*M28)</f>
        <v>2.5848177566957466</v>
      </c>
      <c r="Q46">
        <f>Q33*EXP(Q34*M28)</f>
        <v>3.5791124791468514</v>
      </c>
      <c r="R46">
        <f>R33*EXP(R34*M28)</f>
        <v>5.2622716215450751</v>
      </c>
      <c r="S46" t="e">
        <f>S33*EXP(S34*M28)</f>
        <v>#VALUE!</v>
      </c>
      <c r="T46" t="e">
        <f>T33*EXP(T34*M28)</f>
        <v>#VALUE!</v>
      </c>
      <c r="U46" t="e">
        <f>U33*EXP(U34*M28)</f>
        <v>#VALUE!</v>
      </c>
      <c r="V46" t="e">
        <f>V33*EXP(V34*M28)</f>
        <v>#VALUE!</v>
      </c>
      <c r="W46" t="e">
        <f>W33*EXP(W34*M28)</f>
        <v>#VALUE!</v>
      </c>
    </row>
    <row r="47" spans="11:23" x14ac:dyDescent="0.25">
      <c r="N47">
        <f>N33*EXP(N34*M29)</f>
        <v>1.3405472057235623</v>
      </c>
      <c r="O47">
        <f>O33*EXP(O34*M29)</f>
        <v>1.9284965119053061</v>
      </c>
      <c r="P47">
        <f>P33*EXP(P34*M29)</f>
        <v>2.507075914958782</v>
      </c>
      <c r="Q47">
        <f>Q33*EXP(Q34*M29)</f>
        <v>3.3897459953865652</v>
      </c>
      <c r="R47">
        <f>R33*EXP(R34*M29)</f>
        <v>5.0272778929331325</v>
      </c>
      <c r="S47" t="e">
        <f>S33*EXP(S34*M29)</f>
        <v>#VALUE!</v>
      </c>
      <c r="T47" t="e">
        <f>T33*EXP(T34*M29)</f>
        <v>#VALUE!</v>
      </c>
      <c r="U47" t="e">
        <f>U33*EXP(U34*M29)</f>
        <v>#VALUE!</v>
      </c>
      <c r="V47" t="e">
        <f>V33*EXP(V34*M29)</f>
        <v>#VALUE!</v>
      </c>
      <c r="W47" t="e">
        <f>W33*EXP(W34*M29)</f>
        <v>#VALUE!</v>
      </c>
    </row>
    <row r="48" spans="11:23" x14ac:dyDescent="0.25">
      <c r="N48">
        <f>N33*EXP(N34*M30)</f>
        <v>1.3347711626340331</v>
      </c>
      <c r="O48">
        <f>O33*EXP(O34*M30)</f>
        <v>1.9609490332434831</v>
      </c>
      <c r="P48">
        <f>P33*EXP(P34*M30)</f>
        <v>2.4316722628063641</v>
      </c>
      <c r="Q48">
        <f>Q33*EXP(Q34*M30)</f>
        <v>3.2103986617314133</v>
      </c>
      <c r="R48">
        <f>R33*EXP(R34*M30)</f>
        <v>4.8027781213911469</v>
      </c>
      <c r="S48" t="e">
        <f>S33*EXP(S34*M30)</f>
        <v>#VALUE!</v>
      </c>
      <c r="T48" t="e">
        <f>T33*EXP(T34*M30)</f>
        <v>#VALUE!</v>
      </c>
      <c r="U48" t="e">
        <f>U33*EXP(U34*M30)</f>
        <v>#VALUE!</v>
      </c>
      <c r="V48" t="e">
        <f>V33*EXP(V34*M30)</f>
        <v>#VALUE!</v>
      </c>
      <c r="W48" t="e">
        <f>W33*EXP(W34*M30)</f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8"/>
  <sheetViews>
    <sheetView workbookViewId="0"/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2</v>
      </c>
      <c r="D6">
        <v>242</v>
      </c>
      <c r="E6">
        <v>3</v>
      </c>
      <c r="F6">
        <v>1</v>
      </c>
      <c r="G6">
        <v>3</v>
      </c>
      <c r="H6">
        <v>0</v>
      </c>
      <c r="I6">
        <v>1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0</v>
      </c>
      <c r="D7">
        <v>252</v>
      </c>
      <c r="E7">
        <v>3</v>
      </c>
      <c r="F7">
        <v>1</v>
      </c>
      <c r="G7">
        <v>3</v>
      </c>
      <c r="H7">
        <v>0</v>
      </c>
      <c r="I7">
        <v>1</v>
      </c>
      <c r="J7">
        <v>0</v>
      </c>
      <c r="K7">
        <v>2</v>
      </c>
    </row>
    <row r="8" spans="1:23" x14ac:dyDescent="0.25">
      <c r="A8" t="s">
        <v>27</v>
      </c>
      <c r="B8">
        <v>0</v>
      </c>
      <c r="C8">
        <v>0</v>
      </c>
      <c r="D8">
        <v>262</v>
      </c>
      <c r="E8">
        <v>3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1</v>
      </c>
      <c r="D9">
        <v>278</v>
      </c>
      <c r="E9">
        <v>4</v>
      </c>
      <c r="F9">
        <v>2</v>
      </c>
      <c r="G9">
        <v>4</v>
      </c>
      <c r="H9">
        <v>0</v>
      </c>
      <c r="I9">
        <v>2</v>
      </c>
      <c r="J9">
        <v>0</v>
      </c>
      <c r="K9">
        <v>2</v>
      </c>
    </row>
    <row r="10" spans="1:23" x14ac:dyDescent="0.25">
      <c r="A10" t="s">
        <v>29</v>
      </c>
      <c r="B10">
        <v>0</v>
      </c>
      <c r="C10">
        <v>2</v>
      </c>
      <c r="D10">
        <v>298</v>
      </c>
      <c r="E10">
        <v>6</v>
      </c>
      <c r="F10">
        <v>2</v>
      </c>
      <c r="G10">
        <v>6</v>
      </c>
      <c r="H10">
        <v>0</v>
      </c>
      <c r="I10">
        <v>2</v>
      </c>
      <c r="J10">
        <v>0</v>
      </c>
      <c r="K10">
        <v>4</v>
      </c>
    </row>
    <row r="11" spans="1:23" x14ac:dyDescent="0.25">
      <c r="A11" t="s">
        <v>30</v>
      </c>
      <c r="B11">
        <v>0</v>
      </c>
      <c r="C11">
        <v>1</v>
      </c>
      <c r="D11">
        <v>322</v>
      </c>
      <c r="E11">
        <v>9</v>
      </c>
      <c r="F11">
        <v>4</v>
      </c>
      <c r="G11">
        <v>7</v>
      </c>
      <c r="H11">
        <v>1</v>
      </c>
      <c r="I11">
        <v>4</v>
      </c>
      <c r="J11">
        <v>1</v>
      </c>
      <c r="K11">
        <v>3</v>
      </c>
    </row>
    <row r="12" spans="1:23" x14ac:dyDescent="0.25">
      <c r="A12" t="s">
        <v>31</v>
      </c>
      <c r="B12">
        <v>1</v>
      </c>
      <c r="C12">
        <v>5</v>
      </c>
      <c r="D12">
        <v>359</v>
      </c>
      <c r="E12">
        <v>14</v>
      </c>
      <c r="F12">
        <v>5</v>
      </c>
      <c r="G12">
        <v>12</v>
      </c>
      <c r="H12">
        <v>1</v>
      </c>
      <c r="I12">
        <v>6</v>
      </c>
      <c r="J12">
        <v>1</v>
      </c>
      <c r="K12">
        <v>6</v>
      </c>
    </row>
    <row r="13" spans="1:23" x14ac:dyDescent="0.25">
      <c r="A13" t="s">
        <v>32</v>
      </c>
      <c r="B13">
        <v>1</v>
      </c>
      <c r="C13">
        <v>3</v>
      </c>
      <c r="D13">
        <v>395</v>
      </c>
      <c r="E13">
        <v>17</v>
      </c>
      <c r="F13">
        <v>5</v>
      </c>
      <c r="G13">
        <v>15</v>
      </c>
      <c r="H13">
        <v>1</v>
      </c>
      <c r="I13">
        <v>6</v>
      </c>
      <c r="J13">
        <v>1</v>
      </c>
      <c r="K13">
        <v>9</v>
      </c>
    </row>
    <row r="14" spans="1:23" x14ac:dyDescent="0.25">
      <c r="A14" t="s">
        <v>33</v>
      </c>
      <c r="B14">
        <v>2</v>
      </c>
      <c r="C14">
        <v>8</v>
      </c>
      <c r="D14">
        <v>395</v>
      </c>
      <c r="E14">
        <v>26</v>
      </c>
      <c r="F14">
        <v>9</v>
      </c>
      <c r="G14">
        <v>23</v>
      </c>
      <c r="H14">
        <v>1</v>
      </c>
      <c r="I14">
        <v>11</v>
      </c>
      <c r="J14">
        <v>2</v>
      </c>
      <c r="K14">
        <v>12</v>
      </c>
    </row>
    <row r="15" spans="1:23" x14ac:dyDescent="0.25">
      <c r="A15" t="s">
        <v>34</v>
      </c>
      <c r="B15">
        <v>3</v>
      </c>
      <c r="C15">
        <v>13</v>
      </c>
      <c r="D15">
        <v>627</v>
      </c>
      <c r="E15">
        <v>40</v>
      </c>
      <c r="F15">
        <v>17</v>
      </c>
      <c r="G15">
        <v>36</v>
      </c>
      <c r="H15">
        <v>1</v>
      </c>
      <c r="I15">
        <v>20</v>
      </c>
      <c r="J15">
        <v>3</v>
      </c>
      <c r="K15">
        <v>16</v>
      </c>
    </row>
    <row r="16" spans="1:23" x14ac:dyDescent="0.25">
      <c r="A16" t="s">
        <v>35</v>
      </c>
      <c r="B16">
        <v>6</v>
      </c>
      <c r="C16">
        <v>10</v>
      </c>
      <c r="D16">
        <v>685</v>
      </c>
      <c r="E16">
        <v>50</v>
      </c>
      <c r="F16">
        <v>20</v>
      </c>
      <c r="G16">
        <v>46</v>
      </c>
      <c r="H16">
        <v>1</v>
      </c>
      <c r="I16">
        <v>26</v>
      </c>
      <c r="J16">
        <v>3</v>
      </c>
      <c r="K16">
        <v>20</v>
      </c>
    </row>
    <row r="17" spans="1:23" x14ac:dyDescent="0.25">
      <c r="A17" t="s">
        <v>36</v>
      </c>
      <c r="B17">
        <v>6</v>
      </c>
      <c r="C17">
        <v>9</v>
      </c>
      <c r="D17">
        <v>747</v>
      </c>
      <c r="E17">
        <v>59</v>
      </c>
      <c r="F17">
        <v>28</v>
      </c>
      <c r="G17">
        <v>55</v>
      </c>
      <c r="H17">
        <v>1</v>
      </c>
      <c r="I17">
        <v>34</v>
      </c>
      <c r="J17">
        <v>3</v>
      </c>
      <c r="K17">
        <v>21</v>
      </c>
    </row>
    <row r="18" spans="1:23" x14ac:dyDescent="0.25">
      <c r="A18" t="s">
        <v>37</v>
      </c>
      <c r="B18">
        <v>4</v>
      </c>
      <c r="C18">
        <v>16</v>
      </c>
      <c r="D18">
        <v>909</v>
      </c>
      <c r="E18">
        <v>77</v>
      </c>
      <c r="F18">
        <v>38</v>
      </c>
      <c r="G18">
        <v>71</v>
      </c>
      <c r="H18">
        <v>1</v>
      </c>
      <c r="I18">
        <v>42</v>
      </c>
      <c r="J18">
        <v>5</v>
      </c>
      <c r="K18">
        <v>29</v>
      </c>
    </row>
    <row r="19" spans="1:23" x14ac:dyDescent="0.25">
      <c r="A19" t="s">
        <v>38</v>
      </c>
      <c r="B19">
        <v>2</v>
      </c>
      <c r="C19">
        <v>27</v>
      </c>
      <c r="D19">
        <v>1269</v>
      </c>
      <c r="E19">
        <v>104</v>
      </c>
      <c r="F19">
        <v>58</v>
      </c>
      <c r="G19">
        <v>98</v>
      </c>
      <c r="H19">
        <v>1</v>
      </c>
      <c r="I19">
        <v>60</v>
      </c>
      <c r="J19">
        <v>5</v>
      </c>
      <c r="K19">
        <v>38</v>
      </c>
    </row>
    <row r="20" spans="1:23" x14ac:dyDescent="0.25">
      <c r="A20" t="s">
        <v>39</v>
      </c>
      <c r="B20">
        <v>2</v>
      </c>
      <c r="C20">
        <v>23</v>
      </c>
      <c r="D20">
        <v>1449</v>
      </c>
      <c r="E20">
        <v>129</v>
      </c>
      <c r="F20">
        <v>77</v>
      </c>
      <c r="G20">
        <v>121</v>
      </c>
      <c r="H20">
        <v>3</v>
      </c>
      <c r="I20">
        <v>79</v>
      </c>
      <c r="J20">
        <v>5</v>
      </c>
      <c r="K20">
        <v>42</v>
      </c>
      <c r="N20" s="1">
        <f t="shared" ref="N20:N30" si="0">J20/J19</f>
        <v>1</v>
      </c>
      <c r="O20" s="1">
        <f t="shared" ref="O20:O30" si="1">J20/J18</f>
        <v>1</v>
      </c>
      <c r="P20" s="1">
        <f t="shared" ref="P20:P30" si="2">J20/J17</f>
        <v>1.6666666666666667</v>
      </c>
      <c r="Q20" s="1">
        <f t="shared" ref="Q20:Q30" si="3">J20/J16</f>
        <v>1.6666666666666667</v>
      </c>
      <c r="R20" s="1">
        <f t="shared" ref="R20:R30" si="4">J20/J15</f>
        <v>1.6666666666666667</v>
      </c>
      <c r="S20" s="1">
        <f t="shared" ref="S20:S30" si="5">J20/J14</f>
        <v>2.5</v>
      </c>
      <c r="T20" s="1">
        <f t="shared" ref="T20:T30" si="6">J20/J13</f>
        <v>5</v>
      </c>
      <c r="U20" s="1">
        <f t="shared" ref="U20:U30" si="7">J20/J12</f>
        <v>5</v>
      </c>
      <c r="V20" s="1">
        <f t="shared" ref="V20:V30" si="8">J20/J11</f>
        <v>5</v>
      </c>
    </row>
    <row r="21" spans="1:23" x14ac:dyDescent="0.25">
      <c r="A21" t="s">
        <v>40</v>
      </c>
      <c r="B21">
        <v>6</v>
      </c>
      <c r="C21">
        <v>35</v>
      </c>
      <c r="D21">
        <v>1681</v>
      </c>
      <c r="E21">
        <v>166</v>
      </c>
      <c r="F21">
        <v>91</v>
      </c>
      <c r="G21">
        <v>156</v>
      </c>
      <c r="H21">
        <v>2</v>
      </c>
      <c r="I21">
        <v>97</v>
      </c>
      <c r="J21">
        <v>8</v>
      </c>
      <c r="K21">
        <v>59</v>
      </c>
      <c r="M21">
        <v>1</v>
      </c>
      <c r="N21" s="1">
        <f t="shared" si="0"/>
        <v>1.6</v>
      </c>
      <c r="O21" s="1">
        <f t="shared" si="1"/>
        <v>1.6</v>
      </c>
      <c r="P21" s="1">
        <f t="shared" si="2"/>
        <v>1.6</v>
      </c>
      <c r="Q21" s="1">
        <f t="shared" si="3"/>
        <v>2.6666666666666665</v>
      </c>
      <c r="R21" s="1">
        <f t="shared" si="4"/>
        <v>2.6666666666666665</v>
      </c>
      <c r="S21" s="1">
        <f t="shared" si="5"/>
        <v>2.6666666666666665</v>
      </c>
      <c r="T21" s="1">
        <f t="shared" si="6"/>
        <v>4</v>
      </c>
      <c r="U21" s="1">
        <f t="shared" si="7"/>
        <v>8</v>
      </c>
      <c r="V21" s="1">
        <f t="shared" si="8"/>
        <v>8</v>
      </c>
      <c r="W21" s="1">
        <f t="shared" ref="W21:W30" si="9">J21/J11</f>
        <v>8</v>
      </c>
    </row>
    <row r="22" spans="1:23" x14ac:dyDescent="0.25">
      <c r="A22" t="s">
        <v>41</v>
      </c>
      <c r="B22">
        <v>6</v>
      </c>
      <c r="C22">
        <v>56</v>
      </c>
      <c r="D22">
        <v>2017</v>
      </c>
      <c r="E22">
        <v>230</v>
      </c>
      <c r="F22">
        <v>116</v>
      </c>
      <c r="G22">
        <v>212</v>
      </c>
      <c r="H22">
        <v>2</v>
      </c>
      <c r="I22">
        <v>122</v>
      </c>
      <c r="J22">
        <v>16</v>
      </c>
      <c r="K22">
        <v>90</v>
      </c>
      <c r="M22">
        <v>2</v>
      </c>
      <c r="N22" s="1">
        <f t="shared" si="0"/>
        <v>2</v>
      </c>
      <c r="O22" s="1">
        <f t="shared" si="1"/>
        <v>3.2</v>
      </c>
      <c r="P22" s="1">
        <f t="shared" si="2"/>
        <v>3.2</v>
      </c>
      <c r="Q22" s="1">
        <f t="shared" si="3"/>
        <v>3.2</v>
      </c>
      <c r="R22" s="1">
        <f t="shared" si="4"/>
        <v>5.333333333333333</v>
      </c>
      <c r="S22" s="1">
        <f t="shared" si="5"/>
        <v>5.333333333333333</v>
      </c>
      <c r="T22" s="1">
        <f t="shared" si="6"/>
        <v>5.333333333333333</v>
      </c>
      <c r="U22" s="1">
        <f t="shared" si="7"/>
        <v>8</v>
      </c>
      <c r="V22" s="1">
        <f t="shared" si="8"/>
        <v>16</v>
      </c>
      <c r="W22" s="1">
        <f t="shared" si="9"/>
        <v>16</v>
      </c>
    </row>
    <row r="23" spans="1:23" x14ac:dyDescent="0.25">
      <c r="A23" t="s">
        <v>42</v>
      </c>
      <c r="B23">
        <v>6</v>
      </c>
      <c r="C23">
        <v>0</v>
      </c>
      <c r="D23">
        <v>2017</v>
      </c>
      <c r="E23">
        <v>230</v>
      </c>
      <c r="F23">
        <v>116</v>
      </c>
      <c r="G23">
        <v>212</v>
      </c>
      <c r="H23">
        <v>2</v>
      </c>
      <c r="I23">
        <v>122</v>
      </c>
      <c r="J23">
        <v>16</v>
      </c>
      <c r="K23">
        <v>90</v>
      </c>
      <c r="M23">
        <v>3</v>
      </c>
      <c r="N23" s="1">
        <f t="shared" si="0"/>
        <v>1</v>
      </c>
      <c r="O23" s="1">
        <f t="shared" si="1"/>
        <v>2</v>
      </c>
      <c r="P23" s="1">
        <f t="shared" si="2"/>
        <v>3.2</v>
      </c>
      <c r="Q23" s="1">
        <f t="shared" si="3"/>
        <v>3.2</v>
      </c>
      <c r="R23" s="1">
        <f t="shared" si="4"/>
        <v>3.2</v>
      </c>
      <c r="S23" s="1">
        <f t="shared" si="5"/>
        <v>5.333333333333333</v>
      </c>
      <c r="T23" s="1">
        <f t="shared" si="6"/>
        <v>5.333333333333333</v>
      </c>
      <c r="U23" s="1">
        <f t="shared" si="7"/>
        <v>5.333333333333333</v>
      </c>
      <c r="V23" s="1">
        <f t="shared" si="8"/>
        <v>8</v>
      </c>
      <c r="W23" s="1">
        <f t="shared" si="9"/>
        <v>16</v>
      </c>
    </row>
    <row r="24" spans="1:23" x14ac:dyDescent="0.25">
      <c r="A24" t="s">
        <v>43</v>
      </c>
      <c r="B24">
        <v>14</v>
      </c>
      <c r="C24">
        <v>108</v>
      </c>
      <c r="D24">
        <v>3077</v>
      </c>
      <c r="E24">
        <v>340</v>
      </c>
      <c r="F24">
        <v>155</v>
      </c>
      <c r="G24">
        <v>320</v>
      </c>
      <c r="H24">
        <v>2</v>
      </c>
      <c r="I24">
        <v>169</v>
      </c>
      <c r="J24">
        <v>18</v>
      </c>
      <c r="K24">
        <v>151</v>
      </c>
      <c r="M24">
        <v>4</v>
      </c>
      <c r="N24" s="1">
        <f t="shared" si="0"/>
        <v>1.125</v>
      </c>
      <c r="O24" s="1">
        <f t="shared" si="1"/>
        <v>1.125</v>
      </c>
      <c r="P24" s="1">
        <f t="shared" si="2"/>
        <v>2.25</v>
      </c>
      <c r="Q24" s="1">
        <f t="shared" si="3"/>
        <v>3.6</v>
      </c>
      <c r="R24" s="1">
        <f t="shared" si="4"/>
        <v>3.6</v>
      </c>
      <c r="S24" s="1">
        <f t="shared" si="5"/>
        <v>3.6</v>
      </c>
      <c r="T24" s="1">
        <f t="shared" si="6"/>
        <v>6</v>
      </c>
      <c r="U24" s="1">
        <f t="shared" si="7"/>
        <v>6</v>
      </c>
      <c r="V24" s="1">
        <f t="shared" si="8"/>
        <v>6</v>
      </c>
      <c r="W24" s="1">
        <f t="shared" si="9"/>
        <v>9</v>
      </c>
    </row>
    <row r="25" spans="1:23" x14ac:dyDescent="0.25">
      <c r="A25" t="s">
        <v>44</v>
      </c>
      <c r="B25">
        <v>30</v>
      </c>
      <c r="C25">
        <v>42</v>
      </c>
      <c r="D25">
        <v>3433</v>
      </c>
      <c r="E25">
        <v>383</v>
      </c>
      <c r="F25">
        <v>156</v>
      </c>
      <c r="G25">
        <v>362</v>
      </c>
      <c r="H25">
        <v>2</v>
      </c>
      <c r="I25">
        <v>186</v>
      </c>
      <c r="J25">
        <v>19</v>
      </c>
      <c r="K25">
        <v>176</v>
      </c>
      <c r="M25">
        <v>5</v>
      </c>
      <c r="N25" s="1">
        <f t="shared" si="0"/>
        <v>1.0555555555555556</v>
      </c>
      <c r="O25" s="1">
        <f t="shared" si="1"/>
        <v>1.1875</v>
      </c>
      <c r="P25" s="1">
        <f t="shared" si="2"/>
        <v>1.1875</v>
      </c>
      <c r="Q25" s="1">
        <f t="shared" si="3"/>
        <v>2.375</v>
      </c>
      <c r="R25" s="1">
        <f t="shared" si="4"/>
        <v>3.8</v>
      </c>
      <c r="S25" s="1">
        <f t="shared" si="5"/>
        <v>3.8</v>
      </c>
      <c r="T25" s="1">
        <f t="shared" si="6"/>
        <v>3.8</v>
      </c>
      <c r="U25" s="1">
        <f t="shared" si="7"/>
        <v>6.333333333333333</v>
      </c>
      <c r="V25" s="1">
        <f t="shared" si="8"/>
        <v>6.333333333333333</v>
      </c>
      <c r="W25" s="1">
        <f t="shared" si="9"/>
        <v>6.333333333333333</v>
      </c>
    </row>
    <row r="26" spans="1:23" x14ac:dyDescent="0.25">
      <c r="A26" t="s">
        <v>45</v>
      </c>
      <c r="B26">
        <v>31</v>
      </c>
      <c r="C26">
        <v>87</v>
      </c>
      <c r="D26">
        <v>4046</v>
      </c>
      <c r="E26">
        <v>478</v>
      </c>
      <c r="F26">
        <v>173</v>
      </c>
      <c r="G26">
        <v>449</v>
      </c>
      <c r="H26">
        <v>4</v>
      </c>
      <c r="I26">
        <v>204</v>
      </c>
      <c r="J26">
        <v>25</v>
      </c>
      <c r="K26">
        <v>245</v>
      </c>
      <c r="M26">
        <v>6</v>
      </c>
      <c r="N26" s="1">
        <f t="shared" si="0"/>
        <v>1.3157894736842106</v>
      </c>
      <c r="O26" s="1">
        <f t="shared" si="1"/>
        <v>1.3888888888888888</v>
      </c>
      <c r="P26" s="1">
        <f t="shared" si="2"/>
        <v>1.5625</v>
      </c>
      <c r="Q26" s="1">
        <f t="shared" si="3"/>
        <v>1.5625</v>
      </c>
      <c r="R26" s="1">
        <f t="shared" si="4"/>
        <v>3.125</v>
      </c>
      <c r="S26" s="1">
        <f t="shared" si="5"/>
        <v>5</v>
      </c>
      <c r="T26" s="1">
        <f t="shared" si="6"/>
        <v>5</v>
      </c>
      <c r="U26" s="1">
        <f t="shared" si="7"/>
        <v>5</v>
      </c>
      <c r="V26" s="1">
        <f t="shared" si="8"/>
        <v>8.3333333333333339</v>
      </c>
      <c r="W26" s="1">
        <f t="shared" si="9"/>
        <v>8.3333333333333339</v>
      </c>
    </row>
    <row r="27" spans="1:23" x14ac:dyDescent="0.25">
      <c r="A27" t="s">
        <v>46</v>
      </c>
      <c r="B27">
        <v>31</v>
      </c>
      <c r="C27">
        <v>102</v>
      </c>
      <c r="D27">
        <v>4789</v>
      </c>
      <c r="E27">
        <v>581</v>
      </c>
      <c r="F27">
        <v>191</v>
      </c>
      <c r="G27">
        <v>551</v>
      </c>
      <c r="H27">
        <v>4</v>
      </c>
      <c r="I27">
        <v>222</v>
      </c>
      <c r="J27">
        <v>26</v>
      </c>
      <c r="K27">
        <v>329</v>
      </c>
      <c r="M27">
        <v>7</v>
      </c>
      <c r="N27" s="1">
        <f t="shared" si="0"/>
        <v>1.04</v>
      </c>
      <c r="O27" s="1">
        <f t="shared" si="1"/>
        <v>1.368421052631579</v>
      </c>
      <c r="P27" s="1">
        <f t="shared" si="2"/>
        <v>1.4444444444444444</v>
      </c>
      <c r="Q27" s="1">
        <f t="shared" si="3"/>
        <v>1.625</v>
      </c>
      <c r="R27" s="1">
        <f t="shared" si="4"/>
        <v>1.625</v>
      </c>
      <c r="S27" s="1">
        <f t="shared" si="5"/>
        <v>3.25</v>
      </c>
      <c r="T27" s="1">
        <f t="shared" si="6"/>
        <v>5.2</v>
      </c>
      <c r="U27" s="1">
        <f t="shared" si="7"/>
        <v>5.2</v>
      </c>
      <c r="V27" s="1">
        <f t="shared" si="8"/>
        <v>5.2</v>
      </c>
      <c r="W27" s="1">
        <f t="shared" si="9"/>
        <v>8.6666666666666661</v>
      </c>
    </row>
    <row r="28" spans="1:23" x14ac:dyDescent="0.25">
      <c r="A28" t="s">
        <v>47</v>
      </c>
      <c r="B28">
        <v>33</v>
      </c>
      <c r="C28">
        <v>91</v>
      </c>
      <c r="D28">
        <v>5617</v>
      </c>
      <c r="E28">
        <v>675</v>
      </c>
      <c r="F28">
        <v>209</v>
      </c>
      <c r="G28">
        <v>642</v>
      </c>
      <c r="H28">
        <v>4</v>
      </c>
      <c r="I28">
        <v>242</v>
      </c>
      <c r="J28">
        <v>29</v>
      </c>
      <c r="K28">
        <v>400</v>
      </c>
      <c r="M28">
        <v>8</v>
      </c>
      <c r="N28" s="1">
        <f t="shared" si="0"/>
        <v>1.1153846153846154</v>
      </c>
      <c r="O28" s="1">
        <f t="shared" si="1"/>
        <v>1.1599999999999999</v>
      </c>
      <c r="P28" s="1">
        <f t="shared" si="2"/>
        <v>1.5263157894736843</v>
      </c>
      <c r="Q28" s="1">
        <f t="shared" si="3"/>
        <v>1.6111111111111112</v>
      </c>
      <c r="R28" s="1">
        <f t="shared" si="4"/>
        <v>1.8125</v>
      </c>
      <c r="S28" s="1">
        <f t="shared" si="5"/>
        <v>1.8125</v>
      </c>
      <c r="T28" s="1">
        <f t="shared" si="6"/>
        <v>3.625</v>
      </c>
      <c r="U28" s="1">
        <f t="shared" si="7"/>
        <v>5.8</v>
      </c>
      <c r="V28" s="1">
        <f t="shared" si="8"/>
        <v>5.8</v>
      </c>
      <c r="W28" s="1">
        <f t="shared" si="9"/>
        <v>5.8</v>
      </c>
    </row>
    <row r="29" spans="1:23" x14ac:dyDescent="0.25">
      <c r="A29" t="s">
        <v>48</v>
      </c>
      <c r="B29">
        <v>37</v>
      </c>
      <c r="C29">
        <v>106</v>
      </c>
      <c r="D29">
        <v>6160</v>
      </c>
      <c r="E29">
        <v>786</v>
      </c>
      <c r="F29">
        <v>252</v>
      </c>
      <c r="G29">
        <v>748</v>
      </c>
      <c r="H29">
        <v>7</v>
      </c>
      <c r="I29">
        <v>289</v>
      </c>
      <c r="J29">
        <v>31</v>
      </c>
      <c r="K29">
        <v>459</v>
      </c>
      <c r="M29">
        <v>9</v>
      </c>
      <c r="N29" s="1">
        <f t="shared" si="0"/>
        <v>1.0689655172413792</v>
      </c>
      <c r="O29" s="1">
        <f t="shared" si="1"/>
        <v>1.1923076923076923</v>
      </c>
      <c r="P29" s="1">
        <f t="shared" si="2"/>
        <v>1.24</v>
      </c>
      <c r="Q29" s="1">
        <f t="shared" si="3"/>
        <v>1.631578947368421</v>
      </c>
      <c r="R29" s="1">
        <f t="shared" si="4"/>
        <v>1.7222222222222223</v>
      </c>
      <c r="S29" s="1">
        <f t="shared" si="5"/>
        <v>1.9375</v>
      </c>
      <c r="T29" s="1">
        <f t="shared" si="6"/>
        <v>1.9375</v>
      </c>
      <c r="U29" s="1">
        <f t="shared" si="7"/>
        <v>3.875</v>
      </c>
      <c r="V29" s="1">
        <f t="shared" si="8"/>
        <v>6.2</v>
      </c>
      <c r="W29" s="1">
        <f t="shared" si="9"/>
        <v>6.2</v>
      </c>
    </row>
    <row r="30" spans="1:23" x14ac:dyDescent="0.25">
      <c r="A30" t="s">
        <v>49</v>
      </c>
      <c r="B30">
        <v>45</v>
      </c>
      <c r="C30">
        <v>114</v>
      </c>
      <c r="D30">
        <v>6761</v>
      </c>
      <c r="E30">
        <v>906</v>
      </c>
      <c r="F30">
        <v>285</v>
      </c>
      <c r="G30">
        <v>862</v>
      </c>
      <c r="H30">
        <v>7</v>
      </c>
      <c r="I30">
        <v>330</v>
      </c>
      <c r="J30">
        <v>37</v>
      </c>
      <c r="K30">
        <v>532</v>
      </c>
      <c r="M30">
        <v>10</v>
      </c>
      <c r="N30" s="1">
        <f t="shared" si="0"/>
        <v>1.1935483870967742</v>
      </c>
      <c r="O30" s="1">
        <f t="shared" si="1"/>
        <v>1.2758620689655173</v>
      </c>
      <c r="P30" s="1">
        <f t="shared" si="2"/>
        <v>1.4230769230769231</v>
      </c>
      <c r="Q30" s="1">
        <f t="shared" si="3"/>
        <v>1.48</v>
      </c>
      <c r="R30" s="1">
        <f t="shared" si="4"/>
        <v>1.9473684210526316</v>
      </c>
      <c r="S30" s="1">
        <f t="shared" si="5"/>
        <v>2.0555555555555554</v>
      </c>
      <c r="T30" s="1">
        <f t="shared" si="6"/>
        <v>2.3125</v>
      </c>
      <c r="U30" s="1">
        <f t="shared" si="7"/>
        <v>2.3125</v>
      </c>
      <c r="V30" s="1">
        <f t="shared" si="8"/>
        <v>4.625</v>
      </c>
      <c r="W30" s="1">
        <f t="shared" si="9"/>
        <v>7.4</v>
      </c>
    </row>
    <row r="33" spans="11:23" x14ac:dyDescent="0.25">
      <c r="K33" t="s">
        <v>50</v>
      </c>
      <c r="M33" t="s">
        <v>51</v>
      </c>
      <c r="N33">
        <f>EXP(INDEX(LINEST(LN(N21:N30),M21:M30),1,2))</f>
        <v>1.5167252863215341</v>
      </c>
      <c r="O33">
        <f>EXP(INDEX(LINEST(LN(O21:O30),M21:M30),1,2))</f>
        <v>2.1103561187408237</v>
      </c>
      <c r="P33">
        <f>EXP(INDEX(LINEST(LN(P21:P30),M21:M30),1,2))</f>
        <v>2.6466840987417752</v>
      </c>
      <c r="Q33">
        <f>EXP(INDEX(LINEST(LN(Q21:Q30),M21:M30),1,2))</f>
        <v>3.7285445966632729</v>
      </c>
      <c r="R33">
        <f>EXP(INDEX(LINEST(LN(R21:R30),M21:M30),1,2))</f>
        <v>4.5961619894981869</v>
      </c>
      <c r="S33">
        <f>EXP(INDEX(LINEST(LN(S21:S30),M21:M30),1,2))</f>
        <v>5.292324152769404</v>
      </c>
      <c r="T33">
        <f>EXP(INDEX(LINEST(LN(T21:T30),M21:M30),1,2))</f>
        <v>6.4291494207155635</v>
      </c>
      <c r="U33">
        <f>EXP(INDEX(LINEST(LN(U21:U30),M21:M30),1,2))</f>
        <v>9.1853795317331546</v>
      </c>
      <c r="V33">
        <f>EXP(INDEX(LINEST(LN(V21:V30),M21:M30),1,2))</f>
        <v>10.908524879103529</v>
      </c>
      <c r="W33">
        <f>EXP(INDEX(LINEST(LN(W21:W30),M21:M30),1,2))</f>
        <v>12.954926318169008</v>
      </c>
    </row>
    <row r="34" spans="11:23" x14ac:dyDescent="0.25">
      <c r="M34" t="s">
        <v>52</v>
      </c>
      <c r="N34">
        <f>INDEX(LINEST(LN(N21:N30),M21:M30),1)</f>
        <v>-3.9346471608858756E-2</v>
      </c>
      <c r="O34">
        <f>INDEX(LINEST(LN(O21:O30),M21:M30),1)</f>
        <v>-6.6227960122745441E-2</v>
      </c>
      <c r="P34">
        <f>INDEX(LINEST(LN(P21:P30),M21:M30),1)</f>
        <v>-7.5439791275318802E-2</v>
      </c>
      <c r="Q34">
        <f>INDEX(LINEST(LN(Q21:Q30),M21:M30),1)</f>
        <v>-9.8487422369735053E-2</v>
      </c>
      <c r="R34">
        <f>INDEX(LINEST(LN(R21:R30),M21:M30),1)</f>
        <v>-9.7974201015541329E-2</v>
      </c>
      <c r="S34">
        <f>INDEX(LINEST(LN(S21:S30),M21:M30),1)</f>
        <v>-9.0056605299645681E-2</v>
      </c>
      <c r="T34">
        <f>INDEX(LINEST(LN(T21:T30),M21:M30),1)</f>
        <v>-8.548611277132484E-2</v>
      </c>
      <c r="U34">
        <f>INDEX(LINEST(LN(U21:U30),M21:M30),1)</f>
        <v>-9.9942825470805768E-2</v>
      </c>
      <c r="V34">
        <f>INDEX(LINEST(LN(V21:V30),M21:M30),1)</f>
        <v>-8.079240214313782E-2</v>
      </c>
      <c r="W34">
        <f>INDEX(LINEST(LN(W21:W30),M21:M30),1)</f>
        <v>-7.4244654825650749E-2</v>
      </c>
    </row>
    <row r="35" spans="11:23" x14ac:dyDescent="0.25">
      <c r="M35" t="s">
        <v>53</v>
      </c>
      <c r="N35">
        <f t="shared" ref="N35:W35" si="10">PEARSON(N21:N30,N39:N48)</f>
        <v>0.57689964819532324</v>
      </c>
      <c r="O35">
        <f t="shared" si="10"/>
        <v>0.59922591947576764</v>
      </c>
      <c r="P35">
        <f t="shared" si="10"/>
        <v>0.61543645771861666</v>
      </c>
      <c r="Q35">
        <f t="shared" si="10"/>
        <v>0.79591312909050083</v>
      </c>
      <c r="R35">
        <f t="shared" si="10"/>
        <v>0.67546403792733478</v>
      </c>
      <c r="S35">
        <f t="shared" si="10"/>
        <v>0.56591468904785625</v>
      </c>
      <c r="T35">
        <f t="shared" si="10"/>
        <v>0.59480846974022261</v>
      </c>
      <c r="U35">
        <f t="shared" si="10"/>
        <v>0.85607099060591352</v>
      </c>
      <c r="V35">
        <f t="shared" si="10"/>
        <v>0.63168725898111855</v>
      </c>
      <c r="W35">
        <f t="shared" si="10"/>
        <v>0.6029146391660416</v>
      </c>
    </row>
    <row r="36" spans="11:23" x14ac:dyDescent="0.25">
      <c r="M36" t="s">
        <v>54</v>
      </c>
      <c r="N36">
        <f t="shared" ref="N36:W36" si="11">INT(0.5-LN(N33)/N34)</f>
        <v>11</v>
      </c>
      <c r="O36">
        <f t="shared" si="11"/>
        <v>11</v>
      </c>
      <c r="P36">
        <f t="shared" si="11"/>
        <v>13</v>
      </c>
      <c r="Q36">
        <f t="shared" si="11"/>
        <v>13</v>
      </c>
      <c r="R36">
        <f t="shared" si="11"/>
        <v>16</v>
      </c>
      <c r="S36">
        <f t="shared" si="11"/>
        <v>19</v>
      </c>
      <c r="T36">
        <f t="shared" si="11"/>
        <v>22</v>
      </c>
      <c r="U36">
        <f t="shared" si="11"/>
        <v>22</v>
      </c>
      <c r="V36">
        <f t="shared" si="11"/>
        <v>30</v>
      </c>
      <c r="W36">
        <f t="shared" si="11"/>
        <v>35</v>
      </c>
    </row>
    <row r="37" spans="11:23" x14ac:dyDescent="0.25">
      <c r="M37" t="s">
        <v>55</v>
      </c>
      <c r="N37" s="2">
        <f>N36+A20</f>
        <v>43914</v>
      </c>
      <c r="O37" s="2">
        <f>O36+A20</f>
        <v>43914</v>
      </c>
      <c r="P37" s="2">
        <f>P36+A20</f>
        <v>43916</v>
      </c>
      <c r="Q37" s="2">
        <f>Q36+A20</f>
        <v>43916</v>
      </c>
      <c r="R37" s="2">
        <f>R36+A20</f>
        <v>43919</v>
      </c>
      <c r="S37" s="2">
        <f>S36+A20</f>
        <v>43922</v>
      </c>
      <c r="T37" s="2">
        <f>T36+A20</f>
        <v>43925</v>
      </c>
      <c r="U37" s="2">
        <f>U36+A20</f>
        <v>43925</v>
      </c>
      <c r="V37" s="2">
        <f>V36+A20</f>
        <v>43933</v>
      </c>
      <c r="W37" s="2">
        <f>W36+A20</f>
        <v>43938</v>
      </c>
    </row>
    <row r="39" spans="11:23" x14ac:dyDescent="0.25">
      <c r="N39">
        <f>N33*EXP(N34*M21)</f>
        <v>1.4582063050818626</v>
      </c>
      <c r="O39">
        <f>O33*EXP(O34*M21)</f>
        <v>1.9751191976619757</v>
      </c>
      <c r="P39">
        <f>P33*EXP(P34*M21)</f>
        <v>2.4543642875849945</v>
      </c>
      <c r="Q39">
        <f>Q33*EXP(Q34*M21)</f>
        <v>3.3788335506683396</v>
      </c>
      <c r="R39">
        <f>R33*EXP(R34*M21)</f>
        <v>4.1672127377238173</v>
      </c>
      <c r="S39">
        <f>S33*EXP(S34*M21)</f>
        <v>4.8365463038786283</v>
      </c>
      <c r="T39">
        <f>T33*EXP(T34*M21)</f>
        <v>5.902382800023271</v>
      </c>
      <c r="U39">
        <f>U33*EXP(U34*M21)</f>
        <v>8.3117503059993112</v>
      </c>
      <c r="V39">
        <f>V33*EXP(V34*M21)</f>
        <v>10.061861430542491</v>
      </c>
      <c r="W39">
        <f>W33*EXP(W34*M21)</f>
        <v>12.027930316287454</v>
      </c>
    </row>
    <row r="40" spans="11:23" x14ac:dyDescent="0.25">
      <c r="N40">
        <f>N33*EXP(N34*M22)</f>
        <v>1.4019451296533105</v>
      </c>
      <c r="O40">
        <f>O33*EXP(O34*M22)</f>
        <v>1.848548598186611</v>
      </c>
      <c r="P40">
        <f>P33*EXP(P34*M22)</f>
        <v>2.2760192873174176</v>
      </c>
      <c r="Q40">
        <f>Q33*EXP(Q34*M22)</f>
        <v>3.0619229211684416</v>
      </c>
      <c r="R40">
        <f>R33*EXP(R34*M22)</f>
        <v>3.778296335317727</v>
      </c>
      <c r="S40">
        <f>S33*EXP(S34*M22)</f>
        <v>4.4200202924685179</v>
      </c>
      <c r="T40">
        <f>T33*EXP(T34*M22)</f>
        <v>5.4187763323337199</v>
      </c>
      <c r="U40">
        <f>U33*EXP(U34*M22)</f>
        <v>7.5212126957419505</v>
      </c>
      <c r="V40">
        <f>V33*EXP(V34*M22)</f>
        <v>9.2809116328255232</v>
      </c>
      <c r="W40">
        <f>W33*EXP(W34*M22)</f>
        <v>11.167265960483979</v>
      </c>
    </row>
    <row r="41" spans="11:23" x14ac:dyDescent="0.25">
      <c r="N41">
        <f>N33*EXP(N34*M23)</f>
        <v>1.3478546483505289</v>
      </c>
      <c r="O41">
        <f>O33*EXP(O34*M23)</f>
        <v>1.730088960657501</v>
      </c>
      <c r="P41">
        <f>P33*EXP(P34*M23)</f>
        <v>2.1106336261672376</v>
      </c>
      <c r="Q41">
        <f>Q33*EXP(Q34*M23)</f>
        <v>2.7747362616670528</v>
      </c>
      <c r="R41">
        <f>R33*EXP(R34*M23)</f>
        <v>3.4256766083108179</v>
      </c>
      <c r="S41">
        <f>S33*EXP(S34*M23)</f>
        <v>4.0393657288396652</v>
      </c>
      <c r="T41">
        <f>T33*EXP(T34*M23)</f>
        <v>4.9747937290248814</v>
      </c>
      <c r="U41">
        <f>U33*EXP(U34*M23)</f>
        <v>6.8058637870484873</v>
      </c>
      <c r="V41">
        <f>V33*EXP(V34*M23)</f>
        <v>8.5605751312430947</v>
      </c>
      <c r="W41">
        <f>W33*EXP(W34*M23)</f>
        <v>10.368186857826471</v>
      </c>
    </row>
    <row r="42" spans="11:23" x14ac:dyDescent="0.25">
      <c r="N42">
        <f>N33*EXP(N34*M24)</f>
        <v>1.2958511104706256</v>
      </c>
      <c r="O42">
        <f>O33*EXP(O34*M24)</f>
        <v>1.6192205142592566</v>
      </c>
      <c r="P42">
        <f>P33*EXP(P34*M24)</f>
        <v>1.9572656210476973</v>
      </c>
      <c r="Q42">
        <f>Q33*EXP(Q34*M24)</f>
        <v>2.5144856745355373</v>
      </c>
      <c r="R42">
        <f>R33*EXP(R34*M24)</f>
        <v>3.1059660712772175</v>
      </c>
      <c r="S42">
        <f>S33*EXP(S34*M24)</f>
        <v>3.6914933443013402</v>
      </c>
      <c r="T42">
        <f>T33*EXP(T34*M24)</f>
        <v>4.5671884441273374</v>
      </c>
      <c r="U42">
        <f>U33*EXP(U34*M24)</f>
        <v>6.1585523188410018</v>
      </c>
      <c r="V42">
        <f>V33*EXP(V34*M24)</f>
        <v>7.8961474343169646</v>
      </c>
      <c r="W42">
        <f>W33*EXP(W34*M24)</f>
        <v>9.6262862458186333</v>
      </c>
    </row>
    <row r="43" spans="11:23" x14ac:dyDescent="0.25">
      <c r="N43">
        <f>N33*EXP(N34*M25)</f>
        <v>1.2458539966182214</v>
      </c>
      <c r="O43">
        <f>O33*EXP(O34*M25)</f>
        <v>1.5154567963959475</v>
      </c>
      <c r="P43">
        <f>P33*EXP(P34*M25)</f>
        <v>1.8150420157437996</v>
      </c>
      <c r="Q43">
        <f>Q33*EXP(Q34*M25)</f>
        <v>2.2786447471752918</v>
      </c>
      <c r="R43">
        <f>R33*EXP(R34*M25)</f>
        <v>2.8160933850326666</v>
      </c>
      <c r="S43">
        <f>S33*EXP(S34*M25)</f>
        <v>3.3735799196710956</v>
      </c>
      <c r="T43">
        <f>T33*EXP(T34*M25)</f>
        <v>4.1929799345185996</v>
      </c>
      <c r="U43">
        <f>U33*EXP(U34*M25)</f>
        <v>5.5728071925386118</v>
      </c>
      <c r="V43">
        <f>V33*EXP(V34*M25)</f>
        <v>7.2832891889375384</v>
      </c>
      <c r="W43">
        <f>W33*EXP(W34*M25)</f>
        <v>8.9374726899803267</v>
      </c>
    </row>
    <row r="44" spans="11:23" x14ac:dyDescent="0.25">
      <c r="N44">
        <f>N33*EXP(N34*M26)</f>
        <v>1.1977858940336796</v>
      </c>
      <c r="O44">
        <f>O33*EXP(O34*M26)</f>
        <v>1.418342518216734</v>
      </c>
      <c r="P44">
        <f>P33*EXP(P34*M26)</f>
        <v>1.6831530087121647</v>
      </c>
      <c r="Q44">
        <f>Q33*EXP(Q34*M26)</f>
        <v>2.0649240265759836</v>
      </c>
      <c r="R44">
        <f>R33*EXP(R34*M26)</f>
        <v>2.5532738514312405</v>
      </c>
      <c r="S44">
        <f>S33*EXP(S34*M26)</f>
        <v>3.083045372945683</v>
      </c>
      <c r="T44">
        <f>T33*EXP(T34*M26)</f>
        <v>3.8494318652172135</v>
      </c>
      <c r="U44">
        <f>U33*EXP(U34*M26)</f>
        <v>5.0427727812263914</v>
      </c>
      <c r="V44">
        <f>V33*EXP(V34*M26)</f>
        <v>6.7179978402066229</v>
      </c>
      <c r="W44">
        <f>W33*EXP(W34*M26)</f>
        <v>8.2979475203992514</v>
      </c>
    </row>
    <row r="45" spans="11:23" x14ac:dyDescent="0.25">
      <c r="N45">
        <f>N33*EXP(N34*M27)</f>
        <v>1.1515723767314825</v>
      </c>
      <c r="O45">
        <f>O33*EXP(O34*M27)</f>
        <v>1.3274515669239737</v>
      </c>
      <c r="P45">
        <f>P33*EXP(P34*M27)</f>
        <v>1.5608476421830126</v>
      </c>
      <c r="Q45">
        <f>Q33*EXP(Q34*M27)</f>
        <v>1.8712487941863269</v>
      </c>
      <c r="R45">
        <f>R33*EXP(R34*M27)</f>
        <v>2.3149826618149949</v>
      </c>
      <c r="S45">
        <f>S33*EXP(S34*M27)</f>
        <v>2.8175318201942843</v>
      </c>
      <c r="T45">
        <f>T33*EXP(T34*M27)</f>
        <v>3.5340321004066437</v>
      </c>
      <c r="U45">
        <f>U33*EXP(U34*M27)</f>
        <v>4.5631503916240268</v>
      </c>
      <c r="V45">
        <f>V33*EXP(V34*M27)</f>
        <v>6.1965814908970369</v>
      </c>
      <c r="W45">
        <f>W33*EXP(W34*M27)</f>
        <v>7.704183882821094</v>
      </c>
    </row>
    <row r="46" spans="11:23" x14ac:dyDescent="0.25">
      <c r="N46">
        <f>N33*EXP(N34*M28)</f>
        <v>1.1071418902631587</v>
      </c>
      <c r="O46">
        <f>O33*EXP(O34*M28)</f>
        <v>1.2423851360984484</v>
      </c>
      <c r="P46">
        <f>P33*EXP(P34*M28)</f>
        <v>1.4474295263104575</v>
      </c>
      <c r="Q46">
        <f>Q33*EXP(Q34*M28)</f>
        <v>1.6957389253443969</v>
      </c>
      <c r="R46">
        <f>R33*EXP(R34*M28)</f>
        <v>2.0989306421244098</v>
      </c>
      <c r="S46">
        <f>S33*EXP(S34*M28)</f>
        <v>2.5748844397390505</v>
      </c>
      <c r="T46">
        <f>T33*EXP(T34*M28)</f>
        <v>3.2444743338767603</v>
      </c>
      <c r="U46">
        <f>U33*EXP(U34*M28)</f>
        <v>4.129145293656193</v>
      </c>
      <c r="V46">
        <f>V33*EXP(V34*M28)</f>
        <v>5.7156347898061801</v>
      </c>
      <c r="W46">
        <f>W33*EXP(W34*M28)</f>
        <v>7.1529072887489749</v>
      </c>
    </row>
    <row r="47" spans="11:23" x14ac:dyDescent="0.25">
      <c r="N47">
        <f>N33*EXP(N34*M29)</f>
        <v>1.0644256409263426</v>
      </c>
      <c r="O47">
        <f>O33*EXP(O34*M29)</f>
        <v>1.1627699758380421</v>
      </c>
      <c r="P47">
        <f>P33*EXP(P34*M29)</f>
        <v>1.3422528740250141</v>
      </c>
      <c r="Q47">
        <f>Q33*EXP(Q34*M29)</f>
        <v>1.5366906377505689</v>
      </c>
      <c r="R47">
        <f>R33*EXP(R34*M29)</f>
        <v>1.9030422616620271</v>
      </c>
      <c r="S47">
        <f>S33*EXP(S34*M29)</f>
        <v>2.3531339843228838</v>
      </c>
      <c r="T47">
        <f>T33*EXP(T34*M29)</f>
        <v>2.9786412245587126</v>
      </c>
      <c r="U47">
        <f>U33*EXP(U34*M29)</f>
        <v>3.7364187880853619</v>
      </c>
      <c r="V47">
        <f>V33*EXP(V34*M29)</f>
        <v>5.2720166915312419</v>
      </c>
      <c r="W47">
        <f>W33*EXP(W34*M29)</f>
        <v>6.6410775572899627</v>
      </c>
    </row>
    <row r="48" spans="11:23" x14ac:dyDescent="0.25">
      <c r="N48">
        <f>N33*EXP(N34*M30)</f>
        <v>1.0233574892484192</v>
      </c>
      <c r="O48">
        <f>O33*EXP(O34*M30)</f>
        <v>1.0882567550319306</v>
      </c>
      <c r="P48">
        <f>P33*EXP(P34*M30)</f>
        <v>1.2447188240113172</v>
      </c>
      <c r="Q48">
        <f>Q33*EXP(Q34*M30)</f>
        <v>1.392559951804289</v>
      </c>
      <c r="R48">
        <f>R33*EXP(R34*M30)</f>
        <v>1.72543569424771</v>
      </c>
      <c r="S48">
        <f>S33*EXP(S34*M30)</f>
        <v>2.1504807993388848</v>
      </c>
      <c r="T48">
        <f>T33*EXP(T34*M30)</f>
        <v>2.7345889138347057</v>
      </c>
      <c r="U48">
        <f>U33*EXP(U34*M30)</f>
        <v>3.3810448330326324</v>
      </c>
      <c r="V48">
        <f>V33*EXP(V34*M30)</f>
        <v>4.862829942415992</v>
      </c>
      <c r="W48">
        <f>W33*EXP(W34*M30)</f>
        <v>6.1658720491614369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21</vt:i4>
      </vt:variant>
      <vt:variant>
        <vt:lpstr>Grafici</vt:lpstr>
      </vt:variant>
      <vt:variant>
        <vt:i4>1</vt:i4>
      </vt:variant>
    </vt:vector>
  </HeadingPairs>
  <TitlesOfParts>
    <vt:vector size="22" baseType="lpstr">
      <vt:lpstr>Friuli Venezia Giulia</vt:lpstr>
      <vt:lpstr>Campania</vt:lpstr>
      <vt:lpstr>P.A. Trento</vt:lpstr>
      <vt:lpstr>Abruzzo</vt:lpstr>
      <vt:lpstr>Sardegna</vt:lpstr>
      <vt:lpstr>Marche</vt:lpstr>
      <vt:lpstr>Calabria</vt:lpstr>
      <vt:lpstr>Toscana</vt:lpstr>
      <vt:lpstr>Puglia</vt:lpstr>
      <vt:lpstr>Lazio</vt:lpstr>
      <vt:lpstr>Molise</vt:lpstr>
      <vt:lpstr>Lombardia</vt:lpstr>
      <vt:lpstr>Piemonte</vt:lpstr>
      <vt:lpstr>Basilicata</vt:lpstr>
      <vt:lpstr>P.A. Bolzano</vt:lpstr>
      <vt:lpstr>Liguria</vt:lpstr>
      <vt:lpstr>Emilia Romagna</vt:lpstr>
      <vt:lpstr>Veneto</vt:lpstr>
      <vt:lpstr>Sicilia</vt:lpstr>
      <vt:lpstr>Valle d'Aosta</vt:lpstr>
      <vt:lpstr>Umbria</vt:lpstr>
      <vt:lpstr>g Lombardia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rbi</cp:lastModifiedBy>
  <dcterms:created xsi:type="dcterms:W3CDTF">2020-03-23T22:18:26Z</dcterms:created>
  <dcterms:modified xsi:type="dcterms:W3CDTF">2020-03-23T22:26:11Z</dcterms:modified>
</cp:coreProperties>
</file>