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May/Agimba Advocate Calculator/Calculator/"/>
    </mc:Choice>
  </mc:AlternateContent>
  <xr:revisionPtr revIDLastSave="1315" documentId="11_F25DC773A252ABDACC1048B1F19E4D2A5ADE58EE" xr6:coauthVersionLast="47" xr6:coauthVersionMax="47" xr10:uidLastSave="{FEC725D8-5ECD-45D8-B8A1-D949824DE076}"/>
  <bookViews>
    <workbookView xWindow="-110" yWindow="-110" windowWidth="19420" windowHeight="10300" firstSheet="5" activeTab="14" xr2:uid="{00000000-000D-0000-FFFF-FFFF00000000}"/>
  </bookViews>
  <sheets>
    <sheet name="Welcome" sheetId="9" state="hidden" r:id="rId1"/>
    <sheet name="Gold" sheetId="7" state="hidden" r:id="rId2"/>
    <sheet name="Silver" sheetId="10" state="hidden" r:id="rId3"/>
    <sheet name="Bronze" sheetId="11" state="hidden" r:id="rId4"/>
    <sheet name="Personal Accident" sheetId="2" state="hidden" r:id="rId5"/>
    <sheet name="Ahadi" sheetId="6" r:id="rId6"/>
    <sheet name="Calculator" sheetId="13" r:id="rId7"/>
    <sheet name="Sheet1" sheetId="21" r:id="rId8"/>
    <sheet name="Whole Life (3)" sheetId="19" state="hidden" r:id="rId9"/>
    <sheet name="Term Assurance (3)" sheetId="20" state="hidden" r:id="rId10"/>
    <sheet name="Whole Life" sheetId="14" state="hidden" r:id="rId11"/>
    <sheet name="Term Assurance" sheetId="15" state="hidden" r:id="rId12"/>
    <sheet name="Whole Life (2)" sheetId="16" state="hidden" r:id="rId13"/>
    <sheet name="Term Assurance (2)" sheetId="17" state="hidden" r:id="rId14"/>
    <sheet name="Family Shield" sheetId="12" r:id="rId15"/>
  </sheets>
  <externalReferences>
    <externalReference r:id="rId16"/>
    <externalReference r:id="rId17"/>
  </externalReferences>
  <definedNames>
    <definedName name="ConnectionInfo" localSheetId="3">#REF!</definedName>
    <definedName name="ConnectionInfo" localSheetId="6">#REF!</definedName>
    <definedName name="ConnectionInfo" localSheetId="1">#REF!</definedName>
    <definedName name="ConnectionInfo" localSheetId="2">#REF!</definedName>
    <definedName name="ConnectionInfo">#REF!</definedName>
    <definedName name="MaternityRates">[1]Rates!$B$33:$G$34</definedName>
    <definedName name="Naming">[2]Rates!$L$2:$M$7</definedName>
    <definedName name="ObjectInfo">#REF!</definedName>
    <definedName name="Outpatient_Copay">[2]Rates!$A$28:$H$34</definedName>
    <definedName name="OutPatientRates">[1]Rates!$AD$3:$AI$69</definedName>
    <definedName name="PrincipalAge">#REF!</definedName>
    <definedName name="PrincipalRates">[1]Rates!$I$3:$N$69</definedName>
    <definedName name="Revised">#REF!</definedName>
    <definedName name="SpouseA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50" i="20" l="1"/>
  <c r="AQ50" i="20"/>
  <c r="AP50" i="20"/>
  <c r="AO50" i="20"/>
  <c r="AN50" i="20"/>
  <c r="AI50" i="20"/>
  <c r="AH50" i="20"/>
  <c r="AG50" i="20"/>
  <c r="AF50" i="20"/>
  <c r="AE50" i="20"/>
  <c r="Z50" i="20"/>
  <c r="Y50" i="20"/>
  <c r="X50" i="20"/>
  <c r="W50" i="20"/>
  <c r="V50" i="20"/>
  <c r="Q50" i="20"/>
  <c r="P50" i="20"/>
  <c r="O50" i="20"/>
  <c r="N50" i="20"/>
  <c r="M50" i="20"/>
  <c r="AR49" i="20"/>
  <c r="AQ49" i="20"/>
  <c r="AP49" i="20"/>
  <c r="AO49" i="20"/>
  <c r="AN49" i="20"/>
  <c r="AI49" i="20"/>
  <c r="AH49" i="20"/>
  <c r="AG49" i="20"/>
  <c r="AF49" i="20"/>
  <c r="AE49" i="20"/>
  <c r="Z49" i="20"/>
  <c r="Y49" i="20"/>
  <c r="X49" i="20"/>
  <c r="W49" i="20"/>
  <c r="V49" i="20"/>
  <c r="Q49" i="20"/>
  <c r="P49" i="20"/>
  <c r="O49" i="20"/>
  <c r="N49" i="20"/>
  <c r="M49" i="20"/>
  <c r="AR48" i="20"/>
  <c r="AQ48" i="20"/>
  <c r="AP48" i="20"/>
  <c r="AO48" i="20"/>
  <c r="AN48" i="20"/>
  <c r="AI48" i="20"/>
  <c r="AH48" i="20"/>
  <c r="AG48" i="20"/>
  <c r="AF48" i="20"/>
  <c r="AE48" i="20"/>
  <c r="Z48" i="20"/>
  <c r="Y48" i="20"/>
  <c r="X48" i="20"/>
  <c r="W48" i="20"/>
  <c r="V48" i="20"/>
  <c r="Q48" i="20"/>
  <c r="P48" i="20"/>
  <c r="O48" i="20"/>
  <c r="N48" i="20"/>
  <c r="M48" i="20"/>
  <c r="AR47" i="20"/>
  <c r="AQ47" i="20"/>
  <c r="AP47" i="20"/>
  <c r="AO47" i="20"/>
  <c r="AN47" i="20"/>
  <c r="AI47" i="20"/>
  <c r="AH47" i="20"/>
  <c r="AG47" i="20"/>
  <c r="AF47" i="20"/>
  <c r="AE47" i="20"/>
  <c r="Z47" i="20"/>
  <c r="Y47" i="20"/>
  <c r="X47" i="20"/>
  <c r="W47" i="20"/>
  <c r="V47" i="20"/>
  <c r="Q47" i="20"/>
  <c r="P47" i="20"/>
  <c r="O47" i="20"/>
  <c r="N47" i="20"/>
  <c r="M47" i="20"/>
  <c r="AR46" i="20"/>
  <c r="AQ46" i="20"/>
  <c r="AP46" i="20"/>
  <c r="AO46" i="20"/>
  <c r="AN46" i="20"/>
  <c r="AI46" i="20"/>
  <c r="AH46" i="20"/>
  <c r="AG46" i="20"/>
  <c r="AF46" i="20"/>
  <c r="AE46" i="20"/>
  <c r="Z46" i="20"/>
  <c r="Y46" i="20"/>
  <c r="X46" i="20"/>
  <c r="W46" i="20"/>
  <c r="V46" i="20"/>
  <c r="Q46" i="20"/>
  <c r="P46" i="20"/>
  <c r="O46" i="20"/>
  <c r="N46" i="20"/>
  <c r="M46" i="20"/>
  <c r="AR45" i="20"/>
  <c r="AQ45" i="20"/>
  <c r="AP45" i="20"/>
  <c r="AO45" i="20"/>
  <c r="AN45" i="20"/>
  <c r="AI45" i="20"/>
  <c r="AH45" i="20"/>
  <c r="AG45" i="20"/>
  <c r="AF45" i="20"/>
  <c r="AE45" i="20"/>
  <c r="Z45" i="20"/>
  <c r="Y45" i="20"/>
  <c r="X45" i="20"/>
  <c r="W45" i="20"/>
  <c r="V45" i="20"/>
  <c r="Q45" i="20"/>
  <c r="P45" i="20"/>
  <c r="O45" i="20"/>
  <c r="N45" i="20"/>
  <c r="M45" i="20"/>
  <c r="AR44" i="20"/>
  <c r="AQ44" i="20"/>
  <c r="AP44" i="20"/>
  <c r="AO44" i="20"/>
  <c r="AN44" i="20"/>
  <c r="AI44" i="20"/>
  <c r="AH44" i="20"/>
  <c r="AG44" i="20"/>
  <c r="AF44" i="20"/>
  <c r="AE44" i="20"/>
  <c r="Z44" i="20"/>
  <c r="Y44" i="20"/>
  <c r="X44" i="20"/>
  <c r="W44" i="20"/>
  <c r="V44" i="20"/>
  <c r="Q44" i="20"/>
  <c r="P44" i="20"/>
  <c r="O44" i="20"/>
  <c r="N44" i="20"/>
  <c r="M44" i="20"/>
  <c r="AR43" i="20"/>
  <c r="AQ43" i="20"/>
  <c r="AP43" i="20"/>
  <c r="AO43" i="20"/>
  <c r="AN43" i="20"/>
  <c r="AI43" i="20"/>
  <c r="AH43" i="20"/>
  <c r="AG43" i="20"/>
  <c r="AF43" i="20"/>
  <c r="AE43" i="20"/>
  <c r="Z43" i="20"/>
  <c r="Y43" i="20"/>
  <c r="X43" i="20"/>
  <c r="W43" i="20"/>
  <c r="V43" i="20"/>
  <c r="Q43" i="20"/>
  <c r="P43" i="20"/>
  <c r="O43" i="20"/>
  <c r="N43" i="20"/>
  <c r="M43" i="20"/>
  <c r="AR42" i="20"/>
  <c r="AQ42" i="20"/>
  <c r="AP42" i="20"/>
  <c r="AO42" i="20"/>
  <c r="AN42" i="20"/>
  <c r="AI42" i="20"/>
  <c r="AH42" i="20"/>
  <c r="AG42" i="20"/>
  <c r="AF42" i="20"/>
  <c r="AE42" i="20"/>
  <c r="Z42" i="20"/>
  <c r="Y42" i="20"/>
  <c r="X42" i="20"/>
  <c r="W42" i="20"/>
  <c r="V42" i="20"/>
  <c r="Q42" i="20"/>
  <c r="P42" i="20"/>
  <c r="O42" i="20"/>
  <c r="N42" i="20"/>
  <c r="M42" i="20"/>
  <c r="AR41" i="20"/>
  <c r="AQ41" i="20"/>
  <c r="AP41" i="20"/>
  <c r="AO41" i="20"/>
  <c r="AN41" i="20"/>
  <c r="AI41" i="20"/>
  <c r="AH41" i="20"/>
  <c r="AG41" i="20"/>
  <c r="AF41" i="20"/>
  <c r="AE41" i="20"/>
  <c r="Z41" i="20"/>
  <c r="Y41" i="20"/>
  <c r="X41" i="20"/>
  <c r="W41" i="20"/>
  <c r="V41" i="20"/>
  <c r="Q41" i="20"/>
  <c r="P41" i="20"/>
  <c r="O41" i="20"/>
  <c r="N41" i="20"/>
  <c r="M41" i="20"/>
  <c r="AR40" i="20"/>
  <c r="AQ40" i="20"/>
  <c r="AP40" i="20"/>
  <c r="AO40" i="20"/>
  <c r="AN40" i="20"/>
  <c r="AI40" i="20"/>
  <c r="AH40" i="20"/>
  <c r="AG40" i="20"/>
  <c r="AF40" i="20"/>
  <c r="AE40" i="20"/>
  <c r="Z40" i="20"/>
  <c r="Y40" i="20"/>
  <c r="X40" i="20"/>
  <c r="W40" i="20"/>
  <c r="V40" i="20"/>
  <c r="Q40" i="20"/>
  <c r="P40" i="20"/>
  <c r="O40" i="20"/>
  <c r="N40" i="20"/>
  <c r="M40" i="20"/>
  <c r="AR39" i="20"/>
  <c r="AQ39" i="20"/>
  <c r="AP39" i="20"/>
  <c r="AO39" i="20"/>
  <c r="AN39" i="20"/>
  <c r="AI39" i="20"/>
  <c r="AH39" i="20"/>
  <c r="AG39" i="20"/>
  <c r="AF39" i="20"/>
  <c r="AE39" i="20"/>
  <c r="Z39" i="20"/>
  <c r="Y39" i="20"/>
  <c r="X39" i="20"/>
  <c r="W39" i="20"/>
  <c r="V39" i="20"/>
  <c r="Q39" i="20"/>
  <c r="P39" i="20"/>
  <c r="O39" i="20"/>
  <c r="N39" i="20"/>
  <c r="M39" i="20"/>
  <c r="AR38" i="20"/>
  <c r="AQ38" i="20"/>
  <c r="AP38" i="20"/>
  <c r="AO38" i="20"/>
  <c r="AN38" i="20"/>
  <c r="AI38" i="20"/>
  <c r="AH38" i="20"/>
  <c r="AG38" i="20"/>
  <c r="AF38" i="20"/>
  <c r="AE38" i="20"/>
  <c r="Z38" i="20"/>
  <c r="Y38" i="20"/>
  <c r="X38" i="20"/>
  <c r="W38" i="20"/>
  <c r="V38" i="20"/>
  <c r="Q38" i="20"/>
  <c r="P38" i="20"/>
  <c r="O38" i="20"/>
  <c r="N38" i="20"/>
  <c r="M38" i="20"/>
  <c r="AR37" i="20"/>
  <c r="AQ37" i="20"/>
  <c r="AP37" i="20"/>
  <c r="AO37" i="20"/>
  <c r="AN37" i="20"/>
  <c r="AI37" i="20"/>
  <c r="AH37" i="20"/>
  <c r="AG37" i="20"/>
  <c r="AF37" i="20"/>
  <c r="AE37" i="20"/>
  <c r="Z37" i="20"/>
  <c r="Y37" i="20"/>
  <c r="X37" i="20"/>
  <c r="W37" i="20"/>
  <c r="V37" i="20"/>
  <c r="Q37" i="20"/>
  <c r="P37" i="20"/>
  <c r="O37" i="20"/>
  <c r="N37" i="20"/>
  <c r="M37" i="20"/>
  <c r="AR36" i="20"/>
  <c r="AQ36" i="20"/>
  <c r="AP36" i="20"/>
  <c r="AO36" i="20"/>
  <c r="AN36" i="20"/>
  <c r="AI36" i="20"/>
  <c r="AH36" i="20"/>
  <c r="AG36" i="20"/>
  <c r="AF36" i="20"/>
  <c r="AE36" i="20"/>
  <c r="Z36" i="20"/>
  <c r="Y36" i="20"/>
  <c r="X36" i="20"/>
  <c r="W36" i="20"/>
  <c r="V36" i="20"/>
  <c r="Q36" i="20"/>
  <c r="P36" i="20"/>
  <c r="O36" i="20"/>
  <c r="N36" i="20"/>
  <c r="M36" i="20"/>
  <c r="AR35" i="20"/>
  <c r="AQ35" i="20"/>
  <c r="AP35" i="20"/>
  <c r="AO35" i="20"/>
  <c r="AN35" i="20"/>
  <c r="AI35" i="20"/>
  <c r="AH35" i="20"/>
  <c r="AG35" i="20"/>
  <c r="AF35" i="20"/>
  <c r="AE35" i="20"/>
  <c r="Z35" i="20"/>
  <c r="Y35" i="20"/>
  <c r="X35" i="20"/>
  <c r="W35" i="20"/>
  <c r="V35" i="20"/>
  <c r="Q35" i="20"/>
  <c r="P35" i="20"/>
  <c r="O35" i="20"/>
  <c r="N35" i="20"/>
  <c r="M35" i="20"/>
  <c r="AR34" i="20"/>
  <c r="AQ34" i="20"/>
  <c r="AP34" i="20"/>
  <c r="AO34" i="20"/>
  <c r="AN34" i="20"/>
  <c r="AI34" i="20"/>
  <c r="AH34" i="20"/>
  <c r="AG34" i="20"/>
  <c r="AF34" i="20"/>
  <c r="AE34" i="20"/>
  <c r="Z34" i="20"/>
  <c r="Y34" i="20"/>
  <c r="X34" i="20"/>
  <c r="W34" i="20"/>
  <c r="V34" i="20"/>
  <c r="Q34" i="20"/>
  <c r="P34" i="20"/>
  <c r="O34" i="20"/>
  <c r="N34" i="20"/>
  <c r="M34" i="20"/>
  <c r="AR33" i="20"/>
  <c r="AQ33" i="20"/>
  <c r="AP33" i="20"/>
  <c r="AO33" i="20"/>
  <c r="AN33" i="20"/>
  <c r="AI33" i="20"/>
  <c r="AH33" i="20"/>
  <c r="AG33" i="20"/>
  <c r="AF33" i="20"/>
  <c r="AE33" i="20"/>
  <c r="Z33" i="20"/>
  <c r="Y33" i="20"/>
  <c r="X33" i="20"/>
  <c r="W33" i="20"/>
  <c r="V33" i="20"/>
  <c r="Q33" i="20"/>
  <c r="P33" i="20"/>
  <c r="O33" i="20"/>
  <c r="N33" i="20"/>
  <c r="M33" i="20"/>
  <c r="AR32" i="20"/>
  <c r="AQ32" i="20"/>
  <c r="AP32" i="20"/>
  <c r="AO32" i="20"/>
  <c r="AN32" i="20"/>
  <c r="AI32" i="20"/>
  <c r="AH32" i="20"/>
  <c r="AG32" i="20"/>
  <c r="AF32" i="20"/>
  <c r="AE32" i="20"/>
  <c r="Z32" i="20"/>
  <c r="Y32" i="20"/>
  <c r="X32" i="20"/>
  <c r="W32" i="20"/>
  <c r="V32" i="20"/>
  <c r="Q32" i="20"/>
  <c r="P32" i="20"/>
  <c r="O32" i="20"/>
  <c r="N32" i="20"/>
  <c r="M32" i="20"/>
  <c r="AR31" i="20"/>
  <c r="AQ31" i="20"/>
  <c r="AP31" i="20"/>
  <c r="AO31" i="20"/>
  <c r="AN31" i="20"/>
  <c r="AI31" i="20"/>
  <c r="AH31" i="20"/>
  <c r="AG31" i="20"/>
  <c r="AF31" i="20"/>
  <c r="AE31" i="20"/>
  <c r="Z31" i="20"/>
  <c r="Y31" i="20"/>
  <c r="X31" i="20"/>
  <c r="W31" i="20"/>
  <c r="V31" i="20"/>
  <c r="Q31" i="20"/>
  <c r="P31" i="20"/>
  <c r="O31" i="20"/>
  <c r="N31" i="20"/>
  <c r="M31" i="20"/>
  <c r="AR30" i="20"/>
  <c r="AQ30" i="20"/>
  <c r="AP30" i="20"/>
  <c r="AO30" i="20"/>
  <c r="AN30" i="20"/>
  <c r="AI30" i="20"/>
  <c r="AH30" i="20"/>
  <c r="AG30" i="20"/>
  <c r="AF30" i="20"/>
  <c r="AE30" i="20"/>
  <c r="Z30" i="20"/>
  <c r="Y30" i="20"/>
  <c r="X30" i="20"/>
  <c r="W30" i="20"/>
  <c r="V30" i="20"/>
  <c r="Q30" i="20"/>
  <c r="P30" i="20"/>
  <c r="O30" i="20"/>
  <c r="N30" i="20"/>
  <c r="M30" i="20"/>
  <c r="AR29" i="20"/>
  <c r="AQ29" i="20"/>
  <c r="AP29" i="20"/>
  <c r="AO29" i="20"/>
  <c r="AN29" i="20"/>
  <c r="AI29" i="20"/>
  <c r="AH29" i="20"/>
  <c r="AG29" i="20"/>
  <c r="AF29" i="20"/>
  <c r="AE29" i="20"/>
  <c r="Z29" i="20"/>
  <c r="Y29" i="20"/>
  <c r="X29" i="20"/>
  <c r="W29" i="20"/>
  <c r="V29" i="20"/>
  <c r="Q29" i="20"/>
  <c r="P29" i="20"/>
  <c r="O29" i="20"/>
  <c r="N29" i="20"/>
  <c r="M29" i="20"/>
  <c r="AR28" i="20"/>
  <c r="AQ28" i="20"/>
  <c r="AP28" i="20"/>
  <c r="AO28" i="20"/>
  <c r="AN28" i="20"/>
  <c r="AI28" i="20"/>
  <c r="AH28" i="20"/>
  <c r="AG28" i="20"/>
  <c r="AF28" i="20"/>
  <c r="AE28" i="20"/>
  <c r="Z28" i="20"/>
  <c r="Y28" i="20"/>
  <c r="X28" i="20"/>
  <c r="W28" i="20"/>
  <c r="V28" i="20"/>
  <c r="Q28" i="20"/>
  <c r="P28" i="20"/>
  <c r="O28" i="20"/>
  <c r="N28" i="20"/>
  <c r="M28" i="20"/>
  <c r="AR27" i="20"/>
  <c r="AQ27" i="20"/>
  <c r="AP27" i="20"/>
  <c r="AO27" i="20"/>
  <c r="AN27" i="20"/>
  <c r="AI27" i="20"/>
  <c r="AH27" i="20"/>
  <c r="AG27" i="20"/>
  <c r="AF27" i="20"/>
  <c r="AE27" i="20"/>
  <c r="Z27" i="20"/>
  <c r="Y27" i="20"/>
  <c r="X27" i="20"/>
  <c r="W27" i="20"/>
  <c r="V27" i="20"/>
  <c r="Q27" i="20"/>
  <c r="P27" i="20"/>
  <c r="O27" i="20"/>
  <c r="N27" i="20"/>
  <c r="M27" i="20"/>
  <c r="AR26" i="20"/>
  <c r="AQ26" i="20"/>
  <c r="AP26" i="20"/>
  <c r="AO26" i="20"/>
  <c r="AN26" i="20"/>
  <c r="AI26" i="20"/>
  <c r="AH26" i="20"/>
  <c r="AG26" i="20"/>
  <c r="AF26" i="20"/>
  <c r="AE26" i="20"/>
  <c r="Z26" i="20"/>
  <c r="Y26" i="20"/>
  <c r="X26" i="20"/>
  <c r="W26" i="20"/>
  <c r="V26" i="20"/>
  <c r="Q26" i="20"/>
  <c r="P26" i="20"/>
  <c r="O26" i="20"/>
  <c r="N26" i="20"/>
  <c r="M26" i="20"/>
  <c r="AR25" i="20"/>
  <c r="AQ25" i="20"/>
  <c r="AP25" i="20"/>
  <c r="AO25" i="20"/>
  <c r="AN25" i="20"/>
  <c r="AI25" i="20"/>
  <c r="AH25" i="20"/>
  <c r="AG25" i="20"/>
  <c r="AF25" i="20"/>
  <c r="AE25" i="20"/>
  <c r="Z25" i="20"/>
  <c r="Y25" i="20"/>
  <c r="X25" i="20"/>
  <c r="W25" i="20"/>
  <c r="V25" i="20"/>
  <c r="Q25" i="20"/>
  <c r="P25" i="20"/>
  <c r="O25" i="20"/>
  <c r="N25" i="20"/>
  <c r="M25" i="20"/>
  <c r="AR24" i="20"/>
  <c r="AQ24" i="20"/>
  <c r="AP24" i="20"/>
  <c r="AO24" i="20"/>
  <c r="AN24" i="20"/>
  <c r="AI24" i="20"/>
  <c r="AH24" i="20"/>
  <c r="AG24" i="20"/>
  <c r="AF24" i="20"/>
  <c r="AE24" i="20"/>
  <c r="Z24" i="20"/>
  <c r="Y24" i="20"/>
  <c r="X24" i="20"/>
  <c r="W24" i="20"/>
  <c r="V24" i="20"/>
  <c r="Q24" i="20"/>
  <c r="P24" i="20"/>
  <c r="O24" i="20"/>
  <c r="N24" i="20"/>
  <c r="M24" i="20"/>
  <c r="AR23" i="20"/>
  <c r="AQ23" i="20"/>
  <c r="AP23" i="20"/>
  <c r="AO23" i="20"/>
  <c r="AN23" i="20"/>
  <c r="AI23" i="20"/>
  <c r="AH23" i="20"/>
  <c r="AG23" i="20"/>
  <c r="AF23" i="20"/>
  <c r="AE23" i="20"/>
  <c r="Z23" i="20"/>
  <c r="Y23" i="20"/>
  <c r="X23" i="20"/>
  <c r="W23" i="20"/>
  <c r="V23" i="20"/>
  <c r="Q23" i="20"/>
  <c r="P23" i="20"/>
  <c r="O23" i="20"/>
  <c r="N23" i="20"/>
  <c r="M23" i="20"/>
  <c r="AR22" i="20"/>
  <c r="AQ22" i="20"/>
  <c r="AP22" i="20"/>
  <c r="AO22" i="20"/>
  <c r="AN22" i="20"/>
  <c r="AI22" i="20"/>
  <c r="AH22" i="20"/>
  <c r="AG22" i="20"/>
  <c r="AF22" i="20"/>
  <c r="AE22" i="20"/>
  <c r="Z22" i="20"/>
  <c r="Y22" i="20"/>
  <c r="X22" i="20"/>
  <c r="W22" i="20"/>
  <c r="V22" i="20"/>
  <c r="Q22" i="20"/>
  <c r="P22" i="20"/>
  <c r="O22" i="20"/>
  <c r="N22" i="20"/>
  <c r="M22" i="20"/>
  <c r="AR21" i="20"/>
  <c r="AQ21" i="20"/>
  <c r="AP21" i="20"/>
  <c r="AO21" i="20"/>
  <c r="AN21" i="20"/>
  <c r="AI21" i="20"/>
  <c r="AH21" i="20"/>
  <c r="AG21" i="20"/>
  <c r="AF21" i="20"/>
  <c r="AE21" i="20"/>
  <c r="Z21" i="20"/>
  <c r="Y21" i="20"/>
  <c r="X21" i="20"/>
  <c r="W21" i="20"/>
  <c r="V21" i="20"/>
  <c r="Q21" i="20"/>
  <c r="P21" i="20"/>
  <c r="O21" i="20"/>
  <c r="N21" i="20"/>
  <c r="M21" i="20"/>
  <c r="AR20" i="20"/>
  <c r="AQ20" i="20"/>
  <c r="AP20" i="20"/>
  <c r="AO20" i="20"/>
  <c r="AN20" i="20"/>
  <c r="AI20" i="20"/>
  <c r="AH20" i="20"/>
  <c r="AG20" i="20"/>
  <c r="AF20" i="20"/>
  <c r="AE20" i="20"/>
  <c r="Z20" i="20"/>
  <c r="Y20" i="20"/>
  <c r="X20" i="20"/>
  <c r="W20" i="20"/>
  <c r="V20" i="20"/>
  <c r="Q20" i="20"/>
  <c r="P20" i="20"/>
  <c r="O20" i="20"/>
  <c r="N20" i="20"/>
  <c r="M20" i="20"/>
  <c r="AR19" i="20"/>
  <c r="AQ19" i="20"/>
  <c r="AP19" i="20"/>
  <c r="AO19" i="20"/>
  <c r="AN19" i="20"/>
  <c r="AI19" i="20"/>
  <c r="AH19" i="20"/>
  <c r="AG19" i="20"/>
  <c r="AF19" i="20"/>
  <c r="AE19" i="20"/>
  <c r="Z19" i="20"/>
  <c r="Y19" i="20"/>
  <c r="X19" i="20"/>
  <c r="W19" i="20"/>
  <c r="V19" i="20"/>
  <c r="Q19" i="20"/>
  <c r="P19" i="20"/>
  <c r="O19" i="20"/>
  <c r="N19" i="20"/>
  <c r="M19" i="20"/>
  <c r="AR18" i="20"/>
  <c r="AQ18" i="20"/>
  <c r="AP18" i="20"/>
  <c r="AO18" i="20"/>
  <c r="AN18" i="20"/>
  <c r="AI18" i="20"/>
  <c r="AH18" i="20"/>
  <c r="AG18" i="20"/>
  <c r="AF18" i="20"/>
  <c r="AE18" i="20"/>
  <c r="Z18" i="20"/>
  <c r="Y18" i="20"/>
  <c r="X18" i="20"/>
  <c r="W18" i="20"/>
  <c r="V18" i="20"/>
  <c r="Q18" i="20"/>
  <c r="P18" i="20"/>
  <c r="O18" i="20"/>
  <c r="N18" i="20"/>
  <c r="M18" i="20"/>
  <c r="AR17" i="20"/>
  <c r="AQ17" i="20"/>
  <c r="AP17" i="20"/>
  <c r="AO17" i="20"/>
  <c r="AN17" i="20"/>
  <c r="AI17" i="20"/>
  <c r="AH17" i="20"/>
  <c r="AG17" i="20"/>
  <c r="AF17" i="20"/>
  <c r="AE17" i="20"/>
  <c r="Z17" i="20"/>
  <c r="Y17" i="20"/>
  <c r="X17" i="20"/>
  <c r="W17" i="20"/>
  <c r="V17" i="20"/>
  <c r="Q17" i="20"/>
  <c r="P17" i="20"/>
  <c r="O17" i="20"/>
  <c r="N17" i="20"/>
  <c r="M17" i="20"/>
  <c r="AR16" i="20"/>
  <c r="AQ16" i="20"/>
  <c r="AP16" i="20"/>
  <c r="AO16" i="20"/>
  <c r="AN16" i="20"/>
  <c r="AI16" i="20"/>
  <c r="AH16" i="20"/>
  <c r="AG16" i="20"/>
  <c r="AF16" i="20"/>
  <c r="AE16" i="20"/>
  <c r="Z16" i="20"/>
  <c r="Y16" i="20"/>
  <c r="X16" i="20"/>
  <c r="W16" i="20"/>
  <c r="V16" i="20"/>
  <c r="Q16" i="20"/>
  <c r="P16" i="20"/>
  <c r="O16" i="20"/>
  <c r="N16" i="20"/>
  <c r="M16" i="20"/>
  <c r="AR15" i="20"/>
  <c r="AQ15" i="20"/>
  <c r="AP15" i="20"/>
  <c r="AO15" i="20"/>
  <c r="AN15" i="20"/>
  <c r="AI15" i="20"/>
  <c r="AH15" i="20"/>
  <c r="AG15" i="20"/>
  <c r="AF15" i="20"/>
  <c r="AE15" i="20"/>
  <c r="Z15" i="20"/>
  <c r="Y15" i="20"/>
  <c r="X15" i="20"/>
  <c r="W15" i="20"/>
  <c r="V15" i="20"/>
  <c r="Q15" i="20"/>
  <c r="P15" i="20"/>
  <c r="O15" i="20"/>
  <c r="N15" i="20"/>
  <c r="M15" i="20"/>
  <c r="AR14" i="20"/>
  <c r="AQ14" i="20"/>
  <c r="AP14" i="20"/>
  <c r="AO14" i="20"/>
  <c r="AN14" i="20"/>
  <c r="AI14" i="20"/>
  <c r="AH14" i="20"/>
  <c r="AG14" i="20"/>
  <c r="AF14" i="20"/>
  <c r="AE14" i="20"/>
  <c r="Z14" i="20"/>
  <c r="Y14" i="20"/>
  <c r="X14" i="20"/>
  <c r="W14" i="20"/>
  <c r="V14" i="20"/>
  <c r="Q14" i="20"/>
  <c r="P14" i="20"/>
  <c r="O14" i="20"/>
  <c r="N14" i="20"/>
  <c r="M14" i="20"/>
  <c r="AR13" i="20"/>
  <c r="AQ13" i="20"/>
  <c r="AP13" i="20"/>
  <c r="AO13" i="20"/>
  <c r="AN13" i="20"/>
  <c r="AI13" i="20"/>
  <c r="AH13" i="20"/>
  <c r="AG13" i="20"/>
  <c r="AF13" i="20"/>
  <c r="AE13" i="20"/>
  <c r="Z13" i="20"/>
  <c r="Y13" i="20"/>
  <c r="X13" i="20"/>
  <c r="W13" i="20"/>
  <c r="V13" i="20"/>
  <c r="Q13" i="20"/>
  <c r="P13" i="20"/>
  <c r="O13" i="20"/>
  <c r="N13" i="20"/>
  <c r="M13" i="20"/>
  <c r="AR12" i="20"/>
  <c r="AQ12" i="20"/>
  <c r="AP12" i="20"/>
  <c r="AO12" i="20"/>
  <c r="AN12" i="20"/>
  <c r="AI12" i="20"/>
  <c r="AH12" i="20"/>
  <c r="AG12" i="20"/>
  <c r="AF12" i="20"/>
  <c r="AE12" i="20"/>
  <c r="Z12" i="20"/>
  <c r="Y12" i="20"/>
  <c r="X12" i="20"/>
  <c r="W12" i="20"/>
  <c r="V12" i="20"/>
  <c r="Q12" i="20"/>
  <c r="P12" i="20"/>
  <c r="O12" i="20"/>
  <c r="N12" i="20"/>
  <c r="M12" i="20"/>
  <c r="AR11" i="20"/>
  <c r="AQ11" i="20"/>
  <c r="AP11" i="20"/>
  <c r="AO11" i="20"/>
  <c r="AN11" i="20"/>
  <c r="AI11" i="20"/>
  <c r="AH11" i="20"/>
  <c r="AG11" i="20"/>
  <c r="AF11" i="20"/>
  <c r="AE11" i="20"/>
  <c r="Z11" i="20"/>
  <c r="Y11" i="20"/>
  <c r="X11" i="20"/>
  <c r="W11" i="20"/>
  <c r="V11" i="20"/>
  <c r="Q11" i="20"/>
  <c r="P11" i="20"/>
  <c r="O11" i="20"/>
  <c r="N11" i="20"/>
  <c r="M11" i="20"/>
  <c r="AR10" i="20"/>
  <c r="AQ10" i="20"/>
  <c r="AP10" i="20"/>
  <c r="AO10" i="20"/>
  <c r="AN10" i="20"/>
  <c r="AI10" i="20"/>
  <c r="AH10" i="20"/>
  <c r="AG10" i="20"/>
  <c r="AF10" i="20"/>
  <c r="AE10" i="20"/>
  <c r="Z10" i="20"/>
  <c r="Y10" i="20"/>
  <c r="X10" i="20"/>
  <c r="W10" i="20"/>
  <c r="V10" i="20"/>
  <c r="Q10" i="20"/>
  <c r="P10" i="20"/>
  <c r="O10" i="20"/>
  <c r="N10" i="20"/>
  <c r="M10" i="20"/>
  <c r="AR9" i="20"/>
  <c r="AQ9" i="20"/>
  <c r="AP9" i="20"/>
  <c r="AO9" i="20"/>
  <c r="AN9" i="20"/>
  <c r="AI9" i="20"/>
  <c r="AH9" i="20"/>
  <c r="AG9" i="20"/>
  <c r="AF9" i="20"/>
  <c r="AE9" i="20"/>
  <c r="Z9" i="20"/>
  <c r="Y9" i="20"/>
  <c r="X9" i="20"/>
  <c r="W9" i="20"/>
  <c r="V9" i="20"/>
  <c r="Q9" i="20"/>
  <c r="P9" i="20"/>
  <c r="O9" i="20"/>
  <c r="N9" i="20"/>
  <c r="M9" i="20"/>
  <c r="AR8" i="20"/>
  <c r="AQ8" i="20"/>
  <c r="AP8" i="20"/>
  <c r="AO8" i="20"/>
  <c r="AN8" i="20"/>
  <c r="AI8" i="20"/>
  <c r="AH8" i="20"/>
  <c r="AG8" i="20"/>
  <c r="AF8" i="20"/>
  <c r="AE8" i="20"/>
  <c r="Z8" i="20"/>
  <c r="Y8" i="20"/>
  <c r="X8" i="20"/>
  <c r="W8" i="20"/>
  <c r="V8" i="20"/>
  <c r="Q8" i="20"/>
  <c r="P8" i="20"/>
  <c r="O8" i="20"/>
  <c r="N8" i="20"/>
  <c r="M8" i="20"/>
  <c r="AR7" i="20"/>
  <c r="AQ7" i="20"/>
  <c r="AP7" i="20"/>
  <c r="AO7" i="20"/>
  <c r="AN7" i="20"/>
  <c r="AI7" i="20"/>
  <c r="AH7" i="20"/>
  <c r="AG7" i="20"/>
  <c r="AF7" i="20"/>
  <c r="AE7" i="20"/>
  <c r="Z7" i="20"/>
  <c r="Y7" i="20"/>
  <c r="X7" i="20"/>
  <c r="W7" i="20"/>
  <c r="V7" i="20"/>
  <c r="Q7" i="20"/>
  <c r="P7" i="20"/>
  <c r="O7" i="20"/>
  <c r="N7" i="20"/>
  <c r="M7" i="20"/>
  <c r="AR6" i="20"/>
  <c r="AQ6" i="20"/>
  <c r="AP6" i="20"/>
  <c r="AO6" i="20"/>
  <c r="AN6" i="20"/>
  <c r="AI6" i="20"/>
  <c r="AH6" i="20"/>
  <c r="AG6" i="20"/>
  <c r="AF6" i="20"/>
  <c r="AE6" i="20"/>
  <c r="Z6" i="20"/>
  <c r="Y6" i="20"/>
  <c r="X6" i="20"/>
  <c r="W6" i="20"/>
  <c r="V6" i="20"/>
  <c r="Q6" i="20"/>
  <c r="P6" i="20"/>
  <c r="O6" i="20"/>
  <c r="N6" i="20"/>
  <c r="M6" i="20"/>
  <c r="AR5" i="20"/>
  <c r="AQ5" i="20"/>
  <c r="AP5" i="20"/>
  <c r="AO5" i="20"/>
  <c r="AN5" i="20"/>
  <c r="AI5" i="20"/>
  <c r="AH5" i="20"/>
  <c r="AG5" i="20"/>
  <c r="AF5" i="20"/>
  <c r="AE5" i="20"/>
  <c r="Z5" i="20"/>
  <c r="Y5" i="20"/>
  <c r="X5" i="20"/>
  <c r="W5" i="20"/>
  <c r="V5" i="20"/>
  <c r="Q5" i="20"/>
  <c r="P5" i="20"/>
  <c r="O5" i="20"/>
  <c r="N5" i="20"/>
  <c r="M5" i="20"/>
  <c r="AR4" i="20"/>
  <c r="AQ4" i="20"/>
  <c r="AP4" i="20"/>
  <c r="AO4" i="20"/>
  <c r="AN4" i="20"/>
  <c r="AI4" i="20"/>
  <c r="AH4" i="20"/>
  <c r="AG4" i="20"/>
  <c r="AF4" i="20"/>
  <c r="AE4" i="20"/>
  <c r="Z4" i="20"/>
  <c r="Y4" i="20"/>
  <c r="X4" i="20"/>
  <c r="W4" i="20"/>
  <c r="V4" i="20"/>
  <c r="Q4" i="20"/>
  <c r="P4" i="20"/>
  <c r="O4" i="20"/>
  <c r="N4" i="20"/>
  <c r="M4" i="20"/>
  <c r="AR3" i="20"/>
  <c r="AQ3" i="20"/>
  <c r="AP3" i="20"/>
  <c r="AO3" i="20"/>
  <c r="AN3" i="20"/>
  <c r="AI3" i="20"/>
  <c r="AH3" i="20"/>
  <c r="AG3" i="20"/>
  <c r="AF3" i="20"/>
  <c r="AE3" i="20"/>
  <c r="Z3" i="20"/>
  <c r="Y3" i="20"/>
  <c r="X3" i="20"/>
  <c r="W3" i="20"/>
  <c r="V3" i="20"/>
  <c r="Q3" i="20"/>
  <c r="P3" i="20"/>
  <c r="O3" i="20"/>
  <c r="N3" i="20"/>
  <c r="M3" i="20"/>
  <c r="AX45" i="19"/>
  <c r="AW45" i="19"/>
  <c r="AV45" i="19"/>
  <c r="AU45" i="19"/>
  <c r="AT45" i="19"/>
  <c r="AS45" i="19"/>
  <c r="AN45" i="19"/>
  <c r="AM45" i="19"/>
  <c r="AL45" i="19"/>
  <c r="AK45" i="19"/>
  <c r="AJ45" i="19"/>
  <c r="AI45" i="19"/>
  <c r="AD45" i="19"/>
  <c r="AC45" i="19"/>
  <c r="AB45" i="19"/>
  <c r="AA45" i="19"/>
  <c r="Z45" i="19"/>
  <c r="Y45" i="19"/>
  <c r="T45" i="19"/>
  <c r="S45" i="19"/>
  <c r="R45" i="19"/>
  <c r="Q45" i="19"/>
  <c r="P45" i="19"/>
  <c r="O45" i="19"/>
  <c r="AX44" i="19"/>
  <c r="AW44" i="19"/>
  <c r="AV44" i="19"/>
  <c r="AU44" i="19"/>
  <c r="AT44" i="19"/>
  <c r="AS44" i="19"/>
  <c r="AN44" i="19"/>
  <c r="AM44" i="19"/>
  <c r="AL44" i="19"/>
  <c r="AK44" i="19"/>
  <c r="AJ44" i="19"/>
  <c r="AI44" i="19"/>
  <c r="AD44" i="19"/>
  <c r="AC44" i="19"/>
  <c r="AB44" i="19"/>
  <c r="AA44" i="19"/>
  <c r="Z44" i="19"/>
  <c r="Y44" i="19"/>
  <c r="T44" i="19"/>
  <c r="S44" i="19"/>
  <c r="R44" i="19"/>
  <c r="Q44" i="19"/>
  <c r="P44" i="19"/>
  <c r="O44" i="19"/>
  <c r="AX43" i="19"/>
  <c r="AW43" i="19"/>
  <c r="AV43" i="19"/>
  <c r="AU43" i="19"/>
  <c r="AT43" i="19"/>
  <c r="AS43" i="19"/>
  <c r="AN43" i="19"/>
  <c r="AM43" i="19"/>
  <c r="AL43" i="19"/>
  <c r="AK43" i="19"/>
  <c r="AJ43" i="19"/>
  <c r="AI43" i="19"/>
  <c r="AD43" i="19"/>
  <c r="AC43" i="19"/>
  <c r="AB43" i="19"/>
  <c r="AA43" i="19"/>
  <c r="Z43" i="19"/>
  <c r="Y43" i="19"/>
  <c r="T43" i="19"/>
  <c r="S43" i="19"/>
  <c r="R43" i="19"/>
  <c r="Q43" i="19"/>
  <c r="P43" i="19"/>
  <c r="O43" i="19"/>
  <c r="AX42" i="19"/>
  <c r="AW42" i="19"/>
  <c r="AV42" i="19"/>
  <c r="AU42" i="19"/>
  <c r="AT42" i="19"/>
  <c r="AS42" i="19"/>
  <c r="AN42" i="19"/>
  <c r="AM42" i="19"/>
  <c r="AL42" i="19"/>
  <c r="AK42" i="19"/>
  <c r="AJ42" i="19"/>
  <c r="AI42" i="19"/>
  <c r="AD42" i="19"/>
  <c r="AC42" i="19"/>
  <c r="AB42" i="19"/>
  <c r="AA42" i="19"/>
  <c r="Z42" i="19"/>
  <c r="Y42" i="19"/>
  <c r="T42" i="19"/>
  <c r="S42" i="19"/>
  <c r="R42" i="19"/>
  <c r="Q42" i="19"/>
  <c r="P42" i="19"/>
  <c r="O42" i="19"/>
  <c r="AX41" i="19"/>
  <c r="AW41" i="19"/>
  <c r="AV41" i="19"/>
  <c r="AU41" i="19"/>
  <c r="AT41" i="19"/>
  <c r="AS41" i="19"/>
  <c r="AN41" i="19"/>
  <c r="AM41" i="19"/>
  <c r="AL41" i="19"/>
  <c r="AK41" i="19"/>
  <c r="AJ41" i="19"/>
  <c r="AI41" i="19"/>
  <c r="AD41" i="19"/>
  <c r="AC41" i="19"/>
  <c r="AB41" i="19"/>
  <c r="AA41" i="19"/>
  <c r="Z41" i="19"/>
  <c r="Y41" i="19"/>
  <c r="T41" i="19"/>
  <c r="S41" i="19"/>
  <c r="R41" i="19"/>
  <c r="Q41" i="19"/>
  <c r="P41" i="19"/>
  <c r="O41" i="19"/>
  <c r="AX40" i="19"/>
  <c r="AW40" i="19"/>
  <c r="AV40" i="19"/>
  <c r="AU40" i="19"/>
  <c r="AT40" i="19"/>
  <c r="AS40" i="19"/>
  <c r="AN40" i="19"/>
  <c r="AM40" i="19"/>
  <c r="AL40" i="19"/>
  <c r="AK40" i="19"/>
  <c r="AJ40" i="19"/>
  <c r="AI40" i="19"/>
  <c r="AD40" i="19"/>
  <c r="AC40" i="19"/>
  <c r="AB40" i="19"/>
  <c r="AA40" i="19"/>
  <c r="Z40" i="19"/>
  <c r="Y40" i="19"/>
  <c r="T40" i="19"/>
  <c r="S40" i="19"/>
  <c r="R40" i="19"/>
  <c r="Q40" i="19"/>
  <c r="P40" i="19"/>
  <c r="O40" i="19"/>
  <c r="AX39" i="19"/>
  <c r="AW39" i="19"/>
  <c r="AV39" i="19"/>
  <c r="AU39" i="19"/>
  <c r="AT39" i="19"/>
  <c r="AS39" i="19"/>
  <c r="AN39" i="19"/>
  <c r="AM39" i="19"/>
  <c r="AL39" i="19"/>
  <c r="AK39" i="19"/>
  <c r="AJ39" i="19"/>
  <c r="AI39" i="19"/>
  <c r="AD39" i="19"/>
  <c r="AC39" i="19"/>
  <c r="AB39" i="19"/>
  <c r="AA39" i="19"/>
  <c r="Z39" i="19"/>
  <c r="Y39" i="19"/>
  <c r="T39" i="19"/>
  <c r="S39" i="19"/>
  <c r="R39" i="19"/>
  <c r="Q39" i="19"/>
  <c r="P39" i="19"/>
  <c r="O39" i="19"/>
  <c r="AX38" i="19"/>
  <c r="AW38" i="19"/>
  <c r="AV38" i="19"/>
  <c r="AU38" i="19"/>
  <c r="AT38" i="19"/>
  <c r="AS38" i="19"/>
  <c r="AN38" i="19"/>
  <c r="AM38" i="19"/>
  <c r="AL38" i="19"/>
  <c r="AK38" i="19"/>
  <c r="AJ38" i="19"/>
  <c r="AI38" i="19"/>
  <c r="AD38" i="19"/>
  <c r="AC38" i="19"/>
  <c r="AB38" i="19"/>
  <c r="AA38" i="19"/>
  <c r="Z38" i="19"/>
  <c r="Y38" i="19"/>
  <c r="T38" i="19"/>
  <c r="S38" i="19"/>
  <c r="R38" i="19"/>
  <c r="Q38" i="19"/>
  <c r="P38" i="19"/>
  <c r="O38" i="19"/>
  <c r="AX37" i="19"/>
  <c r="AW37" i="19"/>
  <c r="AV37" i="19"/>
  <c r="AU37" i="19"/>
  <c r="AT37" i="19"/>
  <c r="AS37" i="19"/>
  <c r="AN37" i="19"/>
  <c r="AM37" i="19"/>
  <c r="AL37" i="19"/>
  <c r="AK37" i="19"/>
  <c r="AJ37" i="19"/>
  <c r="AI37" i="19"/>
  <c r="AD37" i="19"/>
  <c r="AC37" i="19"/>
  <c r="AB37" i="19"/>
  <c r="AA37" i="19"/>
  <c r="Z37" i="19"/>
  <c r="Y37" i="19"/>
  <c r="T37" i="19"/>
  <c r="S37" i="19"/>
  <c r="R37" i="19"/>
  <c r="Q37" i="19"/>
  <c r="P37" i="19"/>
  <c r="O37" i="19"/>
  <c r="AX36" i="19"/>
  <c r="AW36" i="19"/>
  <c r="AV36" i="19"/>
  <c r="AU36" i="19"/>
  <c r="AT36" i="19"/>
  <c r="AS36" i="19"/>
  <c r="AN36" i="19"/>
  <c r="AM36" i="19"/>
  <c r="AL36" i="19"/>
  <c r="AK36" i="19"/>
  <c r="AJ36" i="19"/>
  <c r="AI36" i="19"/>
  <c r="AD36" i="19"/>
  <c r="AC36" i="19"/>
  <c r="AB36" i="19"/>
  <c r="AA36" i="19"/>
  <c r="Z36" i="19"/>
  <c r="Y36" i="19"/>
  <c r="T36" i="19"/>
  <c r="S36" i="19"/>
  <c r="R36" i="19"/>
  <c r="Q36" i="19"/>
  <c r="P36" i="19"/>
  <c r="O36" i="19"/>
  <c r="AX35" i="19"/>
  <c r="AW35" i="19"/>
  <c r="AV35" i="19"/>
  <c r="AU35" i="19"/>
  <c r="AT35" i="19"/>
  <c r="AS35" i="19"/>
  <c r="AN35" i="19"/>
  <c r="AM35" i="19"/>
  <c r="AL35" i="19"/>
  <c r="AK35" i="19"/>
  <c r="AJ35" i="19"/>
  <c r="AI35" i="19"/>
  <c r="AD35" i="19"/>
  <c r="AC35" i="19"/>
  <c r="AB35" i="19"/>
  <c r="AA35" i="19"/>
  <c r="Z35" i="19"/>
  <c r="Y35" i="19"/>
  <c r="T35" i="19"/>
  <c r="S35" i="19"/>
  <c r="R35" i="19"/>
  <c r="Q35" i="19"/>
  <c r="P35" i="19"/>
  <c r="O35" i="19"/>
  <c r="AX34" i="19"/>
  <c r="AW34" i="19"/>
  <c r="AV34" i="19"/>
  <c r="AU34" i="19"/>
  <c r="AT34" i="19"/>
  <c r="AS34" i="19"/>
  <c r="AN34" i="19"/>
  <c r="AM34" i="19"/>
  <c r="AL34" i="19"/>
  <c r="AK34" i="19"/>
  <c r="AJ34" i="19"/>
  <c r="AI34" i="19"/>
  <c r="AD34" i="19"/>
  <c r="AC34" i="19"/>
  <c r="AB34" i="19"/>
  <c r="AA34" i="19"/>
  <c r="Z34" i="19"/>
  <c r="Y34" i="19"/>
  <c r="T34" i="19"/>
  <c r="S34" i="19"/>
  <c r="R34" i="19"/>
  <c r="Q34" i="19"/>
  <c r="P34" i="19"/>
  <c r="O34" i="19"/>
  <c r="AX33" i="19"/>
  <c r="AW33" i="19"/>
  <c r="AV33" i="19"/>
  <c r="AU33" i="19"/>
  <c r="AT33" i="19"/>
  <c r="AS33" i="19"/>
  <c r="AN33" i="19"/>
  <c r="AM33" i="19"/>
  <c r="AL33" i="19"/>
  <c r="AK33" i="19"/>
  <c r="AJ33" i="19"/>
  <c r="AI33" i="19"/>
  <c r="AD33" i="19"/>
  <c r="AC33" i="19"/>
  <c r="AB33" i="19"/>
  <c r="AA33" i="19"/>
  <c r="Z33" i="19"/>
  <c r="Y33" i="19"/>
  <c r="T33" i="19"/>
  <c r="S33" i="19"/>
  <c r="R33" i="19"/>
  <c r="Q33" i="19"/>
  <c r="P33" i="19"/>
  <c r="O33" i="19"/>
  <c r="AX32" i="19"/>
  <c r="AW32" i="19"/>
  <c r="AV32" i="19"/>
  <c r="AU32" i="19"/>
  <c r="AT32" i="19"/>
  <c r="AS32" i="19"/>
  <c r="AN32" i="19"/>
  <c r="AM32" i="19"/>
  <c r="AL32" i="19"/>
  <c r="AK32" i="19"/>
  <c r="AJ32" i="19"/>
  <c r="AI32" i="19"/>
  <c r="AD32" i="19"/>
  <c r="AC32" i="19"/>
  <c r="AB32" i="19"/>
  <c r="AA32" i="19"/>
  <c r="Z32" i="19"/>
  <c r="Y32" i="19"/>
  <c r="T32" i="19"/>
  <c r="S32" i="19"/>
  <c r="R32" i="19"/>
  <c r="Q32" i="19"/>
  <c r="P32" i="19"/>
  <c r="O32" i="19"/>
  <c r="AX31" i="19"/>
  <c r="AW31" i="19"/>
  <c r="AV31" i="19"/>
  <c r="AU31" i="19"/>
  <c r="AT31" i="19"/>
  <c r="AS31" i="19"/>
  <c r="AN31" i="19"/>
  <c r="AM31" i="19"/>
  <c r="AL31" i="19"/>
  <c r="AK31" i="19"/>
  <c r="AJ31" i="19"/>
  <c r="AI31" i="19"/>
  <c r="AD31" i="19"/>
  <c r="AC31" i="19"/>
  <c r="AB31" i="19"/>
  <c r="AA31" i="19"/>
  <c r="Z31" i="19"/>
  <c r="Y31" i="19"/>
  <c r="T31" i="19"/>
  <c r="S31" i="19"/>
  <c r="R31" i="19"/>
  <c r="Q31" i="19"/>
  <c r="P31" i="19"/>
  <c r="O31" i="19"/>
  <c r="AX30" i="19"/>
  <c r="AW30" i="19"/>
  <c r="AV30" i="19"/>
  <c r="AU30" i="19"/>
  <c r="AT30" i="19"/>
  <c r="AS30" i="19"/>
  <c r="AN30" i="19"/>
  <c r="AM30" i="19"/>
  <c r="AL30" i="19"/>
  <c r="AK30" i="19"/>
  <c r="AJ30" i="19"/>
  <c r="AI30" i="19"/>
  <c r="AD30" i="19"/>
  <c r="AC30" i="19"/>
  <c r="AB30" i="19"/>
  <c r="AA30" i="19"/>
  <c r="Z30" i="19"/>
  <c r="Y30" i="19"/>
  <c r="T30" i="19"/>
  <c r="S30" i="19"/>
  <c r="R30" i="19"/>
  <c r="Q30" i="19"/>
  <c r="P30" i="19"/>
  <c r="O30" i="19"/>
  <c r="AX29" i="19"/>
  <c r="AW29" i="19"/>
  <c r="AV29" i="19"/>
  <c r="AU29" i="19"/>
  <c r="AT29" i="19"/>
  <c r="AS29" i="19"/>
  <c r="AN29" i="19"/>
  <c r="AM29" i="19"/>
  <c r="AL29" i="19"/>
  <c r="AK29" i="19"/>
  <c r="AJ29" i="19"/>
  <c r="AI29" i="19"/>
  <c r="AD29" i="19"/>
  <c r="AC29" i="19"/>
  <c r="AB29" i="19"/>
  <c r="AA29" i="19"/>
  <c r="Z29" i="19"/>
  <c r="Y29" i="19"/>
  <c r="T29" i="19"/>
  <c r="S29" i="19"/>
  <c r="R29" i="19"/>
  <c r="Q29" i="19"/>
  <c r="P29" i="19"/>
  <c r="O29" i="19"/>
  <c r="AX28" i="19"/>
  <c r="AW28" i="19"/>
  <c r="AV28" i="19"/>
  <c r="AU28" i="19"/>
  <c r="AT28" i="19"/>
  <c r="AS28" i="19"/>
  <c r="AN28" i="19"/>
  <c r="AM28" i="19"/>
  <c r="AL28" i="19"/>
  <c r="AK28" i="19"/>
  <c r="AJ28" i="19"/>
  <c r="AI28" i="19"/>
  <c r="AD28" i="19"/>
  <c r="AC28" i="19"/>
  <c r="AB28" i="19"/>
  <c r="AA28" i="19"/>
  <c r="Z28" i="19"/>
  <c r="Y28" i="19"/>
  <c r="T28" i="19"/>
  <c r="S28" i="19"/>
  <c r="R28" i="19"/>
  <c r="Q28" i="19"/>
  <c r="P28" i="19"/>
  <c r="O28" i="19"/>
  <c r="AX27" i="19"/>
  <c r="AW27" i="19"/>
  <c r="AV27" i="19"/>
  <c r="AU27" i="19"/>
  <c r="AT27" i="19"/>
  <c r="AS27" i="19"/>
  <c r="AN27" i="19"/>
  <c r="AM27" i="19"/>
  <c r="AL27" i="19"/>
  <c r="AK27" i="19"/>
  <c r="AJ27" i="19"/>
  <c r="AI27" i="19"/>
  <c r="AD27" i="19"/>
  <c r="AC27" i="19"/>
  <c r="AB27" i="19"/>
  <c r="AA27" i="19"/>
  <c r="Z27" i="19"/>
  <c r="Y27" i="19"/>
  <c r="T27" i="19"/>
  <c r="S27" i="19"/>
  <c r="R27" i="19"/>
  <c r="Q27" i="19"/>
  <c r="P27" i="19"/>
  <c r="O27" i="19"/>
  <c r="AX26" i="19"/>
  <c r="AW26" i="19"/>
  <c r="AV26" i="19"/>
  <c r="AU26" i="19"/>
  <c r="AT26" i="19"/>
  <c r="AS26" i="19"/>
  <c r="AN26" i="19"/>
  <c r="AM26" i="19"/>
  <c r="AL26" i="19"/>
  <c r="AK26" i="19"/>
  <c r="AJ26" i="19"/>
  <c r="AI26" i="19"/>
  <c r="AD26" i="19"/>
  <c r="AC26" i="19"/>
  <c r="AB26" i="19"/>
  <c r="AA26" i="19"/>
  <c r="Z26" i="19"/>
  <c r="Y26" i="19"/>
  <c r="T26" i="19"/>
  <c r="S26" i="19"/>
  <c r="R26" i="19"/>
  <c r="Q26" i="19"/>
  <c r="P26" i="19"/>
  <c r="O26" i="19"/>
  <c r="AX25" i="19"/>
  <c r="AW25" i="19"/>
  <c r="AV25" i="19"/>
  <c r="AU25" i="19"/>
  <c r="AT25" i="19"/>
  <c r="AS25" i="19"/>
  <c r="AN25" i="19"/>
  <c r="AM25" i="19"/>
  <c r="AL25" i="19"/>
  <c r="AK25" i="19"/>
  <c r="AJ25" i="19"/>
  <c r="AI25" i="19"/>
  <c r="AD25" i="19"/>
  <c r="AC25" i="19"/>
  <c r="AB25" i="19"/>
  <c r="AA25" i="19"/>
  <c r="Z25" i="19"/>
  <c r="Y25" i="19"/>
  <c r="T25" i="19"/>
  <c r="S25" i="19"/>
  <c r="R25" i="19"/>
  <c r="Q25" i="19"/>
  <c r="P25" i="19"/>
  <c r="O25" i="19"/>
  <c r="AX24" i="19"/>
  <c r="AW24" i="19"/>
  <c r="AV24" i="19"/>
  <c r="AU24" i="19"/>
  <c r="AT24" i="19"/>
  <c r="AS24" i="19"/>
  <c r="AN24" i="19"/>
  <c r="AM24" i="19"/>
  <c r="AL24" i="19"/>
  <c r="AK24" i="19"/>
  <c r="AJ24" i="19"/>
  <c r="AI24" i="19"/>
  <c r="AD24" i="19"/>
  <c r="AC24" i="19"/>
  <c r="AB24" i="19"/>
  <c r="AA24" i="19"/>
  <c r="Z24" i="19"/>
  <c r="Y24" i="19"/>
  <c r="T24" i="19"/>
  <c r="S24" i="19"/>
  <c r="R24" i="19"/>
  <c r="Q24" i="19"/>
  <c r="P24" i="19"/>
  <c r="O24" i="19"/>
  <c r="AX23" i="19"/>
  <c r="AW23" i="19"/>
  <c r="AV23" i="19"/>
  <c r="AU23" i="19"/>
  <c r="AT23" i="19"/>
  <c r="AS23" i="19"/>
  <c r="AN23" i="19"/>
  <c r="AM23" i="19"/>
  <c r="AL23" i="19"/>
  <c r="AK23" i="19"/>
  <c r="AJ23" i="19"/>
  <c r="AI23" i="19"/>
  <c r="AD23" i="19"/>
  <c r="AC23" i="19"/>
  <c r="AB23" i="19"/>
  <c r="AA23" i="19"/>
  <c r="Z23" i="19"/>
  <c r="Y23" i="19"/>
  <c r="T23" i="19"/>
  <c r="S23" i="19"/>
  <c r="R23" i="19"/>
  <c r="Q23" i="19"/>
  <c r="P23" i="19"/>
  <c r="O23" i="19"/>
  <c r="AX22" i="19"/>
  <c r="AW22" i="19"/>
  <c r="AV22" i="19"/>
  <c r="AU22" i="19"/>
  <c r="AT22" i="19"/>
  <c r="AS22" i="19"/>
  <c r="AN22" i="19"/>
  <c r="AM22" i="19"/>
  <c r="AL22" i="19"/>
  <c r="AK22" i="19"/>
  <c r="AJ22" i="19"/>
  <c r="AI22" i="19"/>
  <c r="AD22" i="19"/>
  <c r="AC22" i="19"/>
  <c r="AB22" i="19"/>
  <c r="AA22" i="19"/>
  <c r="Z22" i="19"/>
  <c r="Y22" i="19"/>
  <c r="T22" i="19"/>
  <c r="S22" i="19"/>
  <c r="R22" i="19"/>
  <c r="Q22" i="19"/>
  <c r="P22" i="19"/>
  <c r="O22" i="19"/>
  <c r="AX21" i="19"/>
  <c r="AW21" i="19"/>
  <c r="AV21" i="19"/>
  <c r="AU21" i="19"/>
  <c r="AT21" i="19"/>
  <c r="AS21" i="19"/>
  <c r="AN21" i="19"/>
  <c r="AM21" i="19"/>
  <c r="AL21" i="19"/>
  <c r="AK21" i="19"/>
  <c r="AJ21" i="19"/>
  <c r="AI21" i="19"/>
  <c r="AD21" i="19"/>
  <c r="AC21" i="19"/>
  <c r="AB21" i="19"/>
  <c r="AA21" i="19"/>
  <c r="Z21" i="19"/>
  <c r="Y21" i="19"/>
  <c r="T21" i="19"/>
  <c r="S21" i="19"/>
  <c r="R21" i="19"/>
  <c r="Q21" i="19"/>
  <c r="P21" i="19"/>
  <c r="O21" i="19"/>
  <c r="AX20" i="19"/>
  <c r="AW20" i="19"/>
  <c r="AV20" i="19"/>
  <c r="AU20" i="19"/>
  <c r="AT20" i="19"/>
  <c r="AS20" i="19"/>
  <c r="AN20" i="19"/>
  <c r="AM20" i="19"/>
  <c r="AL20" i="19"/>
  <c r="AK20" i="19"/>
  <c r="AJ20" i="19"/>
  <c r="AI20" i="19"/>
  <c r="AD20" i="19"/>
  <c r="AC20" i="19"/>
  <c r="AB20" i="19"/>
  <c r="AA20" i="19"/>
  <c r="Z20" i="19"/>
  <c r="Y20" i="19"/>
  <c r="T20" i="19"/>
  <c r="S20" i="19"/>
  <c r="R20" i="19"/>
  <c r="Q20" i="19"/>
  <c r="P20" i="19"/>
  <c r="O20" i="19"/>
  <c r="AX19" i="19"/>
  <c r="AW19" i="19"/>
  <c r="AV19" i="19"/>
  <c r="AU19" i="19"/>
  <c r="AT19" i="19"/>
  <c r="AS19" i="19"/>
  <c r="AN19" i="19"/>
  <c r="AM19" i="19"/>
  <c r="AL19" i="19"/>
  <c r="AK19" i="19"/>
  <c r="AJ19" i="19"/>
  <c r="AI19" i="19"/>
  <c r="AD19" i="19"/>
  <c r="AC19" i="19"/>
  <c r="AB19" i="19"/>
  <c r="AA19" i="19"/>
  <c r="Z19" i="19"/>
  <c r="Y19" i="19"/>
  <c r="T19" i="19"/>
  <c r="S19" i="19"/>
  <c r="R19" i="19"/>
  <c r="Q19" i="19"/>
  <c r="P19" i="19"/>
  <c r="O19" i="19"/>
  <c r="AX18" i="19"/>
  <c r="AW18" i="19"/>
  <c r="AV18" i="19"/>
  <c r="AU18" i="19"/>
  <c r="AT18" i="19"/>
  <c r="AS18" i="19"/>
  <c r="AN18" i="19"/>
  <c r="AM18" i="19"/>
  <c r="AL18" i="19"/>
  <c r="AK18" i="19"/>
  <c r="AJ18" i="19"/>
  <c r="AI18" i="19"/>
  <c r="AD18" i="19"/>
  <c r="AC18" i="19"/>
  <c r="AB18" i="19"/>
  <c r="AA18" i="19"/>
  <c r="Z18" i="19"/>
  <c r="Y18" i="19"/>
  <c r="T18" i="19"/>
  <c r="S18" i="19"/>
  <c r="R18" i="19"/>
  <c r="Q18" i="19"/>
  <c r="P18" i="19"/>
  <c r="O18" i="19"/>
  <c r="AX17" i="19"/>
  <c r="AW17" i="19"/>
  <c r="AV17" i="19"/>
  <c r="AU17" i="19"/>
  <c r="AT17" i="19"/>
  <c r="AS17" i="19"/>
  <c r="AN17" i="19"/>
  <c r="AM17" i="19"/>
  <c r="AL17" i="19"/>
  <c r="AK17" i="19"/>
  <c r="AJ17" i="19"/>
  <c r="AI17" i="19"/>
  <c r="AD17" i="19"/>
  <c r="AC17" i="19"/>
  <c r="AB17" i="19"/>
  <c r="AA17" i="19"/>
  <c r="Z17" i="19"/>
  <c r="Y17" i="19"/>
  <c r="T17" i="19"/>
  <c r="S17" i="19"/>
  <c r="R17" i="19"/>
  <c r="Q17" i="19"/>
  <c r="P17" i="19"/>
  <c r="O17" i="19"/>
  <c r="AX16" i="19"/>
  <c r="AW16" i="19"/>
  <c r="AV16" i="19"/>
  <c r="AU16" i="19"/>
  <c r="AT16" i="19"/>
  <c r="AS16" i="19"/>
  <c r="AN16" i="19"/>
  <c r="AM16" i="19"/>
  <c r="AL16" i="19"/>
  <c r="AK16" i="19"/>
  <c r="AJ16" i="19"/>
  <c r="AI16" i="19"/>
  <c r="AD16" i="19"/>
  <c r="AC16" i="19"/>
  <c r="AB16" i="19"/>
  <c r="AA16" i="19"/>
  <c r="Z16" i="19"/>
  <c r="Y16" i="19"/>
  <c r="T16" i="19"/>
  <c r="S16" i="19"/>
  <c r="R16" i="19"/>
  <c r="Q16" i="19"/>
  <c r="P16" i="19"/>
  <c r="O16" i="19"/>
  <c r="AX15" i="19"/>
  <c r="AW15" i="19"/>
  <c r="AV15" i="19"/>
  <c r="AU15" i="19"/>
  <c r="AT15" i="19"/>
  <c r="AS15" i="19"/>
  <c r="AN15" i="19"/>
  <c r="AM15" i="19"/>
  <c r="AL15" i="19"/>
  <c r="AK15" i="19"/>
  <c r="AJ15" i="19"/>
  <c r="AI15" i="19"/>
  <c r="AD15" i="19"/>
  <c r="AC15" i="19"/>
  <c r="AB15" i="19"/>
  <c r="AA15" i="19"/>
  <c r="Z15" i="19"/>
  <c r="Y15" i="19"/>
  <c r="T15" i="19"/>
  <c r="S15" i="19"/>
  <c r="R15" i="19"/>
  <c r="Q15" i="19"/>
  <c r="P15" i="19"/>
  <c r="O15" i="19"/>
  <c r="AX14" i="19"/>
  <c r="AW14" i="19"/>
  <c r="AV14" i="19"/>
  <c r="AU14" i="19"/>
  <c r="AT14" i="19"/>
  <c r="AS14" i="19"/>
  <c r="AN14" i="19"/>
  <c r="AM14" i="19"/>
  <c r="AL14" i="19"/>
  <c r="AK14" i="19"/>
  <c r="AJ14" i="19"/>
  <c r="AI14" i="19"/>
  <c r="AD14" i="19"/>
  <c r="AC14" i="19"/>
  <c r="AB14" i="19"/>
  <c r="AA14" i="19"/>
  <c r="Z14" i="19"/>
  <c r="Y14" i="19"/>
  <c r="T14" i="19"/>
  <c r="S14" i="19"/>
  <c r="R14" i="19"/>
  <c r="Q14" i="19"/>
  <c r="P14" i="19"/>
  <c r="O14" i="19"/>
  <c r="AX13" i="19"/>
  <c r="AW13" i="19"/>
  <c r="AV13" i="19"/>
  <c r="AU13" i="19"/>
  <c r="AT13" i="19"/>
  <c r="AS13" i="19"/>
  <c r="AN13" i="19"/>
  <c r="AM13" i="19"/>
  <c r="AL13" i="19"/>
  <c r="AK13" i="19"/>
  <c r="AJ13" i="19"/>
  <c r="AI13" i="19"/>
  <c r="AD13" i="19"/>
  <c r="AC13" i="19"/>
  <c r="AB13" i="19"/>
  <c r="AA13" i="19"/>
  <c r="Z13" i="19"/>
  <c r="Y13" i="19"/>
  <c r="T13" i="19"/>
  <c r="S13" i="19"/>
  <c r="R13" i="19"/>
  <c r="Q13" i="19"/>
  <c r="P13" i="19"/>
  <c r="O13" i="19"/>
  <c r="AX12" i="19"/>
  <c r="AW12" i="19"/>
  <c r="AV12" i="19"/>
  <c r="AU12" i="19"/>
  <c r="AT12" i="19"/>
  <c r="AS12" i="19"/>
  <c r="AN12" i="19"/>
  <c r="AM12" i="19"/>
  <c r="AL12" i="19"/>
  <c r="AK12" i="19"/>
  <c r="AJ12" i="19"/>
  <c r="AI12" i="19"/>
  <c r="AD12" i="19"/>
  <c r="AC12" i="19"/>
  <c r="AB12" i="19"/>
  <c r="AA12" i="19"/>
  <c r="Z12" i="19"/>
  <c r="Y12" i="19"/>
  <c r="T12" i="19"/>
  <c r="S12" i="19"/>
  <c r="R12" i="19"/>
  <c r="Q12" i="19"/>
  <c r="P12" i="19"/>
  <c r="O12" i="19"/>
  <c r="AX11" i="19"/>
  <c r="AW11" i="19"/>
  <c r="AV11" i="19"/>
  <c r="AU11" i="19"/>
  <c r="AT11" i="19"/>
  <c r="AS11" i="19"/>
  <c r="AN11" i="19"/>
  <c r="AM11" i="19"/>
  <c r="AL11" i="19"/>
  <c r="AK11" i="19"/>
  <c r="AJ11" i="19"/>
  <c r="AI11" i="19"/>
  <c r="AD11" i="19"/>
  <c r="AC11" i="19"/>
  <c r="AB11" i="19"/>
  <c r="AA11" i="19"/>
  <c r="Z11" i="19"/>
  <c r="Y11" i="19"/>
  <c r="T11" i="19"/>
  <c r="S11" i="19"/>
  <c r="R11" i="19"/>
  <c r="Q11" i="19"/>
  <c r="P11" i="19"/>
  <c r="O11" i="19"/>
  <c r="AX10" i="19"/>
  <c r="AW10" i="19"/>
  <c r="AV10" i="19"/>
  <c r="AU10" i="19"/>
  <c r="AT10" i="19"/>
  <c r="AS10" i="19"/>
  <c r="AN10" i="19"/>
  <c r="AM10" i="19"/>
  <c r="AL10" i="19"/>
  <c r="AK10" i="19"/>
  <c r="AJ10" i="19"/>
  <c r="AI10" i="19"/>
  <c r="AD10" i="19"/>
  <c r="AC10" i="19"/>
  <c r="AB10" i="19"/>
  <c r="AA10" i="19"/>
  <c r="Z10" i="19"/>
  <c r="Y10" i="19"/>
  <c r="T10" i="19"/>
  <c r="S10" i="19"/>
  <c r="R10" i="19"/>
  <c r="Q10" i="19"/>
  <c r="P10" i="19"/>
  <c r="O10" i="19"/>
  <c r="AX9" i="19"/>
  <c r="AW9" i="19"/>
  <c r="AV9" i="19"/>
  <c r="AU9" i="19"/>
  <c r="AT9" i="19"/>
  <c r="AS9" i="19"/>
  <c r="AN9" i="19"/>
  <c r="AM9" i="19"/>
  <c r="AL9" i="19"/>
  <c r="AK9" i="19"/>
  <c r="AJ9" i="19"/>
  <c r="AI9" i="19"/>
  <c r="AD9" i="19"/>
  <c r="AC9" i="19"/>
  <c r="AB9" i="19"/>
  <c r="AA9" i="19"/>
  <c r="Z9" i="19"/>
  <c r="Y9" i="19"/>
  <c r="T9" i="19"/>
  <c r="S9" i="19"/>
  <c r="R9" i="19"/>
  <c r="Q9" i="19"/>
  <c r="P9" i="19"/>
  <c r="O9" i="19"/>
  <c r="AX8" i="19"/>
  <c r="AW8" i="19"/>
  <c r="AV8" i="19"/>
  <c r="AU8" i="19"/>
  <c r="AT8" i="19"/>
  <c r="AS8" i="19"/>
  <c r="AN8" i="19"/>
  <c r="AM8" i="19"/>
  <c r="AL8" i="19"/>
  <c r="AK8" i="19"/>
  <c r="AJ8" i="19"/>
  <c r="AI8" i="19"/>
  <c r="AD8" i="19"/>
  <c r="AC8" i="19"/>
  <c r="AB8" i="19"/>
  <c r="AA8" i="19"/>
  <c r="Z8" i="19"/>
  <c r="Y8" i="19"/>
  <c r="T8" i="19"/>
  <c r="S8" i="19"/>
  <c r="R8" i="19"/>
  <c r="Q8" i="19"/>
  <c r="P8" i="19"/>
  <c r="O8" i="19"/>
  <c r="AX7" i="19"/>
  <c r="AW7" i="19"/>
  <c r="AV7" i="19"/>
  <c r="AU7" i="19"/>
  <c r="AT7" i="19"/>
  <c r="AS7" i="19"/>
  <c r="AN7" i="19"/>
  <c r="AM7" i="19"/>
  <c r="AL7" i="19"/>
  <c r="AK7" i="19"/>
  <c r="AJ7" i="19"/>
  <c r="AI7" i="19"/>
  <c r="AD7" i="19"/>
  <c r="AC7" i="19"/>
  <c r="AB7" i="19"/>
  <c r="AA7" i="19"/>
  <c r="Z7" i="19"/>
  <c r="Y7" i="19"/>
  <c r="T7" i="19"/>
  <c r="S7" i="19"/>
  <c r="R7" i="19"/>
  <c r="Q7" i="19"/>
  <c r="P7" i="19"/>
  <c r="O7" i="19"/>
  <c r="AX6" i="19"/>
  <c r="AW6" i="19"/>
  <c r="AV6" i="19"/>
  <c r="AU6" i="19"/>
  <c r="AT6" i="19"/>
  <c r="AS6" i="19"/>
  <c r="AN6" i="19"/>
  <c r="AM6" i="19"/>
  <c r="AL6" i="19"/>
  <c r="AK6" i="19"/>
  <c r="AJ6" i="19"/>
  <c r="AI6" i="19"/>
  <c r="AD6" i="19"/>
  <c r="AC6" i="19"/>
  <c r="AB6" i="19"/>
  <c r="AA6" i="19"/>
  <c r="Z6" i="19"/>
  <c r="Y6" i="19"/>
  <c r="T6" i="19"/>
  <c r="S6" i="19"/>
  <c r="R6" i="19"/>
  <c r="Q6" i="19"/>
  <c r="P6" i="19"/>
  <c r="O6" i="19"/>
  <c r="AX5" i="19"/>
  <c r="AW5" i="19"/>
  <c r="AV5" i="19"/>
  <c r="AU5" i="19"/>
  <c r="AT5" i="19"/>
  <c r="AS5" i="19"/>
  <c r="AN5" i="19"/>
  <c r="AM5" i="19"/>
  <c r="AL5" i="19"/>
  <c r="AK5" i="19"/>
  <c r="AJ5" i="19"/>
  <c r="AI5" i="19"/>
  <c r="AD5" i="19"/>
  <c r="AC5" i="19"/>
  <c r="AB5" i="19"/>
  <c r="AA5" i="19"/>
  <c r="Z5" i="19"/>
  <c r="Y5" i="19"/>
  <c r="T5" i="19"/>
  <c r="S5" i="19"/>
  <c r="R5" i="19"/>
  <c r="Q5" i="19"/>
  <c r="P5" i="19"/>
  <c r="O5" i="19"/>
  <c r="AX4" i="19"/>
  <c r="AW4" i="19"/>
  <c r="AV4" i="19"/>
  <c r="AU4" i="19"/>
  <c r="AT4" i="19"/>
  <c r="AS4" i="19"/>
  <c r="AN4" i="19"/>
  <c r="AM4" i="19"/>
  <c r="AL4" i="19"/>
  <c r="AK4" i="19"/>
  <c r="AJ4" i="19"/>
  <c r="AI4" i="19"/>
  <c r="AD4" i="19"/>
  <c r="AC4" i="19"/>
  <c r="AB4" i="19"/>
  <c r="AA4" i="19"/>
  <c r="Z4" i="19"/>
  <c r="Y4" i="19"/>
  <c r="T4" i="19"/>
  <c r="S4" i="19"/>
  <c r="R4" i="19"/>
  <c r="Q4" i="19"/>
  <c r="P4" i="19"/>
  <c r="O4" i="19"/>
  <c r="AX3" i="19"/>
  <c r="AW3" i="19"/>
  <c r="AV3" i="19"/>
  <c r="AU3" i="19"/>
  <c r="AT3" i="19"/>
  <c r="AS3" i="19"/>
  <c r="AN3" i="19"/>
  <c r="AM3" i="19"/>
  <c r="AL3" i="19"/>
  <c r="AK3" i="19"/>
  <c r="AJ3" i="19"/>
  <c r="AI3" i="19"/>
  <c r="AD3" i="19"/>
  <c r="AC3" i="19"/>
  <c r="AB3" i="19"/>
  <c r="AA3" i="19"/>
  <c r="Z3" i="19"/>
  <c r="Y3" i="19"/>
  <c r="T3" i="19"/>
  <c r="S3" i="19"/>
  <c r="R3" i="19"/>
  <c r="Q3" i="19"/>
  <c r="P3" i="19"/>
  <c r="O3" i="19"/>
  <c r="BE4" i="17"/>
  <c r="BF4" i="17"/>
  <c r="BG4" i="17"/>
  <c r="BH4" i="17"/>
  <c r="BI4" i="17"/>
  <c r="BE5" i="17"/>
  <c r="BF5" i="17"/>
  <c r="BG5" i="17"/>
  <c r="BH5" i="17"/>
  <c r="BI5" i="17"/>
  <c r="BE6" i="17"/>
  <c r="BF6" i="17"/>
  <c r="BG6" i="17"/>
  <c r="BH6" i="17"/>
  <c r="BI6" i="17"/>
  <c r="BE7" i="17"/>
  <c r="BF7" i="17"/>
  <c r="BG7" i="17"/>
  <c r="BH7" i="17"/>
  <c r="BI7" i="17"/>
  <c r="BE8" i="17"/>
  <c r="BF8" i="17"/>
  <c r="BG8" i="17"/>
  <c r="BH8" i="17"/>
  <c r="BI8" i="17"/>
  <c r="BE9" i="17"/>
  <c r="BF9" i="17"/>
  <c r="BG9" i="17"/>
  <c r="BH9" i="17"/>
  <c r="BI9" i="17"/>
  <c r="BE10" i="17"/>
  <c r="BF10" i="17"/>
  <c r="BG10" i="17"/>
  <c r="BH10" i="17"/>
  <c r="BI10" i="17"/>
  <c r="BE11" i="17"/>
  <c r="BF11" i="17"/>
  <c r="BG11" i="17"/>
  <c r="BH11" i="17"/>
  <c r="BI11" i="17"/>
  <c r="BE12" i="17"/>
  <c r="BF12" i="17"/>
  <c r="BG12" i="17"/>
  <c r="BH12" i="17"/>
  <c r="BI12" i="17"/>
  <c r="BE13" i="17"/>
  <c r="BF13" i="17"/>
  <c r="BG13" i="17"/>
  <c r="BH13" i="17"/>
  <c r="BI13" i="17"/>
  <c r="BE14" i="17"/>
  <c r="BF14" i="17"/>
  <c r="BG14" i="17"/>
  <c r="BH14" i="17"/>
  <c r="BI14" i="17"/>
  <c r="BE15" i="17"/>
  <c r="BF15" i="17"/>
  <c r="BG15" i="17"/>
  <c r="BH15" i="17"/>
  <c r="BI15" i="17"/>
  <c r="BE16" i="17"/>
  <c r="BF16" i="17"/>
  <c r="BG16" i="17"/>
  <c r="BH16" i="17"/>
  <c r="BI16" i="17"/>
  <c r="BE17" i="17"/>
  <c r="BF17" i="17"/>
  <c r="BG17" i="17"/>
  <c r="BH17" i="17"/>
  <c r="BI17" i="17"/>
  <c r="BE18" i="17"/>
  <c r="BF18" i="17"/>
  <c r="BG18" i="17"/>
  <c r="BH18" i="17"/>
  <c r="BI18" i="17"/>
  <c r="BE19" i="17"/>
  <c r="BF19" i="17"/>
  <c r="BG19" i="17"/>
  <c r="BH19" i="17"/>
  <c r="BI19" i="17"/>
  <c r="BE20" i="17"/>
  <c r="BF20" i="17"/>
  <c r="BG20" i="17"/>
  <c r="BH20" i="17"/>
  <c r="BI20" i="17"/>
  <c r="BE21" i="17"/>
  <c r="BF21" i="17"/>
  <c r="BG21" i="17"/>
  <c r="BH21" i="17"/>
  <c r="BI21" i="17"/>
  <c r="BE22" i="17"/>
  <c r="BF22" i="17"/>
  <c r="BG22" i="17"/>
  <c r="BH22" i="17"/>
  <c r="BI22" i="17"/>
  <c r="BE23" i="17"/>
  <c r="BF23" i="17"/>
  <c r="BG23" i="17"/>
  <c r="BH23" i="17"/>
  <c r="BI23" i="17"/>
  <c r="BE24" i="17"/>
  <c r="BF24" i="17"/>
  <c r="BG24" i="17"/>
  <c r="BH24" i="17"/>
  <c r="BI24" i="17"/>
  <c r="BE25" i="17"/>
  <c r="BF25" i="17"/>
  <c r="BG25" i="17"/>
  <c r="BH25" i="17"/>
  <c r="BI25" i="17"/>
  <c r="BE26" i="17"/>
  <c r="BF26" i="17"/>
  <c r="BG26" i="17"/>
  <c r="BH26" i="17"/>
  <c r="BI26" i="17"/>
  <c r="BE27" i="17"/>
  <c r="BF27" i="17"/>
  <c r="BG27" i="17"/>
  <c r="BH27" i="17"/>
  <c r="BI27" i="17"/>
  <c r="BE28" i="17"/>
  <c r="BF28" i="17"/>
  <c r="BG28" i="17"/>
  <c r="BH28" i="17"/>
  <c r="BI28" i="17"/>
  <c r="BE29" i="17"/>
  <c r="BF29" i="17"/>
  <c r="BG29" i="17"/>
  <c r="BH29" i="17"/>
  <c r="BI29" i="17"/>
  <c r="BE30" i="17"/>
  <c r="BF30" i="17"/>
  <c r="BG30" i="17"/>
  <c r="BH30" i="17"/>
  <c r="BI30" i="17"/>
  <c r="BE31" i="17"/>
  <c r="BF31" i="17"/>
  <c r="BG31" i="17"/>
  <c r="BH31" i="17"/>
  <c r="BE32" i="17"/>
  <c r="BF32" i="17"/>
  <c r="BG32" i="17"/>
  <c r="BH32" i="17"/>
  <c r="BE33" i="17"/>
  <c r="BF33" i="17"/>
  <c r="BG33" i="17"/>
  <c r="BH33" i="17"/>
  <c r="BE34" i="17"/>
  <c r="BF34" i="17"/>
  <c r="BG34" i="17"/>
  <c r="BH34" i="17"/>
  <c r="BE35" i="17"/>
  <c r="BF35" i="17"/>
  <c r="BG35" i="17"/>
  <c r="BH35" i="17"/>
  <c r="BE36" i="17"/>
  <c r="BF36" i="17"/>
  <c r="BG36" i="17"/>
  <c r="BE37" i="17"/>
  <c r="BF37" i="17"/>
  <c r="BG37" i="17"/>
  <c r="BE38" i="17"/>
  <c r="BF38" i="17"/>
  <c r="BG38" i="17"/>
  <c r="BE39" i="17"/>
  <c r="BF39" i="17"/>
  <c r="BG39" i="17"/>
  <c r="BE40" i="17"/>
  <c r="BF40" i="17"/>
  <c r="BG40" i="17"/>
  <c r="BE41" i="17"/>
  <c r="BF41" i="17"/>
  <c r="BE42" i="17"/>
  <c r="BF42" i="17"/>
  <c r="BE43" i="17"/>
  <c r="BF43" i="17"/>
  <c r="BE44" i="17"/>
  <c r="BF44" i="17"/>
  <c r="BE45" i="17"/>
  <c r="BF45" i="17"/>
  <c r="BE46" i="17"/>
  <c r="BE47" i="17"/>
  <c r="BE48" i="17"/>
  <c r="BE49" i="17"/>
  <c r="BE50" i="17"/>
  <c r="BF3" i="17"/>
  <c r="BG3" i="17"/>
  <c r="BH3" i="17"/>
  <c r="BI3" i="17"/>
  <c r="BE3" i="17"/>
  <c r="AV4" i="17"/>
  <c r="AW4" i="17"/>
  <c r="AX4" i="17"/>
  <c r="AY4" i="17"/>
  <c r="AZ4" i="17"/>
  <c r="AV5" i="17"/>
  <c r="AW5" i="17"/>
  <c r="AX5" i="17"/>
  <c r="AY5" i="17"/>
  <c r="AZ5" i="17"/>
  <c r="AV6" i="17"/>
  <c r="AW6" i="17"/>
  <c r="AX6" i="17"/>
  <c r="AY6" i="17"/>
  <c r="AZ6" i="17"/>
  <c r="AV7" i="17"/>
  <c r="AW7" i="17"/>
  <c r="AX7" i="17"/>
  <c r="AY7" i="17"/>
  <c r="AZ7" i="17"/>
  <c r="AV8" i="17"/>
  <c r="AW8" i="17"/>
  <c r="AX8" i="17"/>
  <c r="AY8" i="17"/>
  <c r="AZ8" i="17"/>
  <c r="AV9" i="17"/>
  <c r="AW9" i="17"/>
  <c r="AX9" i="17"/>
  <c r="AY9" i="17"/>
  <c r="AZ9" i="17"/>
  <c r="AV10" i="17"/>
  <c r="AW10" i="17"/>
  <c r="AX10" i="17"/>
  <c r="AY10" i="17"/>
  <c r="AZ10" i="17"/>
  <c r="AV11" i="17"/>
  <c r="AW11" i="17"/>
  <c r="AX11" i="17"/>
  <c r="AY11" i="17"/>
  <c r="AZ11" i="17"/>
  <c r="AV12" i="17"/>
  <c r="AW12" i="17"/>
  <c r="AX12" i="17"/>
  <c r="AY12" i="17"/>
  <c r="AZ12" i="17"/>
  <c r="AV13" i="17"/>
  <c r="AW13" i="17"/>
  <c r="AX13" i="17"/>
  <c r="AY13" i="17"/>
  <c r="AZ13" i="17"/>
  <c r="AV14" i="17"/>
  <c r="AW14" i="17"/>
  <c r="AX14" i="17"/>
  <c r="AY14" i="17"/>
  <c r="AZ14" i="17"/>
  <c r="AV15" i="17"/>
  <c r="AW15" i="17"/>
  <c r="AX15" i="17"/>
  <c r="AY15" i="17"/>
  <c r="AZ15" i="17"/>
  <c r="AV16" i="17"/>
  <c r="AW16" i="17"/>
  <c r="AX16" i="17"/>
  <c r="AY16" i="17"/>
  <c r="AZ16" i="17"/>
  <c r="AV17" i="17"/>
  <c r="AW17" i="17"/>
  <c r="AX17" i="17"/>
  <c r="AY17" i="17"/>
  <c r="AZ17" i="17"/>
  <c r="AV18" i="17"/>
  <c r="AW18" i="17"/>
  <c r="AX18" i="17"/>
  <c r="AY18" i="17"/>
  <c r="AZ18" i="17"/>
  <c r="AV19" i="17"/>
  <c r="AW19" i="17"/>
  <c r="AX19" i="17"/>
  <c r="AY19" i="17"/>
  <c r="AZ19" i="17"/>
  <c r="AV20" i="17"/>
  <c r="AW20" i="17"/>
  <c r="AX20" i="17"/>
  <c r="AY20" i="17"/>
  <c r="AZ20" i="17"/>
  <c r="AV21" i="17"/>
  <c r="AW21" i="17"/>
  <c r="AX21" i="17"/>
  <c r="AY21" i="17"/>
  <c r="AZ21" i="17"/>
  <c r="AV22" i="17"/>
  <c r="AW22" i="17"/>
  <c r="AX22" i="17"/>
  <c r="AY22" i="17"/>
  <c r="AZ22" i="17"/>
  <c r="AV23" i="17"/>
  <c r="AW23" i="17"/>
  <c r="AX23" i="17"/>
  <c r="AY23" i="17"/>
  <c r="AZ23" i="17"/>
  <c r="AV24" i="17"/>
  <c r="AW24" i="17"/>
  <c r="AX24" i="17"/>
  <c r="AY24" i="17"/>
  <c r="AZ24" i="17"/>
  <c r="AV25" i="17"/>
  <c r="AW25" i="17"/>
  <c r="AX25" i="17"/>
  <c r="AY25" i="17"/>
  <c r="AZ25" i="17"/>
  <c r="AV26" i="17"/>
  <c r="AW26" i="17"/>
  <c r="AX26" i="17"/>
  <c r="AY26" i="17"/>
  <c r="AZ26" i="17"/>
  <c r="AV27" i="17"/>
  <c r="AW27" i="17"/>
  <c r="AX27" i="17"/>
  <c r="AY27" i="17"/>
  <c r="AZ27" i="17"/>
  <c r="AV28" i="17"/>
  <c r="AW28" i="17"/>
  <c r="AX28" i="17"/>
  <c r="AY28" i="17"/>
  <c r="AZ28" i="17"/>
  <c r="AV29" i="17"/>
  <c r="AW29" i="17"/>
  <c r="AX29" i="17"/>
  <c r="AY29" i="17"/>
  <c r="AZ29" i="17"/>
  <c r="AV30" i="17"/>
  <c r="AW30" i="17"/>
  <c r="AX30" i="17"/>
  <c r="AY30" i="17"/>
  <c r="AZ30" i="17"/>
  <c r="AV31" i="17"/>
  <c r="AW31" i="17"/>
  <c r="AX31" i="17"/>
  <c r="AY31" i="17"/>
  <c r="AV32" i="17"/>
  <c r="AW32" i="17"/>
  <c r="AX32" i="17"/>
  <c r="AY32" i="17"/>
  <c r="AV33" i="17"/>
  <c r="AW33" i="17"/>
  <c r="AX33" i="17"/>
  <c r="AY33" i="17"/>
  <c r="AV34" i="17"/>
  <c r="AW34" i="17"/>
  <c r="AX34" i="17"/>
  <c r="AY34" i="17"/>
  <c r="AV35" i="17"/>
  <c r="AW35" i="17"/>
  <c r="AX35" i="17"/>
  <c r="AY35" i="17"/>
  <c r="AV36" i="17"/>
  <c r="AW36" i="17"/>
  <c r="AX36" i="17"/>
  <c r="AV37" i="17"/>
  <c r="AW37" i="17"/>
  <c r="AX37" i="17"/>
  <c r="AV38" i="17"/>
  <c r="AW38" i="17"/>
  <c r="AX38" i="17"/>
  <c r="AV39" i="17"/>
  <c r="AW39" i="17"/>
  <c r="AX39" i="17"/>
  <c r="AV40" i="17"/>
  <c r="AW40" i="17"/>
  <c r="AX40" i="17"/>
  <c r="AV41" i="17"/>
  <c r="AW41" i="17"/>
  <c r="AV42" i="17"/>
  <c r="AW42" i="17"/>
  <c r="AV43" i="17"/>
  <c r="AW43" i="17"/>
  <c r="AV44" i="17"/>
  <c r="AW44" i="17"/>
  <c r="AV45" i="17"/>
  <c r="AW45" i="17"/>
  <c r="AV46" i="17"/>
  <c r="AV47" i="17"/>
  <c r="AV48" i="17"/>
  <c r="AV49" i="17"/>
  <c r="AV50" i="17"/>
  <c r="AW3" i="17"/>
  <c r="AX3" i="17"/>
  <c r="AY3" i="17"/>
  <c r="AZ3" i="17"/>
  <c r="AV3" i="17"/>
  <c r="AM4" i="17"/>
  <c r="AN4" i="17"/>
  <c r="AO4" i="17"/>
  <c r="AP4" i="17"/>
  <c r="AQ4" i="17"/>
  <c r="AM5" i="17"/>
  <c r="AN5" i="17"/>
  <c r="AO5" i="17"/>
  <c r="AP5" i="17"/>
  <c r="AQ5" i="17"/>
  <c r="AM6" i="17"/>
  <c r="AN6" i="17"/>
  <c r="AO6" i="17"/>
  <c r="AP6" i="17"/>
  <c r="AQ6" i="17"/>
  <c r="AM7" i="17"/>
  <c r="AN7" i="17"/>
  <c r="AO7" i="17"/>
  <c r="AP7" i="17"/>
  <c r="AQ7" i="17"/>
  <c r="AM8" i="17"/>
  <c r="AN8" i="17"/>
  <c r="AO8" i="17"/>
  <c r="AP8" i="17"/>
  <c r="AQ8" i="17"/>
  <c r="AM9" i="17"/>
  <c r="AN9" i="17"/>
  <c r="AO9" i="17"/>
  <c r="AP9" i="17"/>
  <c r="AQ9" i="17"/>
  <c r="AM10" i="17"/>
  <c r="AN10" i="17"/>
  <c r="AO10" i="17"/>
  <c r="AP10" i="17"/>
  <c r="AQ10" i="17"/>
  <c r="AM11" i="17"/>
  <c r="AN11" i="17"/>
  <c r="AO11" i="17"/>
  <c r="AP11" i="17"/>
  <c r="AQ11" i="17"/>
  <c r="AM12" i="17"/>
  <c r="AN12" i="17"/>
  <c r="AO12" i="17"/>
  <c r="AP12" i="17"/>
  <c r="AQ12" i="17"/>
  <c r="AM13" i="17"/>
  <c r="AN13" i="17"/>
  <c r="AO13" i="17"/>
  <c r="AP13" i="17"/>
  <c r="AQ13" i="17"/>
  <c r="AM14" i="17"/>
  <c r="AN14" i="17"/>
  <c r="AO14" i="17"/>
  <c r="AP14" i="17"/>
  <c r="AQ14" i="17"/>
  <c r="AM15" i="17"/>
  <c r="AN15" i="17"/>
  <c r="AO15" i="17"/>
  <c r="AP15" i="17"/>
  <c r="AQ15" i="17"/>
  <c r="AM16" i="17"/>
  <c r="AN16" i="17"/>
  <c r="AO16" i="17"/>
  <c r="AP16" i="17"/>
  <c r="AQ16" i="17"/>
  <c r="AM17" i="17"/>
  <c r="AN17" i="17"/>
  <c r="AO17" i="17"/>
  <c r="AP17" i="17"/>
  <c r="AQ17" i="17"/>
  <c r="AM18" i="17"/>
  <c r="AN18" i="17"/>
  <c r="AO18" i="17"/>
  <c r="AP18" i="17"/>
  <c r="AQ18" i="17"/>
  <c r="AM19" i="17"/>
  <c r="AN19" i="17"/>
  <c r="AO19" i="17"/>
  <c r="AP19" i="17"/>
  <c r="AQ19" i="17"/>
  <c r="AM20" i="17"/>
  <c r="AN20" i="17"/>
  <c r="AO20" i="17"/>
  <c r="AP20" i="17"/>
  <c r="AQ20" i="17"/>
  <c r="AM21" i="17"/>
  <c r="AN21" i="17"/>
  <c r="AO21" i="17"/>
  <c r="AP21" i="17"/>
  <c r="AQ21" i="17"/>
  <c r="AM22" i="17"/>
  <c r="AN22" i="17"/>
  <c r="AO22" i="17"/>
  <c r="AP22" i="17"/>
  <c r="AQ22" i="17"/>
  <c r="AM23" i="17"/>
  <c r="AN23" i="17"/>
  <c r="AO23" i="17"/>
  <c r="AP23" i="17"/>
  <c r="AQ23" i="17"/>
  <c r="AM24" i="17"/>
  <c r="AN24" i="17"/>
  <c r="AO24" i="17"/>
  <c r="AP24" i="17"/>
  <c r="AQ24" i="17"/>
  <c r="AM25" i="17"/>
  <c r="AN25" i="17"/>
  <c r="AO25" i="17"/>
  <c r="AP25" i="17"/>
  <c r="AQ25" i="17"/>
  <c r="AM26" i="17"/>
  <c r="AN26" i="17"/>
  <c r="AO26" i="17"/>
  <c r="AP26" i="17"/>
  <c r="AQ26" i="17"/>
  <c r="AM27" i="17"/>
  <c r="AN27" i="17"/>
  <c r="AO27" i="17"/>
  <c r="AP27" i="17"/>
  <c r="AQ27" i="17"/>
  <c r="AM28" i="17"/>
  <c r="AN28" i="17"/>
  <c r="AO28" i="17"/>
  <c r="AP28" i="17"/>
  <c r="AQ28" i="17"/>
  <c r="AM29" i="17"/>
  <c r="AN29" i="17"/>
  <c r="AO29" i="17"/>
  <c r="AP29" i="17"/>
  <c r="AQ29" i="17"/>
  <c r="AM30" i="17"/>
  <c r="AN30" i="17"/>
  <c r="AO30" i="17"/>
  <c r="AP30" i="17"/>
  <c r="AQ30" i="17"/>
  <c r="AM31" i="17"/>
  <c r="AN31" i="17"/>
  <c r="AO31" i="17"/>
  <c r="AP31" i="17"/>
  <c r="AM32" i="17"/>
  <c r="AN32" i="17"/>
  <c r="AO32" i="17"/>
  <c r="AP32" i="17"/>
  <c r="AM33" i="17"/>
  <c r="AN33" i="17"/>
  <c r="AO33" i="17"/>
  <c r="AP33" i="17"/>
  <c r="AM34" i="17"/>
  <c r="AN34" i="17"/>
  <c r="AO34" i="17"/>
  <c r="AP34" i="17"/>
  <c r="AM35" i="17"/>
  <c r="AN35" i="17"/>
  <c r="AO35" i="17"/>
  <c r="AP35" i="17"/>
  <c r="AM36" i="17"/>
  <c r="AN36" i="17"/>
  <c r="AO36" i="17"/>
  <c r="AM37" i="17"/>
  <c r="AN37" i="17"/>
  <c r="AO37" i="17"/>
  <c r="AM38" i="17"/>
  <c r="AN38" i="17"/>
  <c r="AO38" i="17"/>
  <c r="AM39" i="17"/>
  <c r="AN39" i="17"/>
  <c r="AO39" i="17"/>
  <c r="AM40" i="17"/>
  <c r="AN40" i="17"/>
  <c r="AO40" i="17"/>
  <c r="AM41" i="17"/>
  <c r="AN41" i="17"/>
  <c r="AM42" i="17"/>
  <c r="AN42" i="17"/>
  <c r="AM43" i="17"/>
  <c r="AN43" i="17"/>
  <c r="AM44" i="17"/>
  <c r="AN44" i="17"/>
  <c r="AM45" i="17"/>
  <c r="AN45" i="17"/>
  <c r="AM46" i="17"/>
  <c r="AM47" i="17"/>
  <c r="AM48" i="17"/>
  <c r="AM49" i="17"/>
  <c r="AM50" i="17"/>
  <c r="AN3" i="17"/>
  <c r="AO3" i="17"/>
  <c r="AP3" i="17"/>
  <c r="AQ3" i="17"/>
  <c r="AM3" i="17"/>
  <c r="AD4" i="17"/>
  <c r="AE4" i="17"/>
  <c r="AF4" i="17"/>
  <c r="AG4" i="17"/>
  <c r="AH4" i="17"/>
  <c r="AD5" i="17"/>
  <c r="AE5" i="17"/>
  <c r="AF5" i="17"/>
  <c r="AG5" i="17"/>
  <c r="AH5" i="17"/>
  <c r="AD6" i="17"/>
  <c r="AE6" i="17"/>
  <c r="AF6" i="17"/>
  <c r="AG6" i="17"/>
  <c r="AH6" i="17"/>
  <c r="AD7" i="17"/>
  <c r="AE7" i="17"/>
  <c r="AF7" i="17"/>
  <c r="AG7" i="17"/>
  <c r="AH7" i="17"/>
  <c r="AD8" i="17"/>
  <c r="AE8" i="17"/>
  <c r="AF8" i="17"/>
  <c r="AG8" i="17"/>
  <c r="AH8" i="17"/>
  <c r="AD9" i="17"/>
  <c r="AE9" i="17"/>
  <c r="AF9" i="17"/>
  <c r="AG9" i="17"/>
  <c r="AH9" i="17"/>
  <c r="AD10" i="17"/>
  <c r="AE10" i="17"/>
  <c r="AF10" i="17"/>
  <c r="AG10" i="17"/>
  <c r="AH10" i="17"/>
  <c r="AD11" i="17"/>
  <c r="AE11" i="17"/>
  <c r="AF11" i="17"/>
  <c r="AG11" i="17"/>
  <c r="AH11" i="17"/>
  <c r="AD12" i="17"/>
  <c r="AE12" i="17"/>
  <c r="AF12" i="17"/>
  <c r="AG12" i="17"/>
  <c r="AH12" i="17"/>
  <c r="AD13" i="17"/>
  <c r="AE13" i="17"/>
  <c r="AF13" i="17"/>
  <c r="AG13" i="17"/>
  <c r="AH13" i="17"/>
  <c r="AD14" i="17"/>
  <c r="AE14" i="17"/>
  <c r="AF14" i="17"/>
  <c r="AG14" i="17"/>
  <c r="AH14" i="17"/>
  <c r="AD15" i="17"/>
  <c r="AE15" i="17"/>
  <c r="AF15" i="17"/>
  <c r="AG15" i="17"/>
  <c r="AH15" i="17"/>
  <c r="AD16" i="17"/>
  <c r="AE16" i="17"/>
  <c r="AF16" i="17"/>
  <c r="AG16" i="17"/>
  <c r="AH16" i="17"/>
  <c r="AD17" i="17"/>
  <c r="AE17" i="17"/>
  <c r="AF17" i="17"/>
  <c r="AG17" i="17"/>
  <c r="AH17" i="17"/>
  <c r="AD18" i="17"/>
  <c r="AE18" i="17"/>
  <c r="AF18" i="17"/>
  <c r="AG18" i="17"/>
  <c r="AH18" i="17"/>
  <c r="AD19" i="17"/>
  <c r="AE19" i="17"/>
  <c r="AF19" i="17"/>
  <c r="AG19" i="17"/>
  <c r="AH19" i="17"/>
  <c r="AD20" i="17"/>
  <c r="AE20" i="17"/>
  <c r="AF20" i="17"/>
  <c r="AG20" i="17"/>
  <c r="AH20" i="17"/>
  <c r="AD21" i="17"/>
  <c r="AE21" i="17"/>
  <c r="AF21" i="17"/>
  <c r="AG21" i="17"/>
  <c r="AH21" i="17"/>
  <c r="AD22" i="17"/>
  <c r="AE22" i="17"/>
  <c r="AF22" i="17"/>
  <c r="AG22" i="17"/>
  <c r="AH22" i="17"/>
  <c r="AD23" i="17"/>
  <c r="AE23" i="17"/>
  <c r="AF23" i="17"/>
  <c r="AG23" i="17"/>
  <c r="AH23" i="17"/>
  <c r="AD24" i="17"/>
  <c r="AE24" i="17"/>
  <c r="AF24" i="17"/>
  <c r="AG24" i="17"/>
  <c r="AH24" i="17"/>
  <c r="AD25" i="17"/>
  <c r="AE25" i="17"/>
  <c r="AF25" i="17"/>
  <c r="AG25" i="17"/>
  <c r="AH25" i="17"/>
  <c r="AD26" i="17"/>
  <c r="AE26" i="17"/>
  <c r="AF26" i="17"/>
  <c r="AG26" i="17"/>
  <c r="AH26" i="17"/>
  <c r="AD27" i="17"/>
  <c r="AE27" i="17"/>
  <c r="AF27" i="17"/>
  <c r="AG27" i="17"/>
  <c r="AH27" i="17"/>
  <c r="AD28" i="17"/>
  <c r="AE28" i="17"/>
  <c r="AF28" i="17"/>
  <c r="AG28" i="17"/>
  <c r="AH28" i="17"/>
  <c r="AD29" i="17"/>
  <c r="AE29" i="17"/>
  <c r="AF29" i="17"/>
  <c r="AG29" i="17"/>
  <c r="AH29" i="17"/>
  <c r="AD30" i="17"/>
  <c r="AE30" i="17"/>
  <c r="AF30" i="17"/>
  <c r="AG30" i="17"/>
  <c r="AH30" i="17"/>
  <c r="AD31" i="17"/>
  <c r="AE31" i="17"/>
  <c r="AF31" i="17"/>
  <c r="AG31" i="17"/>
  <c r="AD32" i="17"/>
  <c r="AE32" i="17"/>
  <c r="AF32" i="17"/>
  <c r="AG32" i="17"/>
  <c r="AD33" i="17"/>
  <c r="AE33" i="17"/>
  <c r="AF33" i="17"/>
  <c r="AG33" i="17"/>
  <c r="AD34" i="17"/>
  <c r="AE34" i="17"/>
  <c r="AF34" i="17"/>
  <c r="AG34" i="17"/>
  <c r="AD35" i="17"/>
  <c r="AE35" i="17"/>
  <c r="AF35" i="17"/>
  <c r="AG35" i="17"/>
  <c r="AD36" i="17"/>
  <c r="AE36" i="17"/>
  <c r="AF36" i="17"/>
  <c r="AD37" i="17"/>
  <c r="AE37" i="17"/>
  <c r="AF37" i="17"/>
  <c r="AD38" i="17"/>
  <c r="AE38" i="17"/>
  <c r="AF38" i="17"/>
  <c r="AD39" i="17"/>
  <c r="AE39" i="17"/>
  <c r="AF39" i="17"/>
  <c r="AD40" i="17"/>
  <c r="AE40" i="17"/>
  <c r="AF40" i="17"/>
  <c r="AD41" i="17"/>
  <c r="AE41" i="17"/>
  <c r="AD42" i="17"/>
  <c r="AE42" i="17"/>
  <c r="AD43" i="17"/>
  <c r="AE43" i="17"/>
  <c r="AD44" i="17"/>
  <c r="AE44" i="17"/>
  <c r="AD45" i="17"/>
  <c r="AE45" i="17"/>
  <c r="AD46" i="17"/>
  <c r="AD47" i="17"/>
  <c r="AD48" i="17"/>
  <c r="AD49" i="17"/>
  <c r="AD50" i="17"/>
  <c r="AE3" i="17"/>
  <c r="AF3" i="17"/>
  <c r="AG3" i="17"/>
  <c r="AH3" i="17"/>
  <c r="AD3" i="17"/>
  <c r="U4" i="17"/>
  <c r="V4" i="17"/>
  <c r="W4" i="17"/>
  <c r="X4" i="17"/>
  <c r="Y4" i="17"/>
  <c r="U5" i="17"/>
  <c r="V5" i="17"/>
  <c r="W5" i="17"/>
  <c r="X5" i="17"/>
  <c r="Y5" i="17"/>
  <c r="U6" i="17"/>
  <c r="V6" i="17"/>
  <c r="W6" i="17"/>
  <c r="X6" i="17"/>
  <c r="Y6" i="17"/>
  <c r="U7" i="17"/>
  <c r="V7" i="17"/>
  <c r="W7" i="17"/>
  <c r="X7" i="17"/>
  <c r="Y7" i="17"/>
  <c r="U8" i="17"/>
  <c r="V8" i="17"/>
  <c r="W8" i="17"/>
  <c r="X8" i="17"/>
  <c r="Y8" i="17"/>
  <c r="U9" i="17"/>
  <c r="V9" i="17"/>
  <c r="W9" i="17"/>
  <c r="X9" i="17"/>
  <c r="Y9" i="17"/>
  <c r="U10" i="17"/>
  <c r="V10" i="17"/>
  <c r="W10" i="17"/>
  <c r="X10" i="17"/>
  <c r="Y10" i="17"/>
  <c r="U11" i="17"/>
  <c r="V11" i="17"/>
  <c r="W11" i="17"/>
  <c r="X11" i="17"/>
  <c r="Y11" i="17"/>
  <c r="U12" i="17"/>
  <c r="V12" i="17"/>
  <c r="W12" i="17"/>
  <c r="X12" i="17"/>
  <c r="Y12" i="17"/>
  <c r="U13" i="17"/>
  <c r="V13" i="17"/>
  <c r="W13" i="17"/>
  <c r="X13" i="17"/>
  <c r="Y13" i="17"/>
  <c r="U14" i="17"/>
  <c r="V14" i="17"/>
  <c r="W14" i="17"/>
  <c r="X14" i="17"/>
  <c r="Y14" i="17"/>
  <c r="U15" i="17"/>
  <c r="V15" i="17"/>
  <c r="W15" i="17"/>
  <c r="X15" i="17"/>
  <c r="Y15" i="17"/>
  <c r="U16" i="17"/>
  <c r="V16" i="17"/>
  <c r="W16" i="17"/>
  <c r="X16" i="17"/>
  <c r="Y16" i="17"/>
  <c r="U17" i="17"/>
  <c r="V17" i="17"/>
  <c r="W17" i="17"/>
  <c r="X17" i="17"/>
  <c r="Y17" i="17"/>
  <c r="U18" i="17"/>
  <c r="V18" i="17"/>
  <c r="W18" i="17"/>
  <c r="X18" i="17"/>
  <c r="Y18" i="17"/>
  <c r="U19" i="17"/>
  <c r="V19" i="17"/>
  <c r="W19" i="17"/>
  <c r="X19" i="17"/>
  <c r="Y19" i="17"/>
  <c r="U20" i="17"/>
  <c r="V20" i="17"/>
  <c r="W20" i="17"/>
  <c r="X20" i="17"/>
  <c r="Y20" i="17"/>
  <c r="U21" i="17"/>
  <c r="V21" i="17"/>
  <c r="W21" i="17"/>
  <c r="X21" i="17"/>
  <c r="Y21" i="17"/>
  <c r="U22" i="17"/>
  <c r="V22" i="17"/>
  <c r="W22" i="17"/>
  <c r="X22" i="17"/>
  <c r="Y22" i="17"/>
  <c r="U23" i="17"/>
  <c r="V23" i="17"/>
  <c r="W23" i="17"/>
  <c r="X23" i="17"/>
  <c r="Y23" i="17"/>
  <c r="U24" i="17"/>
  <c r="V24" i="17"/>
  <c r="W24" i="17"/>
  <c r="X24" i="17"/>
  <c r="Y24" i="17"/>
  <c r="U25" i="17"/>
  <c r="V25" i="17"/>
  <c r="W25" i="17"/>
  <c r="X25" i="17"/>
  <c r="Y25" i="17"/>
  <c r="U26" i="17"/>
  <c r="V26" i="17"/>
  <c r="W26" i="17"/>
  <c r="X26" i="17"/>
  <c r="Y26" i="17"/>
  <c r="U27" i="17"/>
  <c r="V27" i="17"/>
  <c r="W27" i="17"/>
  <c r="X27" i="17"/>
  <c r="Y27" i="17"/>
  <c r="U28" i="17"/>
  <c r="V28" i="17"/>
  <c r="W28" i="17"/>
  <c r="X28" i="17"/>
  <c r="Y28" i="17"/>
  <c r="U29" i="17"/>
  <c r="V29" i="17"/>
  <c r="W29" i="17"/>
  <c r="X29" i="17"/>
  <c r="Y29" i="17"/>
  <c r="U30" i="17"/>
  <c r="V30" i="17"/>
  <c r="W30" i="17"/>
  <c r="X30" i="17"/>
  <c r="Y30" i="17"/>
  <c r="U31" i="17"/>
  <c r="V31" i="17"/>
  <c r="W31" i="17"/>
  <c r="X31" i="17"/>
  <c r="U32" i="17"/>
  <c r="V32" i="17"/>
  <c r="W32" i="17"/>
  <c r="X32" i="17"/>
  <c r="U33" i="17"/>
  <c r="V33" i="17"/>
  <c r="W33" i="17"/>
  <c r="X33" i="17"/>
  <c r="U34" i="17"/>
  <c r="V34" i="17"/>
  <c r="W34" i="17"/>
  <c r="X34" i="17"/>
  <c r="U35" i="17"/>
  <c r="V35" i="17"/>
  <c r="W35" i="17"/>
  <c r="X35" i="17"/>
  <c r="U36" i="17"/>
  <c r="V36" i="17"/>
  <c r="W36" i="17"/>
  <c r="U37" i="17"/>
  <c r="V37" i="17"/>
  <c r="W37" i="17"/>
  <c r="U38" i="17"/>
  <c r="V38" i="17"/>
  <c r="W38" i="17"/>
  <c r="U39" i="17"/>
  <c r="V39" i="17"/>
  <c r="W39" i="17"/>
  <c r="U40" i="17"/>
  <c r="V40" i="17"/>
  <c r="W40" i="17"/>
  <c r="U41" i="17"/>
  <c r="V41" i="17"/>
  <c r="U42" i="17"/>
  <c r="V42" i="17"/>
  <c r="U43" i="17"/>
  <c r="V43" i="17"/>
  <c r="U44" i="17"/>
  <c r="V44" i="17"/>
  <c r="U45" i="17"/>
  <c r="V45" i="17"/>
  <c r="U46" i="17"/>
  <c r="U47" i="17"/>
  <c r="U48" i="17"/>
  <c r="U49" i="17"/>
  <c r="U50" i="17"/>
  <c r="V3" i="17"/>
  <c r="W3" i="17"/>
  <c r="X3" i="17"/>
  <c r="Y3" i="17"/>
  <c r="U3" i="17"/>
  <c r="L4" i="17"/>
  <c r="M4" i="17"/>
  <c r="N4" i="17"/>
  <c r="O4" i="17"/>
  <c r="P4" i="17"/>
  <c r="L5" i="17"/>
  <c r="M5" i="17"/>
  <c r="N5" i="17"/>
  <c r="O5" i="17"/>
  <c r="P5" i="17"/>
  <c r="L6" i="17"/>
  <c r="M6" i="17"/>
  <c r="N6" i="17"/>
  <c r="O6" i="17"/>
  <c r="P6" i="17"/>
  <c r="L7" i="17"/>
  <c r="M7" i="17"/>
  <c r="N7" i="17"/>
  <c r="O7" i="17"/>
  <c r="P7" i="17"/>
  <c r="L8" i="17"/>
  <c r="M8" i="17"/>
  <c r="N8" i="17"/>
  <c r="O8" i="17"/>
  <c r="P8" i="17"/>
  <c r="L9" i="17"/>
  <c r="M9" i="17"/>
  <c r="N9" i="17"/>
  <c r="O9" i="17"/>
  <c r="P9" i="17"/>
  <c r="L10" i="17"/>
  <c r="M10" i="17"/>
  <c r="N10" i="17"/>
  <c r="O10" i="17"/>
  <c r="P10" i="17"/>
  <c r="L11" i="17"/>
  <c r="M11" i="17"/>
  <c r="N11" i="17"/>
  <c r="O11" i="17"/>
  <c r="P11" i="17"/>
  <c r="L12" i="17"/>
  <c r="M12" i="17"/>
  <c r="N12" i="17"/>
  <c r="O12" i="17"/>
  <c r="P12" i="17"/>
  <c r="L13" i="17"/>
  <c r="M13" i="17"/>
  <c r="N13" i="17"/>
  <c r="O13" i="17"/>
  <c r="P13" i="17"/>
  <c r="L14" i="17"/>
  <c r="M14" i="17"/>
  <c r="N14" i="17"/>
  <c r="O14" i="17"/>
  <c r="P14" i="17"/>
  <c r="L15" i="17"/>
  <c r="M15" i="17"/>
  <c r="N15" i="17"/>
  <c r="O15" i="17"/>
  <c r="P15" i="17"/>
  <c r="L16" i="17"/>
  <c r="M16" i="17"/>
  <c r="N16" i="17"/>
  <c r="O16" i="17"/>
  <c r="P16" i="17"/>
  <c r="L17" i="17"/>
  <c r="M17" i="17"/>
  <c r="N17" i="17"/>
  <c r="O17" i="17"/>
  <c r="P17" i="17"/>
  <c r="L18" i="17"/>
  <c r="M18" i="17"/>
  <c r="N18" i="17"/>
  <c r="O18" i="17"/>
  <c r="P18" i="17"/>
  <c r="L19" i="17"/>
  <c r="M19" i="17"/>
  <c r="N19" i="17"/>
  <c r="O19" i="17"/>
  <c r="P19" i="17"/>
  <c r="L20" i="17"/>
  <c r="M20" i="17"/>
  <c r="N20" i="17"/>
  <c r="O20" i="17"/>
  <c r="P20" i="17"/>
  <c r="L21" i="17"/>
  <c r="M21" i="17"/>
  <c r="N21" i="17"/>
  <c r="O21" i="17"/>
  <c r="P21" i="17"/>
  <c r="L22" i="17"/>
  <c r="M22" i="17"/>
  <c r="N22" i="17"/>
  <c r="O22" i="17"/>
  <c r="P22" i="17"/>
  <c r="L23" i="17"/>
  <c r="M23" i="17"/>
  <c r="N23" i="17"/>
  <c r="O23" i="17"/>
  <c r="P23" i="17"/>
  <c r="L24" i="17"/>
  <c r="M24" i="17"/>
  <c r="N24" i="17"/>
  <c r="O24" i="17"/>
  <c r="P24" i="17"/>
  <c r="L25" i="17"/>
  <c r="M25" i="17"/>
  <c r="N25" i="17"/>
  <c r="O25" i="17"/>
  <c r="P25" i="17"/>
  <c r="L26" i="17"/>
  <c r="M26" i="17"/>
  <c r="N26" i="17"/>
  <c r="O26" i="17"/>
  <c r="P26" i="17"/>
  <c r="L27" i="17"/>
  <c r="M27" i="17"/>
  <c r="N27" i="17"/>
  <c r="O27" i="17"/>
  <c r="P27" i="17"/>
  <c r="L28" i="17"/>
  <c r="M28" i="17"/>
  <c r="N28" i="17"/>
  <c r="O28" i="17"/>
  <c r="P28" i="17"/>
  <c r="L29" i="17"/>
  <c r="M29" i="17"/>
  <c r="N29" i="17"/>
  <c r="O29" i="17"/>
  <c r="P29" i="17"/>
  <c r="L30" i="17"/>
  <c r="M30" i="17"/>
  <c r="N30" i="17"/>
  <c r="O30" i="17"/>
  <c r="P30" i="17"/>
  <c r="L31" i="17"/>
  <c r="M31" i="17"/>
  <c r="N31" i="17"/>
  <c r="O31" i="17"/>
  <c r="L32" i="17"/>
  <c r="M32" i="17"/>
  <c r="N32" i="17"/>
  <c r="O32" i="17"/>
  <c r="L33" i="17"/>
  <c r="M33" i="17"/>
  <c r="N33" i="17"/>
  <c r="O33" i="17"/>
  <c r="L34" i="17"/>
  <c r="M34" i="17"/>
  <c r="N34" i="17"/>
  <c r="O34" i="17"/>
  <c r="L35" i="17"/>
  <c r="M35" i="17"/>
  <c r="N35" i="17"/>
  <c r="O35" i="17"/>
  <c r="L36" i="17"/>
  <c r="M36" i="17"/>
  <c r="N36" i="17"/>
  <c r="L37" i="17"/>
  <c r="M37" i="17"/>
  <c r="N37" i="17"/>
  <c r="L38" i="17"/>
  <c r="M38" i="17"/>
  <c r="N38" i="17"/>
  <c r="L39" i="17"/>
  <c r="M39" i="17"/>
  <c r="N39" i="17"/>
  <c r="L40" i="17"/>
  <c r="M40" i="17"/>
  <c r="N40" i="17"/>
  <c r="L41" i="17"/>
  <c r="M41" i="17"/>
  <c r="L42" i="17"/>
  <c r="M42" i="17"/>
  <c r="L43" i="17"/>
  <c r="M43" i="17"/>
  <c r="L44" i="17"/>
  <c r="M44" i="17"/>
  <c r="L45" i="17"/>
  <c r="M45" i="17"/>
  <c r="L46" i="17"/>
  <c r="L47" i="17"/>
  <c r="L48" i="17"/>
  <c r="L49" i="17"/>
  <c r="L50" i="17"/>
  <c r="M3" i="17"/>
  <c r="N3" i="17"/>
  <c r="O3" i="17"/>
  <c r="P3" i="17"/>
  <c r="L3" i="17"/>
  <c r="BA4" i="16"/>
  <c r="BB4" i="16"/>
  <c r="BC4" i="16"/>
  <c r="BD4" i="16"/>
  <c r="BE4" i="16"/>
  <c r="BF4" i="16"/>
  <c r="BA5" i="16"/>
  <c r="BB5" i="16"/>
  <c r="BC5" i="16"/>
  <c r="BD5" i="16"/>
  <c r="BE5" i="16"/>
  <c r="BF5" i="16"/>
  <c r="BA6" i="16"/>
  <c r="BB6" i="16"/>
  <c r="BC6" i="16"/>
  <c r="BD6" i="16"/>
  <c r="BE6" i="16"/>
  <c r="BF6" i="16"/>
  <c r="BA7" i="16"/>
  <c r="BB7" i="16"/>
  <c r="BC7" i="16"/>
  <c r="BD7" i="16"/>
  <c r="BE7" i="16"/>
  <c r="BF7" i="16"/>
  <c r="BA8" i="16"/>
  <c r="BB8" i="16"/>
  <c r="BC8" i="16"/>
  <c r="BD8" i="16"/>
  <c r="BE8" i="16"/>
  <c r="BF8" i="16"/>
  <c r="BA9" i="16"/>
  <c r="BB9" i="16"/>
  <c r="BC9" i="16"/>
  <c r="BD9" i="16"/>
  <c r="BE9" i="16"/>
  <c r="BF9" i="16"/>
  <c r="BA10" i="16"/>
  <c r="BB10" i="16"/>
  <c r="BC10" i="16"/>
  <c r="BD10" i="16"/>
  <c r="BE10" i="16"/>
  <c r="BF10" i="16"/>
  <c r="BA11" i="16"/>
  <c r="BB11" i="16"/>
  <c r="BC11" i="16"/>
  <c r="BD11" i="16"/>
  <c r="BE11" i="16"/>
  <c r="BF11" i="16"/>
  <c r="BA12" i="16"/>
  <c r="BB12" i="16"/>
  <c r="BC12" i="16"/>
  <c r="BD12" i="16"/>
  <c r="BE12" i="16"/>
  <c r="BF12" i="16"/>
  <c r="BA13" i="16"/>
  <c r="BB13" i="16"/>
  <c r="BC13" i="16"/>
  <c r="BD13" i="16"/>
  <c r="BE13" i="16"/>
  <c r="BF13" i="16"/>
  <c r="BA14" i="16"/>
  <c r="BB14" i="16"/>
  <c r="BC14" i="16"/>
  <c r="BD14" i="16"/>
  <c r="BE14" i="16"/>
  <c r="BF14" i="16"/>
  <c r="BA15" i="16"/>
  <c r="BB15" i="16"/>
  <c r="BC15" i="16"/>
  <c r="BD15" i="16"/>
  <c r="BE15" i="16"/>
  <c r="BF15" i="16"/>
  <c r="BA16" i="16"/>
  <c r="BB16" i="16"/>
  <c r="BC16" i="16"/>
  <c r="BD16" i="16"/>
  <c r="BE16" i="16"/>
  <c r="BF16" i="16"/>
  <c r="BA17" i="16"/>
  <c r="BB17" i="16"/>
  <c r="BC17" i="16"/>
  <c r="BD17" i="16"/>
  <c r="BE17" i="16"/>
  <c r="BF17" i="16"/>
  <c r="BA18" i="16"/>
  <c r="BB18" i="16"/>
  <c r="BC18" i="16"/>
  <c r="BD18" i="16"/>
  <c r="BE18" i="16"/>
  <c r="BF18" i="16"/>
  <c r="BA19" i="16"/>
  <c r="BB19" i="16"/>
  <c r="BC19" i="16"/>
  <c r="BD19" i="16"/>
  <c r="BE19" i="16"/>
  <c r="BF19" i="16"/>
  <c r="BA20" i="16"/>
  <c r="BB20" i="16"/>
  <c r="BC20" i="16"/>
  <c r="BD20" i="16"/>
  <c r="BE20" i="16"/>
  <c r="BF20" i="16"/>
  <c r="BA21" i="16"/>
  <c r="BB21" i="16"/>
  <c r="BC21" i="16"/>
  <c r="BD21" i="16"/>
  <c r="BE21" i="16"/>
  <c r="BA22" i="16"/>
  <c r="BB22" i="16"/>
  <c r="BC22" i="16"/>
  <c r="BD22" i="16"/>
  <c r="BE22" i="16"/>
  <c r="BA23" i="16"/>
  <c r="BB23" i="16"/>
  <c r="BC23" i="16"/>
  <c r="BD23" i="16"/>
  <c r="BE23" i="16"/>
  <c r="BA24" i="16"/>
  <c r="BB24" i="16"/>
  <c r="BC24" i="16"/>
  <c r="BD24" i="16"/>
  <c r="BE24" i="16"/>
  <c r="BA25" i="16"/>
  <c r="BB25" i="16"/>
  <c r="BC25" i="16"/>
  <c r="BD25" i="16"/>
  <c r="BE25" i="16"/>
  <c r="BA26" i="16"/>
  <c r="BB26" i="16"/>
  <c r="BC26" i="16"/>
  <c r="BD26" i="16"/>
  <c r="BA27" i="16"/>
  <c r="BB27" i="16"/>
  <c r="BC27" i="16"/>
  <c r="BD27" i="16"/>
  <c r="BA28" i="16"/>
  <c r="BB28" i="16"/>
  <c r="BC28" i="16"/>
  <c r="BD28" i="16"/>
  <c r="BA29" i="16"/>
  <c r="BB29" i="16"/>
  <c r="BC29" i="16"/>
  <c r="BD29" i="16"/>
  <c r="BA30" i="16"/>
  <c r="BB30" i="16"/>
  <c r="BC30" i="16"/>
  <c r="BD30" i="16"/>
  <c r="BA31" i="16"/>
  <c r="BB31" i="16"/>
  <c r="BC31" i="16"/>
  <c r="BA32" i="16"/>
  <c r="BB32" i="16"/>
  <c r="BC32" i="16"/>
  <c r="BA33" i="16"/>
  <c r="BB33" i="16"/>
  <c r="BC33" i="16"/>
  <c r="BA34" i="16"/>
  <c r="BB34" i="16"/>
  <c r="BC34" i="16"/>
  <c r="BA35" i="16"/>
  <c r="BB35" i="16"/>
  <c r="BC35" i="16"/>
  <c r="BA36" i="16"/>
  <c r="BB36" i="16"/>
  <c r="BA37" i="16"/>
  <c r="BB37" i="16"/>
  <c r="BA38" i="16"/>
  <c r="BB38" i="16"/>
  <c r="BA39" i="16"/>
  <c r="BB39" i="16"/>
  <c r="BA40" i="16"/>
  <c r="BB40" i="16"/>
  <c r="BA41" i="16"/>
  <c r="BA42" i="16"/>
  <c r="BA43" i="16"/>
  <c r="BA44" i="16"/>
  <c r="BA45" i="16"/>
  <c r="BB3" i="16"/>
  <c r="BC3" i="16"/>
  <c r="BD3" i="16"/>
  <c r="BE3" i="16"/>
  <c r="BF3" i="16"/>
  <c r="BA3" i="16"/>
  <c r="AQ4" i="16"/>
  <c r="AR4" i="16"/>
  <c r="AS4" i="16"/>
  <c r="AT4" i="16"/>
  <c r="AU4" i="16"/>
  <c r="AV4" i="16"/>
  <c r="AQ5" i="16"/>
  <c r="AR5" i="16"/>
  <c r="AS5" i="16"/>
  <c r="AT5" i="16"/>
  <c r="AU5" i="16"/>
  <c r="AV5" i="16"/>
  <c r="AQ6" i="16"/>
  <c r="AR6" i="16"/>
  <c r="AS6" i="16"/>
  <c r="AT6" i="16"/>
  <c r="AU6" i="16"/>
  <c r="AV6" i="16"/>
  <c r="AQ7" i="16"/>
  <c r="AR7" i="16"/>
  <c r="AS7" i="16"/>
  <c r="AT7" i="16"/>
  <c r="AU7" i="16"/>
  <c r="AV7" i="16"/>
  <c r="AQ8" i="16"/>
  <c r="AR8" i="16"/>
  <c r="AS8" i="16"/>
  <c r="AT8" i="16"/>
  <c r="AU8" i="16"/>
  <c r="AV8" i="16"/>
  <c r="AQ9" i="16"/>
  <c r="AR9" i="16"/>
  <c r="AS9" i="16"/>
  <c r="AT9" i="16"/>
  <c r="AU9" i="16"/>
  <c r="AV9" i="16"/>
  <c r="AQ10" i="16"/>
  <c r="AR10" i="16"/>
  <c r="AS10" i="16"/>
  <c r="AT10" i="16"/>
  <c r="AU10" i="16"/>
  <c r="AV10" i="16"/>
  <c r="AQ11" i="16"/>
  <c r="AR11" i="16"/>
  <c r="AS11" i="16"/>
  <c r="AT11" i="16"/>
  <c r="AU11" i="16"/>
  <c r="AV11" i="16"/>
  <c r="AQ12" i="16"/>
  <c r="AR12" i="16"/>
  <c r="AS12" i="16"/>
  <c r="AT12" i="16"/>
  <c r="AU12" i="16"/>
  <c r="AV12" i="16"/>
  <c r="AQ13" i="16"/>
  <c r="AR13" i="16"/>
  <c r="AS13" i="16"/>
  <c r="AT13" i="16"/>
  <c r="AU13" i="16"/>
  <c r="AV13" i="16"/>
  <c r="AQ14" i="16"/>
  <c r="AR14" i="16"/>
  <c r="AS14" i="16"/>
  <c r="AT14" i="16"/>
  <c r="AU14" i="16"/>
  <c r="AV14" i="16"/>
  <c r="AQ15" i="16"/>
  <c r="AR15" i="16"/>
  <c r="AS15" i="16"/>
  <c r="AT15" i="16"/>
  <c r="AU15" i="16"/>
  <c r="AV15" i="16"/>
  <c r="AQ16" i="16"/>
  <c r="AR16" i="16"/>
  <c r="AS16" i="16"/>
  <c r="AT16" i="16"/>
  <c r="AU16" i="16"/>
  <c r="AV16" i="16"/>
  <c r="AQ17" i="16"/>
  <c r="AR17" i="16"/>
  <c r="AS17" i="16"/>
  <c r="AT17" i="16"/>
  <c r="AU17" i="16"/>
  <c r="AV17" i="16"/>
  <c r="AQ18" i="16"/>
  <c r="AR18" i="16"/>
  <c r="AS18" i="16"/>
  <c r="AT18" i="16"/>
  <c r="AU18" i="16"/>
  <c r="AV18" i="16"/>
  <c r="AQ19" i="16"/>
  <c r="AR19" i="16"/>
  <c r="AS19" i="16"/>
  <c r="AT19" i="16"/>
  <c r="AU19" i="16"/>
  <c r="AV19" i="16"/>
  <c r="AQ20" i="16"/>
  <c r="AR20" i="16"/>
  <c r="AS20" i="16"/>
  <c r="AT20" i="16"/>
  <c r="AU20" i="16"/>
  <c r="AV20" i="16"/>
  <c r="AQ21" i="16"/>
  <c r="AR21" i="16"/>
  <c r="AS21" i="16"/>
  <c r="AT21" i="16"/>
  <c r="AU21" i="16"/>
  <c r="AQ22" i="16"/>
  <c r="AR22" i="16"/>
  <c r="AS22" i="16"/>
  <c r="AT22" i="16"/>
  <c r="AU22" i="16"/>
  <c r="AQ23" i="16"/>
  <c r="AR23" i="16"/>
  <c r="AS23" i="16"/>
  <c r="AT23" i="16"/>
  <c r="AU23" i="16"/>
  <c r="AQ24" i="16"/>
  <c r="AR24" i="16"/>
  <c r="AS24" i="16"/>
  <c r="AT24" i="16"/>
  <c r="AU24" i="16"/>
  <c r="AQ25" i="16"/>
  <c r="AR25" i="16"/>
  <c r="AS25" i="16"/>
  <c r="AT25" i="16"/>
  <c r="AU25" i="16"/>
  <c r="AQ26" i="16"/>
  <c r="AR26" i="16"/>
  <c r="AS26" i="16"/>
  <c r="AT26" i="16"/>
  <c r="AQ27" i="16"/>
  <c r="AR27" i="16"/>
  <c r="AS27" i="16"/>
  <c r="AT27" i="16"/>
  <c r="AQ28" i="16"/>
  <c r="AR28" i="16"/>
  <c r="AS28" i="16"/>
  <c r="AT28" i="16"/>
  <c r="AQ29" i="16"/>
  <c r="AR29" i="16"/>
  <c r="AS29" i="16"/>
  <c r="AT29" i="16"/>
  <c r="AQ30" i="16"/>
  <c r="AR30" i="16"/>
  <c r="AS30" i="16"/>
  <c r="AT30" i="16"/>
  <c r="AQ31" i="16"/>
  <c r="AR31" i="16"/>
  <c r="AS31" i="16"/>
  <c r="AQ32" i="16"/>
  <c r="AR32" i="16"/>
  <c r="AS32" i="16"/>
  <c r="AQ33" i="16"/>
  <c r="AR33" i="16"/>
  <c r="AS33" i="16"/>
  <c r="AQ34" i="16"/>
  <c r="AR34" i="16"/>
  <c r="AS34" i="16"/>
  <c r="AQ35" i="16"/>
  <c r="AR35" i="16"/>
  <c r="AS35" i="16"/>
  <c r="AQ36" i="16"/>
  <c r="AR36" i="16"/>
  <c r="AQ37" i="16"/>
  <c r="AR37" i="16"/>
  <c r="AQ38" i="16"/>
  <c r="AR38" i="16"/>
  <c r="AQ39" i="16"/>
  <c r="AR39" i="16"/>
  <c r="AQ40" i="16"/>
  <c r="AR40" i="16"/>
  <c r="AQ41" i="16"/>
  <c r="AQ42" i="16"/>
  <c r="AQ43" i="16"/>
  <c r="AQ44" i="16"/>
  <c r="AQ45" i="16"/>
  <c r="AR3" i="16"/>
  <c r="AS3" i="16"/>
  <c r="AT3" i="16"/>
  <c r="AU3" i="16"/>
  <c r="AV3" i="16"/>
  <c r="AQ3" i="16"/>
  <c r="AG4" i="16"/>
  <c r="AH4" i="16"/>
  <c r="AI4" i="16"/>
  <c r="AJ4" i="16"/>
  <c r="AK4" i="16"/>
  <c r="AL4" i="16"/>
  <c r="AG5" i="16"/>
  <c r="AH5" i="16"/>
  <c r="AI5" i="16"/>
  <c r="AJ5" i="16"/>
  <c r="AK5" i="16"/>
  <c r="AL5" i="16"/>
  <c r="AG6" i="16"/>
  <c r="AH6" i="16"/>
  <c r="AI6" i="16"/>
  <c r="AJ6" i="16"/>
  <c r="AK6" i="16"/>
  <c r="AL6" i="16"/>
  <c r="AG7" i="16"/>
  <c r="AH7" i="16"/>
  <c r="AI7" i="16"/>
  <c r="AJ7" i="16"/>
  <c r="AK7" i="16"/>
  <c r="AL7" i="16"/>
  <c r="AG8" i="16"/>
  <c r="AH8" i="16"/>
  <c r="AI8" i="16"/>
  <c r="AJ8" i="16"/>
  <c r="AK8" i="16"/>
  <c r="AL8" i="16"/>
  <c r="AG9" i="16"/>
  <c r="AH9" i="16"/>
  <c r="AI9" i="16"/>
  <c r="AJ9" i="16"/>
  <c r="AK9" i="16"/>
  <c r="AL9" i="16"/>
  <c r="AG10" i="16"/>
  <c r="AH10" i="16"/>
  <c r="AI10" i="16"/>
  <c r="AJ10" i="16"/>
  <c r="AK10" i="16"/>
  <c r="AL10" i="16"/>
  <c r="AG11" i="16"/>
  <c r="AH11" i="16"/>
  <c r="AI11" i="16"/>
  <c r="AJ11" i="16"/>
  <c r="AK11" i="16"/>
  <c r="AL11" i="16"/>
  <c r="AG12" i="16"/>
  <c r="AH12" i="16"/>
  <c r="AI12" i="16"/>
  <c r="AJ12" i="16"/>
  <c r="AK12" i="16"/>
  <c r="AL12" i="16"/>
  <c r="AG13" i="16"/>
  <c r="AH13" i="16"/>
  <c r="AI13" i="16"/>
  <c r="AJ13" i="16"/>
  <c r="AK13" i="16"/>
  <c r="AL13" i="16"/>
  <c r="AG14" i="16"/>
  <c r="AH14" i="16"/>
  <c r="AI14" i="16"/>
  <c r="AJ14" i="16"/>
  <c r="AK14" i="16"/>
  <c r="AL14" i="16"/>
  <c r="AG15" i="16"/>
  <c r="AH15" i="16"/>
  <c r="AI15" i="16"/>
  <c r="AJ15" i="16"/>
  <c r="AK15" i="16"/>
  <c r="AL15" i="16"/>
  <c r="AG16" i="16"/>
  <c r="AH16" i="16"/>
  <c r="AI16" i="16"/>
  <c r="AJ16" i="16"/>
  <c r="AK16" i="16"/>
  <c r="AL16" i="16"/>
  <c r="AG17" i="16"/>
  <c r="AH17" i="16"/>
  <c r="AI17" i="16"/>
  <c r="AJ17" i="16"/>
  <c r="AK17" i="16"/>
  <c r="AL17" i="16"/>
  <c r="AG18" i="16"/>
  <c r="AH18" i="16"/>
  <c r="AI18" i="16"/>
  <c r="AJ18" i="16"/>
  <c r="AK18" i="16"/>
  <c r="AL18" i="16"/>
  <c r="AG19" i="16"/>
  <c r="AH19" i="16"/>
  <c r="AI19" i="16"/>
  <c r="AJ19" i="16"/>
  <c r="AK19" i="16"/>
  <c r="AL19" i="16"/>
  <c r="AG20" i="16"/>
  <c r="AH20" i="16"/>
  <c r="AI20" i="16"/>
  <c r="AJ20" i="16"/>
  <c r="AK20" i="16"/>
  <c r="AL20" i="16"/>
  <c r="AG21" i="16"/>
  <c r="AH21" i="16"/>
  <c r="AI21" i="16"/>
  <c r="AJ21" i="16"/>
  <c r="AK21" i="16"/>
  <c r="AG22" i="16"/>
  <c r="AH22" i="16"/>
  <c r="AI22" i="16"/>
  <c r="AJ22" i="16"/>
  <c r="AK22" i="16"/>
  <c r="AG23" i="16"/>
  <c r="AH23" i="16"/>
  <c r="AI23" i="16"/>
  <c r="AJ23" i="16"/>
  <c r="AK23" i="16"/>
  <c r="AG24" i="16"/>
  <c r="AH24" i="16"/>
  <c r="AI24" i="16"/>
  <c r="AJ24" i="16"/>
  <c r="AK24" i="16"/>
  <c r="AG25" i="16"/>
  <c r="AH25" i="16"/>
  <c r="AI25" i="16"/>
  <c r="AJ25" i="16"/>
  <c r="AK25" i="16"/>
  <c r="AG26" i="16"/>
  <c r="AH26" i="16"/>
  <c r="AI26" i="16"/>
  <c r="AJ26" i="16"/>
  <c r="AG27" i="16"/>
  <c r="AH27" i="16"/>
  <c r="AI27" i="16"/>
  <c r="AJ27" i="16"/>
  <c r="AG28" i="16"/>
  <c r="AH28" i="16"/>
  <c r="AI28" i="16"/>
  <c r="AJ28" i="16"/>
  <c r="AG29" i="16"/>
  <c r="AH29" i="16"/>
  <c r="AI29" i="16"/>
  <c r="AJ29" i="16"/>
  <c r="AG30" i="16"/>
  <c r="AH30" i="16"/>
  <c r="AI30" i="16"/>
  <c r="AJ30" i="16"/>
  <c r="AG31" i="16"/>
  <c r="AH31" i="16"/>
  <c r="AI31" i="16"/>
  <c r="AG32" i="16"/>
  <c r="AH32" i="16"/>
  <c r="AI32" i="16"/>
  <c r="AG33" i="16"/>
  <c r="AH33" i="16"/>
  <c r="AI33" i="16"/>
  <c r="AG34" i="16"/>
  <c r="AH34" i="16"/>
  <c r="AI34" i="16"/>
  <c r="AG35" i="16"/>
  <c r="AH35" i="16"/>
  <c r="AI35" i="16"/>
  <c r="AG36" i="16"/>
  <c r="AH36" i="16"/>
  <c r="AG37" i="16"/>
  <c r="AH37" i="16"/>
  <c r="AG38" i="16"/>
  <c r="AH38" i="16"/>
  <c r="AG39" i="16"/>
  <c r="AH39" i="16"/>
  <c r="AG40" i="16"/>
  <c r="AH40" i="16"/>
  <c r="AG41" i="16"/>
  <c r="AG42" i="16"/>
  <c r="AG43" i="16"/>
  <c r="AG44" i="16"/>
  <c r="AG45" i="16"/>
  <c r="AH3" i="16"/>
  <c r="AI3" i="16"/>
  <c r="AJ3" i="16"/>
  <c r="AK3" i="16"/>
  <c r="AL3" i="16"/>
  <c r="AG3" i="16"/>
  <c r="W4" i="16"/>
  <c r="X4" i="16"/>
  <c r="Y4" i="16"/>
  <c r="Z4" i="16"/>
  <c r="AA4" i="16"/>
  <c r="AB4" i="16"/>
  <c r="W5" i="16"/>
  <c r="X5" i="16"/>
  <c r="Y5" i="16"/>
  <c r="Z5" i="16"/>
  <c r="AA5" i="16"/>
  <c r="AB5" i="16"/>
  <c r="W6" i="16"/>
  <c r="X6" i="16"/>
  <c r="Y6" i="16"/>
  <c r="Z6" i="16"/>
  <c r="AA6" i="16"/>
  <c r="AB6" i="16"/>
  <c r="W7" i="16"/>
  <c r="X7" i="16"/>
  <c r="Y7" i="16"/>
  <c r="Z7" i="16"/>
  <c r="AA7" i="16"/>
  <c r="AB7" i="16"/>
  <c r="W8" i="16"/>
  <c r="X8" i="16"/>
  <c r="Y8" i="16"/>
  <c r="Z8" i="16"/>
  <c r="AA8" i="16"/>
  <c r="AB8" i="16"/>
  <c r="W9" i="16"/>
  <c r="X9" i="16"/>
  <c r="Y9" i="16"/>
  <c r="Z9" i="16"/>
  <c r="AA9" i="16"/>
  <c r="AB9" i="16"/>
  <c r="W10" i="16"/>
  <c r="X10" i="16"/>
  <c r="Y10" i="16"/>
  <c r="Z10" i="16"/>
  <c r="AA10" i="16"/>
  <c r="AB10" i="16"/>
  <c r="W11" i="16"/>
  <c r="X11" i="16"/>
  <c r="Y11" i="16"/>
  <c r="Z11" i="16"/>
  <c r="AA11" i="16"/>
  <c r="AB11" i="16"/>
  <c r="W12" i="16"/>
  <c r="X12" i="16"/>
  <c r="Y12" i="16"/>
  <c r="Z12" i="16"/>
  <c r="AA12" i="16"/>
  <c r="AB12" i="16"/>
  <c r="W13" i="16"/>
  <c r="X13" i="16"/>
  <c r="Y13" i="16"/>
  <c r="Z13" i="16"/>
  <c r="AA13" i="16"/>
  <c r="AB13" i="16"/>
  <c r="W14" i="16"/>
  <c r="X14" i="16"/>
  <c r="Y14" i="16"/>
  <c r="Z14" i="16"/>
  <c r="AA14" i="16"/>
  <c r="AB14" i="16"/>
  <c r="W15" i="16"/>
  <c r="X15" i="16"/>
  <c r="Y15" i="16"/>
  <c r="Z15" i="16"/>
  <c r="AA15" i="16"/>
  <c r="AB15" i="16"/>
  <c r="W16" i="16"/>
  <c r="X16" i="16"/>
  <c r="Y16" i="16"/>
  <c r="Z16" i="16"/>
  <c r="AA16" i="16"/>
  <c r="AB16" i="16"/>
  <c r="W17" i="16"/>
  <c r="X17" i="16"/>
  <c r="Y17" i="16"/>
  <c r="Z17" i="16"/>
  <c r="AA17" i="16"/>
  <c r="AB17" i="16"/>
  <c r="W18" i="16"/>
  <c r="X18" i="16"/>
  <c r="Y18" i="16"/>
  <c r="Z18" i="16"/>
  <c r="AA18" i="16"/>
  <c r="AB18" i="16"/>
  <c r="W19" i="16"/>
  <c r="X19" i="16"/>
  <c r="Y19" i="16"/>
  <c r="Z19" i="16"/>
  <c r="AA19" i="16"/>
  <c r="AB19" i="16"/>
  <c r="W20" i="16"/>
  <c r="X20" i="16"/>
  <c r="Y20" i="16"/>
  <c r="Z20" i="16"/>
  <c r="AA20" i="16"/>
  <c r="AB20" i="16"/>
  <c r="W21" i="16"/>
  <c r="X21" i="16"/>
  <c r="Y21" i="16"/>
  <c r="Z21" i="16"/>
  <c r="AA21" i="16"/>
  <c r="W22" i="16"/>
  <c r="X22" i="16"/>
  <c r="Y22" i="16"/>
  <c r="Z22" i="16"/>
  <c r="AA22" i="16"/>
  <c r="W23" i="16"/>
  <c r="X23" i="16"/>
  <c r="Y23" i="16"/>
  <c r="Z23" i="16"/>
  <c r="AA23" i="16"/>
  <c r="W24" i="16"/>
  <c r="X24" i="16"/>
  <c r="Y24" i="16"/>
  <c r="Z24" i="16"/>
  <c r="AA24" i="16"/>
  <c r="W25" i="16"/>
  <c r="X25" i="16"/>
  <c r="Y25" i="16"/>
  <c r="Z25" i="16"/>
  <c r="AA25" i="16"/>
  <c r="W26" i="16"/>
  <c r="X26" i="16"/>
  <c r="Y26" i="16"/>
  <c r="Z26" i="16"/>
  <c r="W27" i="16"/>
  <c r="X27" i="16"/>
  <c r="Y27" i="16"/>
  <c r="Z27" i="16"/>
  <c r="W28" i="16"/>
  <c r="X28" i="16"/>
  <c r="Y28" i="16"/>
  <c r="Z28" i="16"/>
  <c r="W29" i="16"/>
  <c r="X29" i="16"/>
  <c r="Y29" i="16"/>
  <c r="Z29" i="16"/>
  <c r="W30" i="16"/>
  <c r="X30" i="16"/>
  <c r="Y30" i="16"/>
  <c r="Z30" i="16"/>
  <c r="W31" i="16"/>
  <c r="X31" i="16"/>
  <c r="Y31" i="16"/>
  <c r="W32" i="16"/>
  <c r="X32" i="16"/>
  <c r="Y32" i="16"/>
  <c r="W33" i="16"/>
  <c r="X33" i="16"/>
  <c r="Y33" i="16"/>
  <c r="W34" i="16"/>
  <c r="X34" i="16"/>
  <c r="Y34" i="16"/>
  <c r="W35" i="16"/>
  <c r="X35" i="16"/>
  <c r="Y35" i="16"/>
  <c r="W36" i="16"/>
  <c r="X36" i="16"/>
  <c r="W37" i="16"/>
  <c r="X37" i="16"/>
  <c r="W38" i="16"/>
  <c r="X38" i="16"/>
  <c r="W39" i="16"/>
  <c r="X39" i="16"/>
  <c r="W40" i="16"/>
  <c r="X40" i="16"/>
  <c r="W41" i="16"/>
  <c r="W42" i="16"/>
  <c r="W43" i="16"/>
  <c r="W44" i="16"/>
  <c r="W45" i="16"/>
  <c r="X3" i="16"/>
  <c r="Y3" i="16"/>
  <c r="Z3" i="16"/>
  <c r="AA3" i="16"/>
  <c r="AB3" i="16"/>
  <c r="W3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N3" i="16"/>
  <c r="O3" i="16"/>
  <c r="P3" i="16"/>
  <c r="Q3" i="16"/>
  <c r="N4" i="16"/>
  <c r="O4" i="16"/>
  <c r="P4" i="16"/>
  <c r="Q4" i="16"/>
  <c r="N5" i="16"/>
  <c r="O5" i="16"/>
  <c r="P5" i="16"/>
  <c r="Q5" i="16"/>
  <c r="N6" i="16"/>
  <c r="O6" i="16"/>
  <c r="P6" i="16"/>
  <c r="Q6" i="16"/>
  <c r="N7" i="16"/>
  <c r="O7" i="16"/>
  <c r="P7" i="16"/>
  <c r="Q7" i="16"/>
  <c r="N8" i="16"/>
  <c r="O8" i="16"/>
  <c r="P8" i="16"/>
  <c r="Q8" i="16"/>
  <c r="N9" i="16"/>
  <c r="O9" i="16"/>
  <c r="P9" i="16"/>
  <c r="Q9" i="16"/>
  <c r="N10" i="16"/>
  <c r="O10" i="16"/>
  <c r="P10" i="16"/>
  <c r="Q10" i="16"/>
  <c r="N11" i="16"/>
  <c r="O11" i="16"/>
  <c r="P11" i="16"/>
  <c r="Q11" i="16"/>
  <c r="N12" i="16"/>
  <c r="O12" i="16"/>
  <c r="P12" i="16"/>
  <c r="Q12" i="16"/>
  <c r="N13" i="16"/>
  <c r="O13" i="16"/>
  <c r="P13" i="16"/>
  <c r="Q13" i="16"/>
  <c r="N14" i="16"/>
  <c r="O14" i="16"/>
  <c r="P14" i="16"/>
  <c r="Q14" i="16"/>
  <c r="N15" i="16"/>
  <c r="O15" i="16"/>
  <c r="P15" i="16"/>
  <c r="Q15" i="16"/>
  <c r="N16" i="16"/>
  <c r="O16" i="16"/>
  <c r="P16" i="16"/>
  <c r="Q16" i="16"/>
  <c r="N17" i="16"/>
  <c r="O17" i="16"/>
  <c r="P17" i="16"/>
  <c r="Q17" i="16"/>
  <c r="N18" i="16"/>
  <c r="O18" i="16"/>
  <c r="P18" i="16"/>
  <c r="Q18" i="16"/>
  <c r="N19" i="16"/>
  <c r="O19" i="16"/>
  <c r="P19" i="16"/>
  <c r="Q19" i="16"/>
  <c r="N20" i="16"/>
  <c r="O20" i="16"/>
  <c r="P20" i="16"/>
  <c r="Q20" i="16"/>
  <c r="N21" i="16"/>
  <c r="O21" i="16"/>
  <c r="P21" i="16"/>
  <c r="Q21" i="16"/>
  <c r="N22" i="16"/>
  <c r="O22" i="16"/>
  <c r="P22" i="16"/>
  <c r="Q22" i="16"/>
  <c r="N23" i="16"/>
  <c r="O23" i="16"/>
  <c r="P23" i="16"/>
  <c r="Q23" i="16"/>
  <c r="N24" i="16"/>
  <c r="O24" i="16"/>
  <c r="P24" i="16"/>
  <c r="Q24" i="16"/>
  <c r="N25" i="16"/>
  <c r="O25" i="16"/>
  <c r="P25" i="16"/>
  <c r="Q25" i="16"/>
  <c r="N26" i="16"/>
  <c r="O26" i="16"/>
  <c r="P26" i="16"/>
  <c r="N27" i="16"/>
  <c r="O27" i="16"/>
  <c r="P27" i="16"/>
  <c r="N28" i="16"/>
  <c r="O28" i="16"/>
  <c r="P28" i="16"/>
  <c r="N29" i="16"/>
  <c r="O29" i="16"/>
  <c r="P29" i="16"/>
  <c r="N30" i="16"/>
  <c r="O30" i="16"/>
  <c r="P30" i="16"/>
  <c r="N31" i="16"/>
  <c r="O31" i="16"/>
  <c r="N32" i="16"/>
  <c r="O32" i="16"/>
  <c r="N33" i="16"/>
  <c r="O33" i="16"/>
  <c r="N34" i="16"/>
  <c r="O34" i="16"/>
  <c r="N35" i="16"/>
  <c r="O35" i="16"/>
  <c r="N36" i="16"/>
  <c r="N37" i="16"/>
  <c r="N38" i="16"/>
  <c r="N39" i="16"/>
  <c r="N40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3" i="16"/>
  <c r="G52" i="13"/>
  <c r="G54" i="13" s="1" a="1"/>
  <c r="G54" i="13" s="1"/>
  <c r="G44" i="13"/>
  <c r="G46" i="13" s="1" a="1"/>
  <c r="G46" i="13" s="1"/>
  <c r="G20" i="13"/>
  <c r="K35" i="13" a="1"/>
  <c r="K35" i="13" s="1"/>
  <c r="K36" i="13" a="1"/>
  <c r="K36" i="13" s="1"/>
  <c r="K38" i="13" a="1"/>
  <c r="K38" i="13" s="1"/>
  <c r="E38" i="13"/>
  <c r="E37" i="13"/>
  <c r="E36" i="13"/>
  <c r="E35" i="13"/>
  <c r="E34" i="13"/>
  <c r="E33" i="13"/>
  <c r="E32" i="13"/>
  <c r="H32" i="13"/>
  <c r="K32" i="13" s="1" a="1"/>
  <c r="K32" i="13" s="1"/>
  <c r="H33" i="13"/>
  <c r="K33" i="13" s="1" a="1"/>
  <c r="K33" i="13" s="1"/>
  <c r="H34" i="13"/>
  <c r="K34" i="13" s="1" a="1"/>
  <c r="K34" i="13" s="1"/>
  <c r="H35" i="13"/>
  <c r="H36" i="13"/>
  <c r="H37" i="13"/>
  <c r="K37" i="13" s="1" a="1"/>
  <c r="K37" i="13" s="1"/>
  <c r="H38" i="13"/>
  <c r="G26" i="13"/>
  <c r="G28" i="13" s="1" a="1"/>
  <c r="G28" i="13" s="1"/>
  <c r="J10" i="13"/>
  <c r="G56" i="13" l="1"/>
  <c r="G58" i="13" s="1"/>
  <c r="G59" i="13" s="1"/>
  <c r="I55" i="7"/>
  <c r="I61" i="7"/>
  <c r="I67" i="7"/>
  <c r="G70" i="7"/>
  <c r="G71" i="7" s="1" a="1"/>
  <c r="G71" i="7" s="1"/>
  <c r="G64" i="7"/>
  <c r="G65" i="7" s="1" a="1"/>
  <c r="G65" i="7" s="1"/>
  <c r="G58" i="7"/>
  <c r="G59" i="7" s="1" a="1"/>
  <c r="G59" i="7" s="1"/>
  <c r="I49" i="7"/>
  <c r="I42" i="7"/>
  <c r="G52" i="7"/>
  <c r="G53" i="7" s="1" a="1"/>
  <c r="G53" i="7" s="1"/>
  <c r="G46" i="7"/>
  <c r="G47" i="7" s="1" a="1"/>
  <c r="G47" i="7" s="1"/>
  <c r="I36" i="7"/>
  <c r="G39" i="7"/>
  <c r="G40" i="7" s="1" a="1"/>
  <c r="G40" i="7" s="1"/>
  <c r="I30" i="7"/>
  <c r="G33" i="7" l="1"/>
  <c r="G34" i="7" s="1" a="1"/>
  <c r="G34" i="7" s="1"/>
  <c r="G26" i="7"/>
  <c r="J37" i="11"/>
  <c r="G40" i="11" s="1"/>
  <c r="I37" i="11"/>
  <c r="H37" i="11"/>
  <c r="G37" i="11"/>
  <c r="F37" i="11"/>
  <c r="E37" i="11"/>
  <c r="D37" i="11"/>
  <c r="G25" i="11"/>
  <c r="G26" i="11" s="1" a="1"/>
  <c r="G26" i="11" s="1"/>
  <c r="G20" i="11"/>
  <c r="E15" i="11"/>
  <c r="I10" i="11"/>
  <c r="J37" i="10"/>
  <c r="G40" i="10" s="1"/>
  <c r="I37" i="10"/>
  <c r="H37" i="10"/>
  <c r="G37" i="10"/>
  <c r="F37" i="10"/>
  <c r="E37" i="10"/>
  <c r="D37" i="10"/>
  <c r="G25" i="10"/>
  <c r="G26" i="10" s="1" a="1"/>
  <c r="G26" i="10" s="1"/>
  <c r="G20" i="10"/>
  <c r="E15" i="10"/>
  <c r="I10" i="10"/>
  <c r="G42" i="11" l="1"/>
  <c r="G43" i="11" s="1"/>
  <c r="G42" i="10"/>
  <c r="G43" i="10" s="1"/>
  <c r="G20" i="7"/>
  <c r="G27" i="7" a="1"/>
  <c r="G27" i="7" s="1"/>
  <c r="E15" i="7"/>
  <c r="I10" i="7" l="1"/>
  <c r="E85" i="7" l="1"/>
  <c r="G85" i="7"/>
  <c r="J85" i="7"/>
  <c r="G88" i="7" s="1"/>
  <c r="G90" i="7" s="1"/>
  <c r="G91" i="7" s="1"/>
  <c r="D85" i="7"/>
  <c r="H85" i="7"/>
  <c r="F85" i="7"/>
  <c r="I85" i="7" l="1"/>
  <c r="T2" i="6" l="1"/>
  <c r="U2" i="6" s="1"/>
  <c r="V2" i="6" s="1"/>
  <c r="W2" i="6" s="1"/>
  <c r="X2" i="6" s="1"/>
  <c r="Y2" i="6" s="1"/>
  <c r="Z2" i="6" s="1"/>
  <c r="AA2" i="6" s="1"/>
  <c r="AB2" i="6" s="1"/>
  <c r="D2" i="6"/>
  <c r="E2" i="6" s="1"/>
  <c r="F2" i="6" s="1"/>
  <c r="G2" i="6" s="1"/>
  <c r="H2" i="6" s="1"/>
  <c r="I2" i="6" s="1"/>
  <c r="J2" i="6" s="1"/>
  <c r="K2" i="6" s="1"/>
  <c r="L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1676E-1722-48C4-9B0B-AFE850D7162A}" keepAlive="1" name="Query - Page004" description="Connection to the 'Page004' query in the workbook." type="5" refreshedVersion="0" background="1" saveData="1">
    <dbPr connection="Provider=Microsoft.Mashup.OleDb.1;Data Source=$Workbook$;Location=Page004;Extended Properties=&quot;&quot;" command="SELECT * FROM [Page00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<sst xmlns="http://schemas.openxmlformats.org/spreadsheetml/2006/main" count="470" uniqueCount="139">
  <si>
    <t>Accidental Death</t>
  </si>
  <si>
    <t>Accidental Permanent Total Disablement</t>
  </si>
  <si>
    <t>Hospital Cash</t>
  </si>
  <si>
    <t>Accidental Temporary Total Disablement(Weekly benefit maximum 52 weeks)</t>
  </si>
  <si>
    <t>Accidental Medical Expenses</t>
  </si>
  <si>
    <t>Artificial Appliances (Accidental Loss)</t>
  </si>
  <si>
    <t>Funeral Expenses</t>
  </si>
  <si>
    <t>Repatriation Expenses (International)</t>
  </si>
  <si>
    <t>Home and/or Motor Vehicle Modification Expenses</t>
  </si>
  <si>
    <t>Trauma Counselling Benefit</t>
  </si>
  <si>
    <t>JAZ Assist</t>
  </si>
  <si>
    <t>Included</t>
  </si>
  <si>
    <t xml:space="preserve">Included </t>
  </si>
  <si>
    <t>PLANS</t>
  </si>
  <si>
    <t>Plan 1</t>
  </si>
  <si>
    <t>Plan 2</t>
  </si>
  <si>
    <t>Plan 3</t>
  </si>
  <si>
    <t>Plan 4</t>
  </si>
  <si>
    <t>Plan 5</t>
  </si>
  <si>
    <t>Plan 6</t>
  </si>
  <si>
    <t>Plan 7</t>
  </si>
  <si>
    <t>Child Plan</t>
  </si>
  <si>
    <t>Enhanced</t>
  </si>
  <si>
    <t>Standard</t>
  </si>
  <si>
    <t>100,000</t>
  </si>
  <si>
    <t>250,000</t>
  </si>
  <si>
    <t>500,000</t>
  </si>
  <si>
    <t>1,000,00</t>
  </si>
  <si>
    <t>2,000,00</t>
  </si>
  <si>
    <t>5,000,00</t>
  </si>
  <si>
    <t>10,000,00</t>
  </si>
  <si>
    <t>300,000</t>
  </si>
  <si>
    <t>0</t>
  </si>
  <si>
    <t>1,500</t>
  </si>
  <si>
    <t>2,000</t>
  </si>
  <si>
    <t>3,000</t>
  </si>
  <si>
    <t>5,000</t>
  </si>
  <si>
    <t>7,500</t>
  </si>
  <si>
    <t>10,000</t>
  </si>
  <si>
    <t>15,000</t>
  </si>
  <si>
    <t>Accidental Temporary Total Disablement(Weekly benefit maximum 52
weeks)</t>
  </si>
  <si>
    <t>2,500</t>
  </si>
  <si>
    <t>20,000</t>
  </si>
  <si>
    <t>30,000</t>
  </si>
  <si>
    <t>37,500</t>
  </si>
  <si>
    <t>75,000</t>
  </si>
  <si>
    <t>200,000</t>
  </si>
  <si>
    <t>Include
d</t>
  </si>
  <si>
    <t>993</t>
  </si>
  <si>
    <t>1613</t>
  </si>
  <si>
    <t>2,481</t>
  </si>
  <si>
    <t>3,525</t>
  </si>
  <si>
    <t>6,048</t>
  </si>
  <si>
    <t>10,830</t>
  </si>
  <si>
    <t>19,265</t>
  </si>
  <si>
    <t>1,501</t>
  </si>
  <si>
    <t>Premiums</t>
  </si>
  <si>
    <t>Personal Accident</t>
  </si>
  <si>
    <t>Coverage</t>
  </si>
  <si>
    <t>Plan</t>
  </si>
  <si>
    <t>Premium</t>
  </si>
  <si>
    <t>Yearly (Min SA 0.5M)</t>
  </si>
  <si>
    <t>Yearly (Min SA 1M)</t>
  </si>
  <si>
    <t>TERM</t>
  </si>
  <si>
    <t>ANB</t>
  </si>
  <si>
    <t>Age Next Birthday</t>
  </si>
  <si>
    <t xml:space="preserve">254709 783 000      </t>
  </si>
  <si>
    <t xml:space="preserve">customerservice@kenbright.co.ke      </t>
  </si>
  <si>
    <t>Outpatient</t>
  </si>
  <si>
    <t>Dental</t>
  </si>
  <si>
    <t>Optical</t>
  </si>
  <si>
    <t>Maternity</t>
  </si>
  <si>
    <t>A</t>
  </si>
  <si>
    <t>B</t>
  </si>
  <si>
    <t>C</t>
  </si>
  <si>
    <t>D</t>
  </si>
  <si>
    <t>E</t>
  </si>
  <si>
    <t>Total</t>
  </si>
  <si>
    <t>Premium Totals</t>
  </si>
  <si>
    <t xml:space="preserve">Category </t>
  </si>
  <si>
    <t xml:space="preserve">Inpatient </t>
  </si>
  <si>
    <t>Premium Total</t>
  </si>
  <si>
    <t>Total Plus TL &amp; PCF</t>
  </si>
  <si>
    <t>Total Premiums</t>
  </si>
  <si>
    <t>Stamp Duty</t>
  </si>
  <si>
    <t xml:space="preserve">TL &amp; PCF - 0.45% </t>
  </si>
  <si>
    <t>Total Premium</t>
  </si>
  <si>
    <t>Name</t>
  </si>
  <si>
    <t>Member Details</t>
  </si>
  <si>
    <t>Year of Birth</t>
  </si>
  <si>
    <t>Children</t>
  </si>
  <si>
    <t>Robin Ochieng Otieno</t>
  </si>
  <si>
    <t>Ahadi Term Assurance</t>
  </si>
  <si>
    <t>Sum Assured</t>
  </si>
  <si>
    <t>Policy Term</t>
  </si>
  <si>
    <t>Gold</t>
  </si>
  <si>
    <t>Bronze</t>
  </si>
  <si>
    <t>Silver</t>
  </si>
  <si>
    <t>PRINCIPAL MEMBER</t>
  </si>
  <si>
    <t>Kifaru</t>
  </si>
  <si>
    <t>Chui</t>
  </si>
  <si>
    <t>Nyati</t>
  </si>
  <si>
    <t>Ndovu</t>
  </si>
  <si>
    <t>Simba</t>
  </si>
  <si>
    <t>Age/Term</t>
  </si>
  <si>
    <t>SPOUSE</t>
  </si>
  <si>
    <t>Parents</t>
  </si>
  <si>
    <t>Family Shield</t>
  </si>
  <si>
    <t>1. Principal Member</t>
  </si>
  <si>
    <t>Cover Levels</t>
  </si>
  <si>
    <t>Options</t>
  </si>
  <si>
    <t>Principal's Premium</t>
  </si>
  <si>
    <t>2. Spouse</t>
  </si>
  <si>
    <t>3. Children</t>
  </si>
  <si>
    <t>4. Parents</t>
  </si>
  <si>
    <t>Parent 1</t>
  </si>
  <si>
    <t>Parent 2</t>
  </si>
  <si>
    <t>Parent 3</t>
  </si>
  <si>
    <t>Parent 4</t>
  </si>
  <si>
    <t>AGIMBA ADVOCATES CALCULATOR</t>
  </si>
  <si>
    <t>Spouse's Premium</t>
  </si>
  <si>
    <t>Children's Premium</t>
  </si>
  <si>
    <t>Number of Children</t>
  </si>
  <si>
    <t>Parent 1's Premium</t>
  </si>
  <si>
    <t>Parent 2's Premium</t>
  </si>
  <si>
    <t>Parent 3's Premium</t>
  </si>
  <si>
    <t>Parent 4's Premium</t>
  </si>
  <si>
    <t>Whole</t>
  </si>
  <si>
    <t>Cover Selection</t>
  </si>
  <si>
    <t>Covered Members</t>
  </si>
  <si>
    <t xml:space="preserve"> Spouse</t>
  </si>
  <si>
    <t xml:space="preserve"> Principal </t>
  </si>
  <si>
    <t>No</t>
  </si>
  <si>
    <t>Option</t>
  </si>
  <si>
    <t>Yearly</t>
  </si>
  <si>
    <t>`</t>
  </si>
  <si>
    <t>Whole Life</t>
  </si>
  <si>
    <t>Term Assurance</t>
  </si>
  <si>
    <t xml:space="preserve">0709 783 000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</si>
</sst>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[$KES]\ #,##0_);\([$KES]\ #,##0\)"/>
    <numFmt numFmtId="167" formatCode="[$KES]\ #,##0.00"/>
    <numFmt numFmtId="168" formatCode="_-* #,##0_-;\-* #,##0_-;_-* &quot;-&quot;??_-;_-@_-"/>
    <numFmt numFmtId="169" formatCode="[$KES]\ #,##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Mulish"/>
    </font>
    <font>
      <sz val="9"/>
      <color theme="0"/>
      <name val="Mulish"/>
    </font>
    <font>
      <b/>
      <sz val="9"/>
      <color theme="0"/>
      <name val="Mulish"/>
    </font>
    <font>
      <b/>
      <sz val="9"/>
      <color theme="1"/>
      <name val="Mulish"/>
    </font>
    <font>
      <sz val="9"/>
      <color rgb="FF0137A6"/>
      <name val="Mulish"/>
    </font>
    <font>
      <b/>
      <sz val="9"/>
      <color rgb="FF0137A6"/>
      <name val="Mulish"/>
    </font>
    <font>
      <b/>
      <sz val="11"/>
      <color theme="0"/>
      <name val="Calibri"/>
      <family val="2"/>
      <scheme val="minor"/>
    </font>
    <font>
      <b/>
      <sz val="15"/>
      <color theme="0"/>
      <name val="Mulish"/>
    </font>
    <font>
      <b/>
      <sz val="26"/>
      <color theme="0"/>
      <name val="Mulish"/>
    </font>
    <font>
      <b/>
      <sz val="20"/>
      <color theme="0"/>
      <name val="Mulish"/>
    </font>
    <font>
      <b/>
      <sz val="10"/>
      <color rgb="FF0137A6"/>
      <name val="Mulish"/>
    </font>
    <font>
      <b/>
      <sz val="9"/>
      <color rgb="FF0149D9"/>
      <name val="Mulish"/>
    </font>
    <font>
      <u/>
      <sz val="11"/>
      <color theme="10"/>
      <name val="Calibri"/>
      <family val="2"/>
      <scheme val="minor"/>
    </font>
    <font>
      <u/>
      <sz val="11"/>
      <color theme="10"/>
      <name val="Mulish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FFFF"/>
      <name val="Futura LT"/>
    </font>
    <font>
      <sz val="9"/>
      <color rgb="FF000000"/>
      <name val="Futura LT"/>
    </font>
    <font>
      <b/>
      <sz val="11"/>
      <color theme="0"/>
      <name val="Mulish"/>
    </font>
    <font>
      <sz val="12"/>
      <color theme="1"/>
      <name val="Mulish"/>
    </font>
    <font>
      <b/>
      <sz val="12"/>
      <color theme="1"/>
      <name val="Mulish"/>
    </font>
    <font>
      <sz val="11"/>
      <color theme="1"/>
      <name val="Mulish"/>
    </font>
    <font>
      <b/>
      <sz val="11"/>
      <color theme="1"/>
      <name val="Mulish"/>
    </font>
  </fonts>
  <fills count="17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14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E4D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149D9"/>
      </left>
      <right/>
      <top style="thin">
        <color rgb="FF0149D9"/>
      </top>
      <bottom/>
      <diagonal/>
    </border>
    <border>
      <left/>
      <right/>
      <top style="thin">
        <color rgb="FF0149D9"/>
      </top>
      <bottom/>
      <diagonal/>
    </border>
    <border>
      <left/>
      <right style="thin">
        <color rgb="FF0149D9"/>
      </right>
      <top style="thin">
        <color rgb="FF0149D9"/>
      </top>
      <bottom/>
      <diagonal/>
    </border>
    <border>
      <left style="thin">
        <color rgb="FF0149D9"/>
      </left>
      <right/>
      <top/>
      <bottom/>
      <diagonal/>
    </border>
    <border>
      <left/>
      <right style="thin">
        <color rgb="FF0149D9"/>
      </right>
      <top/>
      <bottom/>
      <diagonal/>
    </border>
    <border>
      <left style="thin">
        <color rgb="FF0149D9"/>
      </left>
      <right/>
      <top style="thin">
        <color rgb="FF0149D9"/>
      </top>
      <bottom style="thin">
        <color rgb="FF0149D9"/>
      </bottom>
      <diagonal/>
    </border>
    <border>
      <left/>
      <right/>
      <top style="thin">
        <color rgb="FF0149D9"/>
      </top>
      <bottom style="thin">
        <color rgb="FF0149D9"/>
      </bottom>
      <diagonal/>
    </border>
    <border>
      <left/>
      <right style="thin">
        <color rgb="FF0149D9"/>
      </right>
      <top style="thin">
        <color rgb="FF0149D9"/>
      </top>
      <bottom style="thin">
        <color rgb="FF0149D9"/>
      </bottom>
      <diagonal/>
    </border>
    <border>
      <left style="thin">
        <color rgb="FF0149D9"/>
      </left>
      <right style="thin">
        <color rgb="FF0149D9"/>
      </right>
      <top style="thin">
        <color rgb="FF0149D9"/>
      </top>
      <bottom style="thin">
        <color rgb="FF0149D9"/>
      </bottom>
      <diagonal/>
    </border>
    <border>
      <left style="thin">
        <color rgb="FF0149D9"/>
      </left>
      <right style="thin">
        <color rgb="FF0137A6"/>
      </right>
      <top style="thin">
        <color rgb="FF0149D9"/>
      </top>
      <bottom style="thin">
        <color rgb="FF0137A6"/>
      </bottom>
      <diagonal/>
    </border>
    <border>
      <left style="thin">
        <color rgb="FF0137A6"/>
      </left>
      <right style="thin">
        <color rgb="FF0137A6"/>
      </right>
      <top style="thin">
        <color rgb="FF0149D9"/>
      </top>
      <bottom style="thin">
        <color rgb="FF0137A6"/>
      </bottom>
      <diagonal/>
    </border>
    <border>
      <left style="thin">
        <color rgb="FF0137A6"/>
      </left>
      <right style="thin">
        <color rgb="FF0149D9"/>
      </right>
      <top style="thin">
        <color rgb="FF0149D9"/>
      </top>
      <bottom style="thin">
        <color rgb="FF0137A6"/>
      </bottom>
      <diagonal/>
    </border>
    <border>
      <left style="thin">
        <color rgb="FF0149D9"/>
      </left>
      <right/>
      <top/>
      <bottom style="thin">
        <color rgb="FF0149D9"/>
      </bottom>
      <diagonal/>
    </border>
    <border>
      <left/>
      <right/>
      <top/>
      <bottom style="thin">
        <color rgb="FF0149D9"/>
      </bottom>
      <diagonal/>
    </border>
    <border>
      <left/>
      <right style="thin">
        <color rgb="FF0149D9"/>
      </right>
      <top/>
      <bottom style="thin">
        <color rgb="FF0149D9"/>
      </bottom>
      <diagonal/>
    </border>
    <border>
      <left style="thin">
        <color rgb="FF0137A6"/>
      </left>
      <right/>
      <top/>
      <bottom/>
      <diagonal/>
    </border>
    <border>
      <left style="thin">
        <color rgb="FF0137A6"/>
      </left>
      <right/>
      <top/>
      <bottom style="thin">
        <color rgb="FF0137A6"/>
      </bottom>
      <diagonal/>
    </border>
    <border>
      <left/>
      <right style="thin">
        <color rgb="FF0137A6"/>
      </right>
      <top/>
      <bottom style="thin">
        <color rgb="FF0137A6"/>
      </bottom>
      <diagonal/>
    </border>
    <border>
      <left style="thin">
        <color rgb="FF0137A6"/>
      </left>
      <right/>
      <top style="thin">
        <color rgb="FF0137A6"/>
      </top>
      <bottom style="thin">
        <color rgb="FF0137A6"/>
      </bottom>
      <diagonal/>
    </border>
    <border>
      <left/>
      <right style="thin">
        <color rgb="FF0137A6"/>
      </right>
      <top style="thin">
        <color rgb="FF0137A6"/>
      </top>
      <bottom style="thin">
        <color rgb="FF0137A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149D9"/>
      </left>
      <right style="thin">
        <color rgb="FF0149D9"/>
      </right>
      <top/>
      <bottom/>
      <diagonal/>
    </border>
    <border>
      <left style="thin">
        <color rgb="FF0149D9"/>
      </left>
      <right style="thin">
        <color rgb="FF0149D9"/>
      </right>
      <top style="thin">
        <color rgb="FF0149D9"/>
      </top>
      <bottom/>
      <diagonal/>
    </border>
    <border>
      <left style="thin">
        <color rgb="FF0149D9"/>
      </left>
      <right style="thin">
        <color rgb="FF0149D9"/>
      </right>
      <top/>
      <bottom style="thin">
        <color rgb="FF0149D9"/>
      </bottom>
      <diagonal/>
    </border>
    <border>
      <left style="thin">
        <color rgb="FF0149D9"/>
      </left>
      <right/>
      <top style="thin">
        <color rgb="FF0137A6"/>
      </top>
      <bottom style="thin">
        <color rgb="FF0149D9"/>
      </bottom>
      <diagonal/>
    </border>
    <border>
      <left/>
      <right style="thin">
        <color rgb="FF0149D9"/>
      </right>
      <top style="thin">
        <color rgb="FF0137A6"/>
      </top>
      <bottom style="thin">
        <color rgb="FF0149D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91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5" fillId="3" borderId="0" xfId="1" applyNumberFormat="1" applyFont="1" applyFill="1"/>
    <xf numFmtId="0" fontId="3" fillId="4" borderId="0" xfId="0" applyFont="1" applyFill="1"/>
    <xf numFmtId="164" fontId="3" fillId="5" borderId="0" xfId="1" applyNumberFormat="1" applyFont="1" applyFill="1"/>
    <xf numFmtId="3" fontId="3" fillId="5" borderId="0" xfId="0" applyNumberFormat="1" applyFont="1" applyFill="1"/>
    <xf numFmtId="0" fontId="3" fillId="5" borderId="0" xfId="0" applyFont="1" applyFill="1"/>
    <xf numFmtId="0" fontId="6" fillId="4" borderId="0" xfId="0" applyFont="1" applyFill="1"/>
    <xf numFmtId="0" fontId="9" fillId="7" borderId="0" xfId="0" applyFont="1" applyFill="1"/>
    <xf numFmtId="0" fontId="9" fillId="7" borderId="1" xfId="0" applyFont="1" applyFill="1" applyBorder="1"/>
    <xf numFmtId="164" fontId="0" fillId="0" borderId="0" xfId="0" applyNumberFormat="1"/>
    <xf numFmtId="43" fontId="0" fillId="0" borderId="0" xfId="0" applyNumberFormat="1"/>
    <xf numFmtId="0" fontId="3" fillId="8" borderId="0" xfId="0" applyFont="1" applyFill="1"/>
    <xf numFmtId="0" fontId="10" fillId="8" borderId="0" xfId="0" applyFont="1" applyFill="1" applyAlignment="1">
      <alignment vertical="center"/>
    </xf>
    <xf numFmtId="0" fontId="3" fillId="9" borderId="5" xfId="0" applyFont="1" applyFill="1" applyBorder="1"/>
    <xf numFmtId="0" fontId="12" fillId="8" borderId="3" xfId="0" applyFont="1" applyFill="1" applyBorder="1" applyAlignment="1">
      <alignment vertical="center"/>
    </xf>
    <xf numFmtId="0" fontId="12" fillId="8" borderId="4" xfId="0" applyFont="1" applyFill="1" applyBorder="1" applyAlignment="1">
      <alignment vertical="center"/>
    </xf>
    <xf numFmtId="0" fontId="5" fillId="9" borderId="6" xfId="0" applyFont="1" applyFill="1" applyBorder="1"/>
    <xf numFmtId="0" fontId="12" fillId="8" borderId="0" xfId="0" applyFont="1" applyFill="1" applyAlignment="1">
      <alignment vertical="center"/>
    </xf>
    <xf numFmtId="0" fontId="12" fillId="8" borderId="6" xfId="0" applyFont="1" applyFill="1" applyBorder="1" applyAlignment="1">
      <alignment vertical="center"/>
    </xf>
    <xf numFmtId="0" fontId="3" fillId="9" borderId="6" xfId="0" applyFont="1" applyFill="1" applyBorder="1"/>
    <xf numFmtId="0" fontId="4" fillId="8" borderId="0" xfId="0" applyFont="1" applyFill="1"/>
    <xf numFmtId="0" fontId="8" fillId="8" borderId="0" xfId="0" applyFont="1" applyFill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5" fillId="10" borderId="10" xfId="0" applyFont="1" applyFill="1" applyBorder="1" applyAlignment="1">
      <alignment horizontal="left"/>
    </xf>
    <xf numFmtId="0" fontId="5" fillId="10" borderId="10" xfId="0" applyFont="1" applyFill="1" applyBorder="1" applyAlignment="1">
      <alignment horizontal="right"/>
    </xf>
    <xf numFmtId="0" fontId="8" fillId="8" borderId="10" xfId="0" applyFont="1" applyFill="1" applyBorder="1" applyAlignment="1">
      <alignment horizontal="left"/>
    </xf>
    <xf numFmtId="0" fontId="6" fillId="9" borderId="6" xfId="0" applyFont="1" applyFill="1" applyBorder="1" applyAlignment="1">
      <alignment vertical="center"/>
    </xf>
    <xf numFmtId="1" fontId="3" fillId="8" borderId="0" xfId="0" applyNumberFormat="1" applyFont="1" applyFill="1" applyAlignment="1">
      <alignment horizontal="left"/>
    </xf>
    <xf numFmtId="0" fontId="3" fillId="8" borderId="5" xfId="0" applyFont="1" applyFill="1" applyBorder="1"/>
    <xf numFmtId="0" fontId="3" fillId="8" borderId="6" xfId="0" applyFont="1" applyFill="1" applyBorder="1"/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 applyProtection="1">
      <alignment horizontal="right"/>
      <protection hidden="1"/>
    </xf>
    <xf numFmtId="164" fontId="7" fillId="6" borderId="10" xfId="1" applyNumberFormat="1" applyFont="1" applyFill="1" applyBorder="1" applyAlignment="1" applyProtection="1">
      <protection hidden="1"/>
    </xf>
    <xf numFmtId="0" fontId="5" fillId="10" borderId="11" xfId="0" applyFont="1" applyFill="1" applyBorder="1" applyAlignment="1">
      <alignment horizontal="left"/>
    </xf>
    <xf numFmtId="164" fontId="5" fillId="10" borderId="12" xfId="0" applyNumberFormat="1" applyFont="1" applyFill="1" applyBorder="1" applyAlignment="1" applyProtection="1">
      <alignment horizontal="right" vertical="center"/>
      <protection hidden="1"/>
    </xf>
    <xf numFmtId="164" fontId="5" fillId="10" borderId="12" xfId="0" applyNumberFormat="1" applyFont="1" applyFill="1" applyBorder="1" applyAlignment="1" applyProtection="1">
      <alignment vertical="center"/>
      <protection hidden="1"/>
    </xf>
    <xf numFmtId="164" fontId="5" fillId="10" borderId="13" xfId="0" applyNumberFormat="1" applyFont="1" applyFill="1" applyBorder="1" applyAlignment="1" applyProtection="1">
      <alignment vertical="center"/>
      <protection hidden="1"/>
    </xf>
    <xf numFmtId="0" fontId="8" fillId="8" borderId="10" xfId="0" applyFont="1" applyFill="1" applyBorder="1"/>
    <xf numFmtId="166" fontId="8" fillId="6" borderId="10" xfId="0" applyNumberFormat="1" applyFont="1" applyFill="1" applyBorder="1" applyAlignment="1" applyProtection="1">
      <alignment horizontal="right"/>
      <protection hidden="1"/>
    </xf>
    <xf numFmtId="166" fontId="8" fillId="6" borderId="10" xfId="0" applyNumberFormat="1" applyFont="1" applyFill="1" applyBorder="1" applyAlignment="1">
      <alignment horizontal="right"/>
    </xf>
    <xf numFmtId="0" fontId="8" fillId="8" borderId="0" xfId="0" applyFont="1" applyFill="1"/>
    <xf numFmtId="164" fontId="8" fillId="8" borderId="0" xfId="0" applyNumberFormat="1" applyFont="1" applyFill="1" applyAlignment="1">
      <alignment horizontal="right"/>
    </xf>
    <xf numFmtId="0" fontId="3" fillId="8" borderId="14" xfId="0" applyFont="1" applyFill="1" applyBorder="1"/>
    <xf numFmtId="0" fontId="3" fillId="8" borderId="15" xfId="0" applyFont="1" applyFill="1" applyBorder="1"/>
    <xf numFmtId="0" fontId="3" fillId="8" borderId="16" xfId="0" applyFont="1" applyFill="1" applyBorder="1"/>
    <xf numFmtId="0" fontId="3" fillId="9" borderId="0" xfId="0" applyFont="1" applyFill="1"/>
    <xf numFmtId="0" fontId="3" fillId="9" borderId="14" xfId="0" applyFont="1" applyFill="1" applyBorder="1"/>
    <xf numFmtId="0" fontId="3" fillId="9" borderId="15" xfId="0" applyFont="1" applyFill="1" applyBorder="1"/>
    <xf numFmtId="0" fontId="3" fillId="9" borderId="16" xfId="0" applyFont="1" applyFill="1" applyBorder="1"/>
    <xf numFmtId="164" fontId="7" fillId="8" borderId="0" xfId="0" applyNumberFormat="1" applyFont="1" applyFill="1" applyAlignment="1" applyProtection="1">
      <alignment horizontal="right"/>
      <protection hidden="1"/>
    </xf>
    <xf numFmtId="0" fontId="14" fillId="8" borderId="3" xfId="0" applyFont="1" applyFill="1" applyBorder="1" applyAlignment="1">
      <alignment vertical="center"/>
    </xf>
    <xf numFmtId="0" fontId="14" fillId="8" borderId="4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0" fillId="12" borderId="0" xfId="0" applyFill="1"/>
    <xf numFmtId="0" fontId="0" fillId="0" borderId="23" xfId="0" applyBorder="1"/>
    <xf numFmtId="0" fontId="0" fillId="13" borderId="0" xfId="0" applyFill="1"/>
    <xf numFmtId="0" fontId="0" fillId="0" borderId="24" xfId="0" applyBorder="1"/>
    <xf numFmtId="0" fontId="17" fillId="0" borderId="0" xfId="0" applyFont="1"/>
    <xf numFmtId="0" fontId="18" fillId="0" borderId="22" xfId="0" applyFont="1" applyBorder="1"/>
    <xf numFmtId="0" fontId="0" fillId="3" borderId="0" xfId="0" applyFill="1"/>
    <xf numFmtId="0" fontId="8" fillId="8" borderId="0" xfId="0" applyFont="1" applyFill="1" applyAlignment="1">
      <alignment horizontal="center"/>
    </xf>
    <xf numFmtId="167" fontId="8" fillId="8" borderId="0" xfId="0" applyNumberFormat="1" applyFont="1" applyFill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/>
    </xf>
    <xf numFmtId="169" fontId="2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4" fillId="8" borderId="0" xfId="0" applyFont="1" applyFill="1" applyAlignment="1">
      <alignment horizontal="center"/>
    </xf>
    <xf numFmtId="0" fontId="14" fillId="8" borderId="5" xfId="0" applyFont="1" applyFill="1" applyBorder="1" applyAlignment="1">
      <alignment horizontal="right"/>
    </xf>
    <xf numFmtId="0" fontId="14" fillId="8" borderId="6" xfId="0" applyFont="1" applyFill="1" applyBorder="1" applyAlignment="1">
      <alignment horizontal="right"/>
    </xf>
    <xf numFmtId="164" fontId="7" fillId="8" borderId="6" xfId="0" applyNumberFormat="1" applyFont="1" applyFill="1" applyBorder="1" applyAlignment="1" applyProtection="1">
      <alignment horizontal="right"/>
      <protection hidden="1"/>
    </xf>
    <xf numFmtId="0" fontId="3" fillId="8" borderId="0" xfId="0" applyFont="1" applyFill="1" applyAlignment="1">
      <alignment horizontal="right"/>
    </xf>
    <xf numFmtId="169" fontId="8" fillId="8" borderId="10" xfId="0" applyNumberFormat="1" applyFont="1" applyFill="1" applyBorder="1" applyAlignment="1">
      <alignment horizontal="center"/>
    </xf>
    <xf numFmtId="166" fontId="7" fillId="11" borderId="10" xfId="1" applyNumberFormat="1" applyFont="1" applyFill="1" applyBorder="1" applyAlignment="1"/>
    <xf numFmtId="0" fontId="8" fillId="8" borderId="26" xfId="0" applyFont="1" applyFill="1" applyBorder="1" applyAlignment="1">
      <alignment horizontal="center"/>
    </xf>
    <xf numFmtId="0" fontId="8" fillId="8" borderId="25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3" fillId="8" borderId="17" xfId="0" applyFont="1" applyFill="1" applyBorder="1"/>
    <xf numFmtId="168" fontId="0" fillId="0" borderId="0" xfId="2" applyNumberFormat="1" applyFont="1" applyAlignment="1"/>
    <xf numFmtId="0" fontId="9" fillId="7" borderId="1" xfId="0" applyFont="1" applyFill="1" applyBorder="1" applyAlignment="1">
      <alignment horizontal="center"/>
    </xf>
    <xf numFmtId="165" fontId="0" fillId="0" borderId="1" xfId="2" applyFont="1" applyBorder="1"/>
    <xf numFmtId="168" fontId="0" fillId="0" borderId="0" xfId="2" applyNumberFormat="1" applyFont="1"/>
    <xf numFmtId="0" fontId="22" fillId="9" borderId="5" xfId="0" applyFont="1" applyFill="1" applyBorder="1"/>
    <xf numFmtId="0" fontId="23" fillId="9" borderId="6" xfId="0" applyFont="1" applyFill="1" applyBorder="1" applyAlignment="1">
      <alignment vertical="center"/>
    </xf>
    <xf numFmtId="0" fontId="22" fillId="8" borderId="0" xfId="0" applyFont="1" applyFill="1"/>
    <xf numFmtId="1" fontId="22" fillId="8" borderId="0" xfId="0" applyNumberFormat="1" applyFont="1" applyFill="1" applyAlignment="1">
      <alignment horizontal="left"/>
    </xf>
    <xf numFmtId="0" fontId="24" fillId="9" borderId="5" xfId="0" applyFont="1" applyFill="1" applyBorder="1"/>
    <xf numFmtId="0" fontId="25" fillId="9" borderId="6" xfId="0" applyFont="1" applyFill="1" applyBorder="1" applyAlignment="1">
      <alignment vertical="center"/>
    </xf>
    <xf numFmtId="0" fontId="24" fillId="8" borderId="0" xfId="0" applyFont="1" applyFill="1"/>
    <xf numFmtId="1" fontId="24" fillId="8" borderId="0" xfId="0" applyNumberFormat="1" applyFont="1" applyFill="1" applyAlignment="1">
      <alignment horizontal="left"/>
    </xf>
    <xf numFmtId="0" fontId="0" fillId="15" borderId="0" xfId="0" applyFill="1"/>
    <xf numFmtId="0" fontId="14" fillId="8" borderId="5" xfId="0" applyFont="1" applyFill="1" applyBorder="1" applyAlignment="1">
      <alignment horizontal="center" vertical="center"/>
    </xf>
    <xf numFmtId="0" fontId="13" fillId="8" borderId="10" xfId="0" applyFont="1" applyFill="1" applyBorder="1"/>
    <xf numFmtId="166" fontId="13" fillId="6" borderId="10" xfId="0" applyNumberFormat="1" applyFont="1" applyFill="1" applyBorder="1" applyAlignment="1" applyProtection="1">
      <alignment horizontal="right"/>
      <protection hidden="1"/>
    </xf>
    <xf numFmtId="166" fontId="13" fillId="6" borderId="10" xfId="0" applyNumberFormat="1" applyFont="1" applyFill="1" applyBorder="1" applyAlignment="1">
      <alignment horizontal="right"/>
    </xf>
    <xf numFmtId="0" fontId="8" fillId="16" borderId="9" xfId="0" applyFont="1" applyFill="1" applyBorder="1"/>
    <xf numFmtId="0" fontId="16" fillId="0" borderId="7" xfId="3" applyFont="1" applyBorder="1" applyAlignment="1">
      <alignment horizontal="center" vertical="center"/>
    </xf>
    <xf numFmtId="0" fontId="16" fillId="0" borderId="8" xfId="3" applyFont="1" applyBorder="1" applyAlignment="1">
      <alignment horizontal="center" vertical="center"/>
    </xf>
    <xf numFmtId="0" fontId="16" fillId="0" borderId="9" xfId="3" applyFont="1" applyBorder="1" applyAlignment="1">
      <alignment horizontal="center" vertical="center"/>
    </xf>
    <xf numFmtId="169" fontId="8" fillId="8" borderId="10" xfId="0" applyNumberFormat="1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166" fontId="7" fillId="11" borderId="10" xfId="1" applyNumberFormat="1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right" vertical="center"/>
    </xf>
    <xf numFmtId="0" fontId="14" fillId="11" borderId="8" xfId="0" applyFont="1" applyFill="1" applyBorder="1" applyAlignment="1">
      <alignment horizontal="right" vertical="center"/>
    </xf>
    <xf numFmtId="168" fontId="14" fillId="8" borderId="7" xfId="0" applyNumberFormat="1" applyFont="1" applyFill="1" applyBorder="1" applyAlignment="1">
      <alignment horizontal="right" vertical="center"/>
    </xf>
    <xf numFmtId="168" fontId="14" fillId="8" borderId="8" xfId="0" applyNumberFormat="1" applyFont="1" applyFill="1" applyBorder="1" applyAlignment="1">
      <alignment horizontal="right" vertic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164" fontId="7" fillId="11" borderId="18" xfId="0" applyNumberFormat="1" applyFont="1" applyFill="1" applyBorder="1" applyAlignment="1" applyProtection="1">
      <alignment horizontal="center"/>
      <protection hidden="1"/>
    </xf>
    <xf numFmtId="164" fontId="7" fillId="11" borderId="19" xfId="0" applyNumberFormat="1" applyFont="1" applyFill="1" applyBorder="1" applyAlignment="1" applyProtection="1">
      <alignment horizontal="center"/>
      <protection hidden="1"/>
    </xf>
    <xf numFmtId="164" fontId="7" fillId="11" borderId="20" xfId="0" applyNumberFormat="1" applyFont="1" applyFill="1" applyBorder="1" applyAlignment="1" applyProtection="1">
      <alignment horizontal="center"/>
      <protection hidden="1"/>
    </xf>
    <xf numFmtId="164" fontId="7" fillId="11" borderId="21" xfId="0" applyNumberFormat="1" applyFont="1" applyFill="1" applyBorder="1" applyAlignment="1" applyProtection="1">
      <alignment horizontal="center"/>
      <protection hidden="1"/>
    </xf>
    <xf numFmtId="167" fontId="8" fillId="8" borderId="10" xfId="0" applyNumberFormat="1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right"/>
    </xf>
    <xf numFmtId="0" fontId="14" fillId="8" borderId="6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8" fillId="8" borderId="6" xfId="0" applyFont="1" applyFill="1" applyBorder="1" applyAlignment="1">
      <alignment horizontal="right"/>
    </xf>
    <xf numFmtId="0" fontId="13" fillId="8" borderId="0" xfId="0" applyFont="1" applyFill="1" applyAlignment="1">
      <alignment horizontal="right"/>
    </xf>
    <xf numFmtId="0" fontId="13" fillId="8" borderId="6" xfId="0" applyFont="1" applyFill="1" applyBorder="1" applyAlignment="1">
      <alignment horizontal="right"/>
    </xf>
    <xf numFmtId="0" fontId="8" fillId="8" borderId="0" xfId="0" applyFont="1" applyFill="1" applyAlignment="1" applyProtection="1">
      <alignment horizontal="center"/>
      <protection hidden="1"/>
    </xf>
    <xf numFmtId="0" fontId="8" fillId="8" borderId="6" xfId="0" applyFont="1" applyFill="1" applyBorder="1" applyAlignment="1" applyProtection="1">
      <alignment horizontal="center"/>
      <protection hidden="1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right" vertical="center"/>
    </xf>
    <xf numFmtId="0" fontId="14" fillId="8" borderId="9" xfId="0" applyFont="1" applyFill="1" applyBorder="1" applyAlignment="1">
      <alignment horizontal="right" vertic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8" borderId="15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right"/>
    </xf>
    <xf numFmtId="0" fontId="14" fillId="8" borderId="4" xfId="0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21" fillId="10" borderId="7" xfId="0" applyFont="1" applyFill="1" applyBorder="1" applyAlignment="1">
      <alignment horizontal="center"/>
    </xf>
    <xf numFmtId="0" fontId="21" fillId="10" borderId="8" xfId="0" applyFont="1" applyFill="1" applyBorder="1" applyAlignment="1">
      <alignment horizontal="center"/>
    </xf>
    <xf numFmtId="0" fontId="21" fillId="10" borderId="9" xfId="0" applyFont="1" applyFill="1" applyBorder="1" applyAlignment="1">
      <alignment horizontal="center"/>
    </xf>
    <xf numFmtId="0" fontId="21" fillId="10" borderId="2" xfId="0" applyFont="1" applyFill="1" applyBorder="1" applyAlignment="1">
      <alignment horizontal="center"/>
    </xf>
    <xf numFmtId="0" fontId="21" fillId="10" borderId="3" xfId="0" applyFont="1" applyFill="1" applyBorder="1" applyAlignment="1">
      <alignment horizontal="center"/>
    </xf>
    <xf numFmtId="0" fontId="21" fillId="10" borderId="4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164" fontId="7" fillId="11" borderId="28" xfId="0" applyNumberFormat="1" applyFont="1" applyFill="1" applyBorder="1" applyAlignment="1" applyProtection="1">
      <alignment horizontal="center"/>
      <protection hidden="1"/>
    </xf>
    <xf numFmtId="164" fontId="7" fillId="11" borderId="29" xfId="0" applyNumberFormat="1" applyFont="1" applyFill="1" applyBorder="1" applyAlignment="1" applyProtection="1">
      <alignment horizontal="center"/>
      <protection hidden="1"/>
    </xf>
    <xf numFmtId="0" fontId="8" fillId="8" borderId="0" xfId="0" applyFont="1" applyFill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168" fontId="9" fillId="7" borderId="0" xfId="2" applyNumberFormat="1" applyFont="1" applyFill="1" applyAlignment="1"/>
    <xf numFmtId="168" fontId="9" fillId="7" borderId="0" xfId="2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7" fillId="0" borderId="22" xfId="0" applyFont="1" applyBorder="1" applyAlignment="1">
      <alignment horizontal="center"/>
    </xf>
    <xf numFmtId="0" fontId="18" fillId="0" borderId="22" xfId="0" applyFont="1" applyBorder="1" applyAlignment="1">
      <alignment horizontal="center"/>
    </xf>
  </cellXfs>
  <cellStyles count="4">
    <cellStyle name="Comma" xfId="1" builtinId="3"/>
    <cellStyle name="Comma 2" xfId="2" xr:uid="{F9D0B461-F6E7-49BD-84C2-A7DCDF31679E}"/>
    <cellStyle name="Hyperlink" xfId="3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E4D6"/>
      <color rgb="FF0149D9"/>
      <color rgb="FF0137A6"/>
      <color rgb="FFEA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F90A7-1F14-40E9-8D0A-0601E412E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CA9D49-E4C5-4F4A-B606-C47D10FBE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1B8BE5-6391-4D3E-BE82-21C9A2B0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74471</xdr:colOff>
      <xdr:row>5</xdr:row>
      <xdr:rowOff>227050</xdr:rowOff>
    </xdr:from>
    <xdr:to>
      <xdr:col>10</xdr:col>
      <xdr:colOff>901700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2136DE-23CD-4ACD-83A8-9BBA18558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in%20Ochieng\AppData\Local\Microsoft\Windows\INetCache\Content.Outlook\XGBCADQ3\FirstMed%20Quotation%20Calculator%20(2).xlsm" TargetMode="External"/><Relationship Id="rId1" Type="http://schemas.openxmlformats.org/officeDocument/2006/relationships/externalLinkPath" Target="file:///C:\Users\Robin%20Ochieng\AppData\Local\Microsoft\Windows\INetCache\Content.Outlook\XGBCADQ3\FirstMed%20Quotation%20Calculator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enbright-my.sharepoint.com/personal/rochieng_kenbright_africa/Documents/Attachments/projects/2023/September/Automated%20SME%20Calculator/Data/2023%20SME%20Calculator%20-%20PER%20FAMILY.xlsm" TargetMode="External"/><Relationship Id="rId1" Type="http://schemas.openxmlformats.org/officeDocument/2006/relationships/externalLinkPath" Target="/personal/rochieng_kenbright_africa/Documents/Attachments/projects/2023/September/Automated%20SME%20Calculator/Data/2023%20SME%20Calculator%20-%20PER%20FAMIL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tes"/>
      <sheetName val="Quotation"/>
      <sheetName val="Sheet1"/>
      <sheetName val="FirstMed Quotation Calculator ("/>
    </sheetNames>
    <sheetDataSet>
      <sheetData sheetId="0">
        <row r="3">
          <cell r="I3" t="str">
            <v>Age</v>
          </cell>
          <cell r="J3">
            <v>5000000</v>
          </cell>
          <cell r="K3">
            <v>3000000</v>
          </cell>
          <cell r="L3">
            <v>2000000</v>
          </cell>
          <cell r="M3">
            <v>1000000</v>
          </cell>
          <cell r="N3">
            <v>500000</v>
          </cell>
          <cell r="AD3" t="str">
            <v>Age</v>
          </cell>
          <cell r="AE3">
            <v>5000000</v>
          </cell>
          <cell r="AF3">
            <v>3000000</v>
          </cell>
          <cell r="AG3">
            <v>2000000</v>
          </cell>
          <cell r="AH3">
            <v>1000000</v>
          </cell>
          <cell r="AI3">
            <v>500000</v>
          </cell>
        </row>
        <row r="4">
          <cell r="I4">
            <v>0</v>
          </cell>
          <cell r="AD4">
            <v>0</v>
          </cell>
          <cell r="AE4">
            <v>38955</v>
          </cell>
          <cell r="AF4">
            <v>36329</v>
          </cell>
          <cell r="AG4">
            <v>29149</v>
          </cell>
          <cell r="AH4">
            <v>26803</v>
          </cell>
          <cell r="AI4">
            <v>22701</v>
          </cell>
        </row>
        <row r="5">
          <cell r="I5">
            <v>1</v>
          </cell>
          <cell r="AD5">
            <v>1</v>
          </cell>
          <cell r="AE5">
            <v>38955</v>
          </cell>
          <cell r="AF5">
            <v>36329</v>
          </cell>
          <cell r="AG5">
            <v>29149</v>
          </cell>
          <cell r="AH5">
            <v>26803</v>
          </cell>
          <cell r="AI5">
            <v>22701</v>
          </cell>
        </row>
        <row r="6">
          <cell r="I6">
            <v>2</v>
          </cell>
          <cell r="AD6">
            <v>2</v>
          </cell>
          <cell r="AE6">
            <v>38955</v>
          </cell>
          <cell r="AF6">
            <v>36329</v>
          </cell>
          <cell r="AG6">
            <v>29149</v>
          </cell>
          <cell r="AH6">
            <v>26803</v>
          </cell>
          <cell r="AI6">
            <v>22701</v>
          </cell>
        </row>
        <row r="7">
          <cell r="I7">
            <v>3</v>
          </cell>
          <cell r="AD7">
            <v>3</v>
          </cell>
          <cell r="AE7">
            <v>38955</v>
          </cell>
          <cell r="AF7">
            <v>36329</v>
          </cell>
          <cell r="AG7">
            <v>29149</v>
          </cell>
          <cell r="AH7">
            <v>26803</v>
          </cell>
          <cell r="AI7">
            <v>22701</v>
          </cell>
        </row>
        <row r="8">
          <cell r="I8">
            <v>4</v>
          </cell>
          <cell r="AD8">
            <v>4</v>
          </cell>
          <cell r="AE8">
            <v>38955</v>
          </cell>
          <cell r="AF8">
            <v>36329</v>
          </cell>
          <cell r="AG8">
            <v>29149</v>
          </cell>
          <cell r="AH8">
            <v>26803</v>
          </cell>
          <cell r="AI8">
            <v>22701</v>
          </cell>
        </row>
        <row r="9">
          <cell r="I9">
            <v>5</v>
          </cell>
          <cell r="AD9">
            <v>5</v>
          </cell>
          <cell r="AE9">
            <v>38955</v>
          </cell>
          <cell r="AF9">
            <v>36329</v>
          </cell>
          <cell r="AG9">
            <v>29149</v>
          </cell>
          <cell r="AH9">
            <v>26803</v>
          </cell>
          <cell r="AI9">
            <v>22701</v>
          </cell>
        </row>
        <row r="10">
          <cell r="I10">
            <v>6</v>
          </cell>
          <cell r="AD10">
            <v>6</v>
          </cell>
          <cell r="AE10">
            <v>38955</v>
          </cell>
          <cell r="AF10">
            <v>36329</v>
          </cell>
          <cell r="AG10">
            <v>29149</v>
          </cell>
          <cell r="AH10">
            <v>26803</v>
          </cell>
          <cell r="AI10">
            <v>22701</v>
          </cell>
        </row>
        <row r="11">
          <cell r="I11">
            <v>7</v>
          </cell>
          <cell r="AD11">
            <v>7</v>
          </cell>
          <cell r="AE11">
            <v>38955</v>
          </cell>
          <cell r="AF11">
            <v>36329</v>
          </cell>
          <cell r="AG11">
            <v>29149</v>
          </cell>
          <cell r="AH11">
            <v>26803</v>
          </cell>
          <cell r="AI11">
            <v>22701</v>
          </cell>
        </row>
        <row r="12">
          <cell r="I12">
            <v>8</v>
          </cell>
          <cell r="AD12">
            <v>8</v>
          </cell>
          <cell r="AE12">
            <v>38955</v>
          </cell>
          <cell r="AF12">
            <v>36329</v>
          </cell>
          <cell r="AG12">
            <v>29149</v>
          </cell>
          <cell r="AH12">
            <v>26803</v>
          </cell>
          <cell r="AI12">
            <v>22701</v>
          </cell>
        </row>
        <row r="13">
          <cell r="I13">
            <v>9</v>
          </cell>
          <cell r="AD13">
            <v>9</v>
          </cell>
          <cell r="AE13">
            <v>38955</v>
          </cell>
          <cell r="AF13">
            <v>36329</v>
          </cell>
          <cell r="AG13">
            <v>29149</v>
          </cell>
          <cell r="AH13">
            <v>26803</v>
          </cell>
          <cell r="AI13">
            <v>22701</v>
          </cell>
        </row>
        <row r="14">
          <cell r="I14">
            <v>10</v>
          </cell>
          <cell r="AD14">
            <v>10</v>
          </cell>
          <cell r="AE14">
            <v>38955</v>
          </cell>
          <cell r="AF14">
            <v>36329</v>
          </cell>
          <cell r="AG14">
            <v>29149</v>
          </cell>
          <cell r="AH14">
            <v>26803</v>
          </cell>
          <cell r="AI14">
            <v>22701</v>
          </cell>
        </row>
        <row r="15">
          <cell r="I15">
            <v>11</v>
          </cell>
          <cell r="AD15">
            <v>11</v>
          </cell>
          <cell r="AE15">
            <v>38955</v>
          </cell>
          <cell r="AF15">
            <v>36329</v>
          </cell>
          <cell r="AG15">
            <v>29149</v>
          </cell>
          <cell r="AH15">
            <v>26803</v>
          </cell>
          <cell r="AI15">
            <v>22701</v>
          </cell>
        </row>
        <row r="16">
          <cell r="I16">
            <v>12</v>
          </cell>
          <cell r="AD16">
            <v>12</v>
          </cell>
          <cell r="AE16">
            <v>38955</v>
          </cell>
          <cell r="AF16">
            <v>36329</v>
          </cell>
          <cell r="AG16">
            <v>29149</v>
          </cell>
          <cell r="AH16">
            <v>26803</v>
          </cell>
          <cell r="AI16">
            <v>22701</v>
          </cell>
        </row>
        <row r="17">
          <cell r="I17">
            <v>13</v>
          </cell>
          <cell r="AD17">
            <v>13</v>
          </cell>
          <cell r="AE17">
            <v>38955</v>
          </cell>
          <cell r="AF17">
            <v>36329</v>
          </cell>
          <cell r="AG17">
            <v>29149</v>
          </cell>
          <cell r="AH17">
            <v>26803</v>
          </cell>
          <cell r="AI17">
            <v>22701</v>
          </cell>
        </row>
        <row r="18">
          <cell r="I18">
            <v>14</v>
          </cell>
          <cell r="AD18">
            <v>14</v>
          </cell>
          <cell r="AE18">
            <v>38955</v>
          </cell>
          <cell r="AF18">
            <v>36329</v>
          </cell>
          <cell r="AG18">
            <v>29149</v>
          </cell>
          <cell r="AH18">
            <v>26803</v>
          </cell>
          <cell r="AI18">
            <v>22701</v>
          </cell>
        </row>
        <row r="19">
          <cell r="I19">
            <v>15</v>
          </cell>
          <cell r="AD19">
            <v>15</v>
          </cell>
          <cell r="AE19">
            <v>38955</v>
          </cell>
          <cell r="AF19">
            <v>36329</v>
          </cell>
          <cell r="AG19">
            <v>29149</v>
          </cell>
          <cell r="AH19">
            <v>26803</v>
          </cell>
          <cell r="AI19">
            <v>22701</v>
          </cell>
        </row>
        <row r="20">
          <cell r="I20">
            <v>16</v>
          </cell>
          <cell r="AD20">
            <v>16</v>
          </cell>
          <cell r="AE20">
            <v>38955</v>
          </cell>
          <cell r="AF20">
            <v>36329</v>
          </cell>
          <cell r="AG20">
            <v>29149</v>
          </cell>
          <cell r="AH20">
            <v>26803</v>
          </cell>
          <cell r="AI20">
            <v>22701</v>
          </cell>
        </row>
        <row r="21">
          <cell r="I21">
            <v>17</v>
          </cell>
          <cell r="AD21">
            <v>17</v>
          </cell>
          <cell r="AE21">
            <v>38955</v>
          </cell>
          <cell r="AF21">
            <v>36329</v>
          </cell>
          <cell r="AG21">
            <v>29149</v>
          </cell>
          <cell r="AH21">
            <v>26803</v>
          </cell>
          <cell r="AI21">
            <v>22701</v>
          </cell>
        </row>
        <row r="22">
          <cell r="I22">
            <v>18</v>
          </cell>
          <cell r="AD22">
            <v>18</v>
          </cell>
          <cell r="AE22">
            <v>38955</v>
          </cell>
          <cell r="AF22">
            <v>36329</v>
          </cell>
          <cell r="AG22">
            <v>29149</v>
          </cell>
          <cell r="AH22">
            <v>26803</v>
          </cell>
          <cell r="AI22">
            <v>22701</v>
          </cell>
        </row>
        <row r="23">
          <cell r="I23">
            <v>19</v>
          </cell>
          <cell r="J23">
            <v>33501</v>
          </cell>
          <cell r="K23">
            <v>30432</v>
          </cell>
          <cell r="L23">
            <v>27128</v>
          </cell>
          <cell r="M23">
            <v>22038</v>
          </cell>
          <cell r="N23">
            <v>17492</v>
          </cell>
          <cell r="AD23">
            <v>19</v>
          </cell>
          <cell r="AE23">
            <v>38955</v>
          </cell>
          <cell r="AF23">
            <v>36329</v>
          </cell>
          <cell r="AG23">
            <v>29149</v>
          </cell>
          <cell r="AH23">
            <v>26803</v>
          </cell>
          <cell r="AI23">
            <v>22701</v>
          </cell>
        </row>
        <row r="24">
          <cell r="I24">
            <v>20</v>
          </cell>
          <cell r="J24">
            <v>33501</v>
          </cell>
          <cell r="K24">
            <v>30432</v>
          </cell>
          <cell r="L24">
            <v>27128</v>
          </cell>
          <cell r="M24">
            <v>22038</v>
          </cell>
          <cell r="N24">
            <v>17492</v>
          </cell>
          <cell r="AD24">
            <v>20</v>
          </cell>
          <cell r="AE24">
            <v>38955</v>
          </cell>
          <cell r="AF24">
            <v>36329</v>
          </cell>
          <cell r="AG24">
            <v>29149</v>
          </cell>
          <cell r="AH24">
            <v>26803</v>
          </cell>
          <cell r="AI24">
            <v>22701</v>
          </cell>
        </row>
        <row r="25">
          <cell r="I25">
            <v>21</v>
          </cell>
          <cell r="J25">
            <v>33501</v>
          </cell>
          <cell r="K25">
            <v>30432</v>
          </cell>
          <cell r="L25">
            <v>27128</v>
          </cell>
          <cell r="M25">
            <v>22038</v>
          </cell>
          <cell r="N25">
            <v>17492</v>
          </cell>
          <cell r="AD25">
            <v>21</v>
          </cell>
          <cell r="AE25">
            <v>38955</v>
          </cell>
          <cell r="AF25">
            <v>36329</v>
          </cell>
          <cell r="AG25">
            <v>29149</v>
          </cell>
          <cell r="AH25">
            <v>26803</v>
          </cell>
          <cell r="AI25">
            <v>22701</v>
          </cell>
        </row>
        <row r="26">
          <cell r="I26">
            <v>22</v>
          </cell>
          <cell r="J26">
            <v>33501</v>
          </cell>
          <cell r="K26">
            <v>30432</v>
          </cell>
          <cell r="L26">
            <v>27128</v>
          </cell>
          <cell r="M26">
            <v>22038</v>
          </cell>
          <cell r="N26">
            <v>17492</v>
          </cell>
          <cell r="AD26">
            <v>22</v>
          </cell>
          <cell r="AE26">
            <v>38955</v>
          </cell>
          <cell r="AF26">
            <v>36329</v>
          </cell>
          <cell r="AG26">
            <v>29149</v>
          </cell>
          <cell r="AH26">
            <v>26803</v>
          </cell>
          <cell r="AI26">
            <v>22701</v>
          </cell>
        </row>
        <row r="27">
          <cell r="I27">
            <v>23</v>
          </cell>
          <cell r="J27">
            <v>33501</v>
          </cell>
          <cell r="K27">
            <v>30432</v>
          </cell>
          <cell r="L27">
            <v>27128</v>
          </cell>
          <cell r="M27">
            <v>22038</v>
          </cell>
          <cell r="N27">
            <v>17492</v>
          </cell>
          <cell r="AD27">
            <v>23</v>
          </cell>
          <cell r="AE27">
            <v>38955</v>
          </cell>
          <cell r="AF27">
            <v>36329</v>
          </cell>
          <cell r="AG27">
            <v>29149</v>
          </cell>
          <cell r="AH27">
            <v>26803</v>
          </cell>
          <cell r="AI27">
            <v>22701</v>
          </cell>
        </row>
        <row r="28">
          <cell r="I28">
            <v>24</v>
          </cell>
          <cell r="J28">
            <v>33501</v>
          </cell>
          <cell r="K28">
            <v>30432</v>
          </cell>
          <cell r="L28">
            <v>27128</v>
          </cell>
          <cell r="M28">
            <v>22038</v>
          </cell>
          <cell r="N28">
            <v>17492</v>
          </cell>
          <cell r="AD28">
            <v>24</v>
          </cell>
          <cell r="AE28">
            <v>38955</v>
          </cell>
          <cell r="AF28">
            <v>36329</v>
          </cell>
          <cell r="AG28">
            <v>29149</v>
          </cell>
          <cell r="AH28">
            <v>26803</v>
          </cell>
          <cell r="AI28">
            <v>22701</v>
          </cell>
        </row>
        <row r="29">
          <cell r="I29">
            <v>25</v>
          </cell>
          <cell r="J29">
            <v>33501</v>
          </cell>
          <cell r="K29">
            <v>30432</v>
          </cell>
          <cell r="L29">
            <v>27128</v>
          </cell>
          <cell r="M29">
            <v>22038</v>
          </cell>
          <cell r="N29">
            <v>17492</v>
          </cell>
          <cell r="AD29">
            <v>25</v>
          </cell>
          <cell r="AE29">
            <v>38955</v>
          </cell>
          <cell r="AF29">
            <v>36329</v>
          </cell>
          <cell r="AG29">
            <v>29149</v>
          </cell>
          <cell r="AH29">
            <v>26803</v>
          </cell>
          <cell r="AI29">
            <v>22701</v>
          </cell>
        </row>
        <row r="30">
          <cell r="I30">
            <v>26</v>
          </cell>
          <cell r="J30">
            <v>33501</v>
          </cell>
          <cell r="K30">
            <v>30432</v>
          </cell>
          <cell r="L30">
            <v>27128</v>
          </cell>
          <cell r="M30">
            <v>22038</v>
          </cell>
          <cell r="N30">
            <v>17492</v>
          </cell>
          <cell r="AD30">
            <v>26</v>
          </cell>
          <cell r="AE30">
            <v>38955</v>
          </cell>
          <cell r="AF30">
            <v>36329</v>
          </cell>
          <cell r="AG30">
            <v>29149</v>
          </cell>
          <cell r="AH30">
            <v>26803</v>
          </cell>
          <cell r="AI30">
            <v>22701</v>
          </cell>
        </row>
        <row r="31">
          <cell r="I31">
            <v>27</v>
          </cell>
          <cell r="J31">
            <v>33501</v>
          </cell>
          <cell r="K31">
            <v>30432</v>
          </cell>
          <cell r="L31">
            <v>27128</v>
          </cell>
          <cell r="M31">
            <v>22038</v>
          </cell>
          <cell r="N31">
            <v>17492</v>
          </cell>
          <cell r="AD31">
            <v>27</v>
          </cell>
          <cell r="AE31">
            <v>38955</v>
          </cell>
          <cell r="AF31">
            <v>36329</v>
          </cell>
          <cell r="AG31">
            <v>29149</v>
          </cell>
          <cell r="AH31">
            <v>26803</v>
          </cell>
          <cell r="AI31">
            <v>22701</v>
          </cell>
        </row>
        <row r="32">
          <cell r="I32">
            <v>28</v>
          </cell>
          <cell r="J32">
            <v>33501</v>
          </cell>
          <cell r="K32">
            <v>30432</v>
          </cell>
          <cell r="L32">
            <v>27128</v>
          </cell>
          <cell r="M32">
            <v>22038</v>
          </cell>
          <cell r="N32">
            <v>17492</v>
          </cell>
          <cell r="AD32">
            <v>28</v>
          </cell>
          <cell r="AE32">
            <v>38955</v>
          </cell>
          <cell r="AF32">
            <v>36329</v>
          </cell>
          <cell r="AG32">
            <v>29149</v>
          </cell>
          <cell r="AH32">
            <v>26803</v>
          </cell>
          <cell r="AI32">
            <v>22701</v>
          </cell>
        </row>
        <row r="33">
          <cell r="B33" t="str">
            <v>Maternity Per Family</v>
          </cell>
          <cell r="C33">
            <v>200000</v>
          </cell>
          <cell r="D33">
            <v>150000</v>
          </cell>
          <cell r="E33">
            <v>120000</v>
          </cell>
          <cell r="F33">
            <v>100000</v>
          </cell>
          <cell r="G33">
            <v>75000</v>
          </cell>
          <cell r="I33">
            <v>29</v>
          </cell>
          <cell r="J33">
            <v>33501</v>
          </cell>
          <cell r="K33">
            <v>30432</v>
          </cell>
          <cell r="L33">
            <v>27128</v>
          </cell>
          <cell r="M33">
            <v>22038</v>
          </cell>
          <cell r="N33">
            <v>17492</v>
          </cell>
          <cell r="AD33">
            <v>29</v>
          </cell>
          <cell r="AE33">
            <v>38955</v>
          </cell>
          <cell r="AF33">
            <v>36329</v>
          </cell>
          <cell r="AG33">
            <v>29149</v>
          </cell>
          <cell r="AH33">
            <v>26803</v>
          </cell>
          <cell r="AI33">
            <v>22701</v>
          </cell>
        </row>
        <row r="34">
          <cell r="B34" t="str">
            <v>Premium</v>
          </cell>
          <cell r="C34">
            <v>44672</v>
          </cell>
          <cell r="D34">
            <v>34359</v>
          </cell>
          <cell r="E34">
            <v>28879</v>
          </cell>
          <cell r="F34">
            <v>26976</v>
          </cell>
          <cell r="G34">
            <v>23620</v>
          </cell>
          <cell r="I34">
            <v>30</v>
          </cell>
          <cell r="J34">
            <v>33501</v>
          </cell>
          <cell r="K34">
            <v>30432</v>
          </cell>
          <cell r="L34">
            <v>27128</v>
          </cell>
          <cell r="M34">
            <v>22038</v>
          </cell>
          <cell r="N34">
            <v>17492</v>
          </cell>
          <cell r="AD34">
            <v>30</v>
          </cell>
          <cell r="AE34">
            <v>38955</v>
          </cell>
          <cell r="AF34">
            <v>36329</v>
          </cell>
          <cell r="AG34">
            <v>29149</v>
          </cell>
          <cell r="AH34">
            <v>26803</v>
          </cell>
          <cell r="AI34">
            <v>22701</v>
          </cell>
        </row>
        <row r="35">
          <cell r="I35">
            <v>31</v>
          </cell>
          <cell r="J35">
            <v>35694</v>
          </cell>
          <cell r="K35">
            <v>32425</v>
          </cell>
          <cell r="L35">
            <v>28904</v>
          </cell>
          <cell r="M35">
            <v>23481</v>
          </cell>
          <cell r="N35">
            <v>18638</v>
          </cell>
          <cell r="AD35">
            <v>31</v>
          </cell>
          <cell r="AE35">
            <v>48694</v>
          </cell>
          <cell r="AF35">
            <v>45411</v>
          </cell>
          <cell r="AG35">
            <v>36437</v>
          </cell>
          <cell r="AH35">
            <v>33504</v>
          </cell>
          <cell r="AI35">
            <v>28376</v>
          </cell>
        </row>
        <row r="36">
          <cell r="I36">
            <v>32</v>
          </cell>
          <cell r="J36">
            <v>35694</v>
          </cell>
          <cell r="K36">
            <v>32425</v>
          </cell>
          <cell r="L36">
            <v>28904</v>
          </cell>
          <cell r="M36">
            <v>23481</v>
          </cell>
          <cell r="N36">
            <v>18638</v>
          </cell>
          <cell r="AD36">
            <v>32</v>
          </cell>
          <cell r="AE36">
            <v>48694</v>
          </cell>
          <cell r="AF36">
            <v>45411</v>
          </cell>
          <cell r="AG36">
            <v>36437</v>
          </cell>
          <cell r="AH36">
            <v>33504</v>
          </cell>
          <cell r="AI36">
            <v>28376</v>
          </cell>
        </row>
        <row r="37">
          <cell r="I37">
            <v>33</v>
          </cell>
          <cell r="J37">
            <v>35694</v>
          </cell>
          <cell r="K37">
            <v>32425</v>
          </cell>
          <cell r="L37">
            <v>28904</v>
          </cell>
          <cell r="M37">
            <v>23481</v>
          </cell>
          <cell r="N37">
            <v>18638</v>
          </cell>
          <cell r="AD37">
            <v>33</v>
          </cell>
          <cell r="AE37">
            <v>48694</v>
          </cell>
          <cell r="AF37">
            <v>45411</v>
          </cell>
          <cell r="AG37">
            <v>36437</v>
          </cell>
          <cell r="AH37">
            <v>33504</v>
          </cell>
          <cell r="AI37">
            <v>28376</v>
          </cell>
        </row>
        <row r="38">
          <cell r="I38">
            <v>34</v>
          </cell>
          <cell r="J38">
            <v>35694</v>
          </cell>
          <cell r="K38">
            <v>32425</v>
          </cell>
          <cell r="L38">
            <v>28904</v>
          </cell>
          <cell r="M38">
            <v>23481</v>
          </cell>
          <cell r="N38">
            <v>18638</v>
          </cell>
          <cell r="AD38">
            <v>34</v>
          </cell>
          <cell r="AE38">
            <v>48694</v>
          </cell>
          <cell r="AF38">
            <v>45411</v>
          </cell>
          <cell r="AG38">
            <v>36437</v>
          </cell>
          <cell r="AH38">
            <v>33504</v>
          </cell>
          <cell r="AI38">
            <v>28376</v>
          </cell>
        </row>
        <row r="39">
          <cell r="I39">
            <v>35</v>
          </cell>
          <cell r="J39">
            <v>35694</v>
          </cell>
          <cell r="K39">
            <v>32425</v>
          </cell>
          <cell r="L39">
            <v>28904</v>
          </cell>
          <cell r="M39">
            <v>23481</v>
          </cell>
          <cell r="N39">
            <v>18638</v>
          </cell>
          <cell r="AD39">
            <v>35</v>
          </cell>
          <cell r="AE39">
            <v>48694</v>
          </cell>
          <cell r="AF39">
            <v>45411</v>
          </cell>
          <cell r="AG39">
            <v>36437</v>
          </cell>
          <cell r="AH39">
            <v>33504</v>
          </cell>
          <cell r="AI39">
            <v>28376</v>
          </cell>
        </row>
        <row r="40">
          <cell r="I40">
            <v>36</v>
          </cell>
          <cell r="J40">
            <v>35694</v>
          </cell>
          <cell r="K40">
            <v>32425</v>
          </cell>
          <cell r="L40">
            <v>28904</v>
          </cell>
          <cell r="M40">
            <v>23481</v>
          </cell>
          <cell r="N40">
            <v>18638</v>
          </cell>
          <cell r="AD40">
            <v>36</v>
          </cell>
          <cell r="AE40">
            <v>48694</v>
          </cell>
          <cell r="AF40">
            <v>45411</v>
          </cell>
          <cell r="AG40">
            <v>36437</v>
          </cell>
          <cell r="AH40">
            <v>33504</v>
          </cell>
          <cell r="AI40">
            <v>28376</v>
          </cell>
        </row>
        <row r="41">
          <cell r="I41">
            <v>37</v>
          </cell>
          <cell r="J41">
            <v>35694</v>
          </cell>
          <cell r="K41">
            <v>32425</v>
          </cell>
          <cell r="L41">
            <v>28904</v>
          </cell>
          <cell r="M41">
            <v>23481</v>
          </cell>
          <cell r="N41">
            <v>18638</v>
          </cell>
          <cell r="AD41">
            <v>37</v>
          </cell>
          <cell r="AE41">
            <v>48694</v>
          </cell>
          <cell r="AF41">
            <v>45411</v>
          </cell>
          <cell r="AG41">
            <v>36437</v>
          </cell>
          <cell r="AH41">
            <v>33504</v>
          </cell>
          <cell r="AI41">
            <v>28376</v>
          </cell>
        </row>
        <row r="42">
          <cell r="I42">
            <v>38</v>
          </cell>
          <cell r="J42">
            <v>35694</v>
          </cell>
          <cell r="K42">
            <v>32425</v>
          </cell>
          <cell r="L42">
            <v>28904</v>
          </cell>
          <cell r="M42">
            <v>23481</v>
          </cell>
          <cell r="N42">
            <v>18638</v>
          </cell>
          <cell r="AD42">
            <v>38</v>
          </cell>
          <cell r="AE42">
            <v>48694</v>
          </cell>
          <cell r="AF42">
            <v>45411</v>
          </cell>
          <cell r="AG42">
            <v>36437</v>
          </cell>
          <cell r="AH42">
            <v>33504</v>
          </cell>
          <cell r="AI42">
            <v>28376</v>
          </cell>
        </row>
        <row r="43">
          <cell r="I43">
            <v>39</v>
          </cell>
          <cell r="J43">
            <v>35694</v>
          </cell>
          <cell r="K43">
            <v>32425</v>
          </cell>
          <cell r="L43">
            <v>28904</v>
          </cell>
          <cell r="M43">
            <v>23481</v>
          </cell>
          <cell r="N43">
            <v>18638</v>
          </cell>
          <cell r="AD43">
            <v>39</v>
          </cell>
          <cell r="AE43">
            <v>48694</v>
          </cell>
          <cell r="AF43">
            <v>45411</v>
          </cell>
          <cell r="AG43">
            <v>36437</v>
          </cell>
          <cell r="AH43">
            <v>33504</v>
          </cell>
          <cell r="AI43">
            <v>28376</v>
          </cell>
        </row>
        <row r="44">
          <cell r="I44">
            <v>40</v>
          </cell>
          <cell r="J44">
            <v>35694</v>
          </cell>
          <cell r="K44">
            <v>32425</v>
          </cell>
          <cell r="L44">
            <v>28904</v>
          </cell>
          <cell r="M44">
            <v>23481</v>
          </cell>
          <cell r="N44">
            <v>18638</v>
          </cell>
          <cell r="AD44">
            <v>40</v>
          </cell>
          <cell r="AE44">
            <v>48694</v>
          </cell>
          <cell r="AF44">
            <v>45411</v>
          </cell>
          <cell r="AG44">
            <v>36437</v>
          </cell>
          <cell r="AH44">
            <v>33504</v>
          </cell>
          <cell r="AI44">
            <v>28376</v>
          </cell>
        </row>
        <row r="45">
          <cell r="I45">
            <v>41</v>
          </cell>
          <cell r="J45">
            <v>42923</v>
          </cell>
          <cell r="K45">
            <v>38991</v>
          </cell>
          <cell r="L45">
            <v>34757</v>
          </cell>
          <cell r="M45">
            <v>28236</v>
          </cell>
          <cell r="N45">
            <v>22412</v>
          </cell>
          <cell r="AD45">
            <v>41</v>
          </cell>
          <cell r="AE45">
            <v>58432</v>
          </cell>
          <cell r="AF45">
            <v>54493</v>
          </cell>
          <cell r="AG45">
            <v>43724</v>
          </cell>
          <cell r="AH45">
            <v>40204</v>
          </cell>
          <cell r="AI45">
            <v>34052</v>
          </cell>
        </row>
        <row r="46">
          <cell r="I46">
            <v>42</v>
          </cell>
          <cell r="J46">
            <v>42923</v>
          </cell>
          <cell r="K46">
            <v>38991</v>
          </cell>
          <cell r="L46">
            <v>34757</v>
          </cell>
          <cell r="M46">
            <v>28236</v>
          </cell>
          <cell r="N46">
            <v>22412</v>
          </cell>
          <cell r="AD46">
            <v>42</v>
          </cell>
          <cell r="AE46">
            <v>58432</v>
          </cell>
          <cell r="AF46">
            <v>54493</v>
          </cell>
          <cell r="AG46">
            <v>43724</v>
          </cell>
          <cell r="AH46">
            <v>40204</v>
          </cell>
          <cell r="AI46">
            <v>34052</v>
          </cell>
        </row>
        <row r="47">
          <cell r="I47">
            <v>43</v>
          </cell>
          <cell r="J47">
            <v>42923</v>
          </cell>
          <cell r="K47">
            <v>38991</v>
          </cell>
          <cell r="L47">
            <v>34757</v>
          </cell>
          <cell r="M47">
            <v>28236</v>
          </cell>
          <cell r="N47">
            <v>22412</v>
          </cell>
          <cell r="AD47">
            <v>43</v>
          </cell>
          <cell r="AE47">
            <v>58432</v>
          </cell>
          <cell r="AF47">
            <v>54493</v>
          </cell>
          <cell r="AG47">
            <v>43724</v>
          </cell>
          <cell r="AH47">
            <v>40204</v>
          </cell>
          <cell r="AI47">
            <v>34052</v>
          </cell>
        </row>
        <row r="48">
          <cell r="I48">
            <v>44</v>
          </cell>
          <cell r="J48">
            <v>42923</v>
          </cell>
          <cell r="K48">
            <v>38991</v>
          </cell>
          <cell r="L48">
            <v>34757</v>
          </cell>
          <cell r="M48">
            <v>28236</v>
          </cell>
          <cell r="N48">
            <v>22412</v>
          </cell>
          <cell r="AD48">
            <v>44</v>
          </cell>
          <cell r="AE48">
            <v>58432</v>
          </cell>
          <cell r="AF48">
            <v>54493</v>
          </cell>
          <cell r="AG48">
            <v>43724</v>
          </cell>
          <cell r="AH48">
            <v>40204</v>
          </cell>
          <cell r="AI48">
            <v>34052</v>
          </cell>
        </row>
        <row r="49">
          <cell r="I49">
            <v>45</v>
          </cell>
          <cell r="J49">
            <v>42923</v>
          </cell>
          <cell r="K49">
            <v>38991</v>
          </cell>
          <cell r="L49">
            <v>34757</v>
          </cell>
          <cell r="M49">
            <v>28236</v>
          </cell>
          <cell r="N49">
            <v>22412</v>
          </cell>
          <cell r="AD49">
            <v>45</v>
          </cell>
          <cell r="AE49">
            <v>58432</v>
          </cell>
          <cell r="AF49">
            <v>54493</v>
          </cell>
          <cell r="AG49">
            <v>43724</v>
          </cell>
          <cell r="AH49">
            <v>40204</v>
          </cell>
          <cell r="AI49">
            <v>34052</v>
          </cell>
        </row>
        <row r="50">
          <cell r="I50">
            <v>46</v>
          </cell>
          <cell r="J50">
            <v>42923</v>
          </cell>
          <cell r="K50">
            <v>38991</v>
          </cell>
          <cell r="L50">
            <v>34757</v>
          </cell>
          <cell r="M50">
            <v>28236</v>
          </cell>
          <cell r="N50">
            <v>22412</v>
          </cell>
          <cell r="AD50">
            <v>46</v>
          </cell>
          <cell r="AE50">
            <v>58432</v>
          </cell>
          <cell r="AF50">
            <v>54493</v>
          </cell>
          <cell r="AG50">
            <v>43724</v>
          </cell>
          <cell r="AH50">
            <v>40204</v>
          </cell>
          <cell r="AI50">
            <v>34052</v>
          </cell>
        </row>
        <row r="51">
          <cell r="I51">
            <v>47</v>
          </cell>
          <cell r="J51">
            <v>42923</v>
          </cell>
          <cell r="K51">
            <v>38991</v>
          </cell>
          <cell r="L51">
            <v>34757</v>
          </cell>
          <cell r="M51">
            <v>28236</v>
          </cell>
          <cell r="N51">
            <v>22412</v>
          </cell>
          <cell r="AD51">
            <v>47</v>
          </cell>
          <cell r="AE51">
            <v>58432</v>
          </cell>
          <cell r="AF51">
            <v>54493</v>
          </cell>
          <cell r="AG51">
            <v>43724</v>
          </cell>
          <cell r="AH51">
            <v>40204</v>
          </cell>
          <cell r="AI51">
            <v>34052</v>
          </cell>
        </row>
        <row r="52">
          <cell r="I52">
            <v>48</v>
          </cell>
          <cell r="J52">
            <v>42923</v>
          </cell>
          <cell r="K52">
            <v>38991</v>
          </cell>
          <cell r="L52">
            <v>34757</v>
          </cell>
          <cell r="M52">
            <v>28236</v>
          </cell>
          <cell r="N52">
            <v>22412</v>
          </cell>
          <cell r="AD52">
            <v>48</v>
          </cell>
          <cell r="AE52">
            <v>58432</v>
          </cell>
          <cell r="AF52">
            <v>54493</v>
          </cell>
          <cell r="AG52">
            <v>43724</v>
          </cell>
          <cell r="AH52">
            <v>40204</v>
          </cell>
          <cell r="AI52">
            <v>34052</v>
          </cell>
        </row>
        <row r="53">
          <cell r="I53">
            <v>49</v>
          </cell>
          <cell r="J53">
            <v>42923</v>
          </cell>
          <cell r="K53">
            <v>38991</v>
          </cell>
          <cell r="L53">
            <v>34757</v>
          </cell>
          <cell r="M53">
            <v>28236</v>
          </cell>
          <cell r="N53">
            <v>22412</v>
          </cell>
          <cell r="AD53">
            <v>49</v>
          </cell>
          <cell r="AE53">
            <v>58432</v>
          </cell>
          <cell r="AF53">
            <v>54493</v>
          </cell>
          <cell r="AG53">
            <v>43724</v>
          </cell>
          <cell r="AH53">
            <v>40204</v>
          </cell>
          <cell r="AI53">
            <v>34052</v>
          </cell>
        </row>
        <row r="54">
          <cell r="I54">
            <v>50</v>
          </cell>
          <cell r="J54">
            <v>42923</v>
          </cell>
          <cell r="K54">
            <v>38991</v>
          </cell>
          <cell r="L54">
            <v>34757</v>
          </cell>
          <cell r="M54">
            <v>28236</v>
          </cell>
          <cell r="N54">
            <v>22412</v>
          </cell>
          <cell r="AD54">
            <v>50</v>
          </cell>
          <cell r="AE54">
            <v>58432</v>
          </cell>
          <cell r="AF54">
            <v>54493</v>
          </cell>
          <cell r="AG54">
            <v>43724</v>
          </cell>
          <cell r="AH54">
            <v>40204</v>
          </cell>
          <cell r="AI54">
            <v>34052</v>
          </cell>
        </row>
        <row r="55">
          <cell r="I55">
            <v>51</v>
          </cell>
          <cell r="J55">
            <v>46904</v>
          </cell>
          <cell r="K55">
            <v>42608</v>
          </cell>
          <cell r="L55">
            <v>37982</v>
          </cell>
          <cell r="M55">
            <v>30855</v>
          </cell>
          <cell r="N55">
            <v>24491</v>
          </cell>
          <cell r="AD55">
            <v>51</v>
          </cell>
          <cell r="AE55">
            <v>68171</v>
          </cell>
          <cell r="AF55">
            <v>63575</v>
          </cell>
          <cell r="AG55">
            <v>51012</v>
          </cell>
          <cell r="AH55">
            <v>46905</v>
          </cell>
          <cell r="AI55">
            <v>39727</v>
          </cell>
        </row>
        <row r="56">
          <cell r="I56">
            <v>52</v>
          </cell>
          <cell r="J56">
            <v>46904</v>
          </cell>
          <cell r="K56">
            <v>42608</v>
          </cell>
          <cell r="L56">
            <v>37982</v>
          </cell>
          <cell r="M56">
            <v>30855</v>
          </cell>
          <cell r="N56">
            <v>24491</v>
          </cell>
          <cell r="AD56">
            <v>52</v>
          </cell>
          <cell r="AE56">
            <v>68171</v>
          </cell>
          <cell r="AF56">
            <v>63575</v>
          </cell>
          <cell r="AG56">
            <v>51012</v>
          </cell>
          <cell r="AH56">
            <v>46905</v>
          </cell>
          <cell r="AI56">
            <v>39727</v>
          </cell>
        </row>
        <row r="57">
          <cell r="I57">
            <v>53</v>
          </cell>
          <cell r="J57">
            <v>46904</v>
          </cell>
          <cell r="K57">
            <v>42608</v>
          </cell>
          <cell r="L57">
            <v>37982</v>
          </cell>
          <cell r="M57">
            <v>30855</v>
          </cell>
          <cell r="N57">
            <v>24491</v>
          </cell>
          <cell r="AD57">
            <v>53</v>
          </cell>
          <cell r="AE57">
            <v>68171</v>
          </cell>
          <cell r="AF57">
            <v>63575</v>
          </cell>
          <cell r="AG57">
            <v>51012</v>
          </cell>
          <cell r="AH57">
            <v>46905</v>
          </cell>
          <cell r="AI57">
            <v>39727</v>
          </cell>
        </row>
        <row r="58">
          <cell r="I58">
            <v>54</v>
          </cell>
          <cell r="J58">
            <v>46904</v>
          </cell>
          <cell r="K58">
            <v>42608</v>
          </cell>
          <cell r="L58">
            <v>37982</v>
          </cell>
          <cell r="M58">
            <v>30855</v>
          </cell>
          <cell r="N58">
            <v>24491</v>
          </cell>
          <cell r="AD58">
            <v>54</v>
          </cell>
          <cell r="AE58">
            <v>68171</v>
          </cell>
          <cell r="AF58">
            <v>63575</v>
          </cell>
          <cell r="AG58">
            <v>51012</v>
          </cell>
          <cell r="AH58">
            <v>46905</v>
          </cell>
          <cell r="AI58">
            <v>39727</v>
          </cell>
        </row>
        <row r="59">
          <cell r="I59">
            <v>55</v>
          </cell>
          <cell r="J59">
            <v>46904</v>
          </cell>
          <cell r="K59">
            <v>42608</v>
          </cell>
          <cell r="L59">
            <v>37982</v>
          </cell>
          <cell r="M59">
            <v>30855</v>
          </cell>
          <cell r="N59">
            <v>24491</v>
          </cell>
          <cell r="AD59">
            <v>55</v>
          </cell>
          <cell r="AE59">
            <v>68171</v>
          </cell>
          <cell r="AF59">
            <v>63575</v>
          </cell>
          <cell r="AG59">
            <v>51012</v>
          </cell>
          <cell r="AH59">
            <v>46905</v>
          </cell>
          <cell r="AI59">
            <v>39727</v>
          </cell>
        </row>
        <row r="60">
          <cell r="I60">
            <v>56</v>
          </cell>
          <cell r="J60">
            <v>46904</v>
          </cell>
          <cell r="K60">
            <v>42608</v>
          </cell>
          <cell r="L60">
            <v>37982</v>
          </cell>
          <cell r="M60">
            <v>30855</v>
          </cell>
          <cell r="N60">
            <v>24491</v>
          </cell>
          <cell r="AD60">
            <v>56</v>
          </cell>
          <cell r="AE60">
            <v>68171</v>
          </cell>
          <cell r="AF60">
            <v>63575</v>
          </cell>
          <cell r="AG60">
            <v>51012</v>
          </cell>
          <cell r="AH60">
            <v>46905</v>
          </cell>
          <cell r="AI60">
            <v>39727</v>
          </cell>
        </row>
        <row r="61">
          <cell r="I61">
            <v>57</v>
          </cell>
          <cell r="J61">
            <v>46904</v>
          </cell>
          <cell r="K61">
            <v>42608</v>
          </cell>
          <cell r="L61">
            <v>37982</v>
          </cell>
          <cell r="M61">
            <v>30855</v>
          </cell>
          <cell r="N61">
            <v>24491</v>
          </cell>
          <cell r="AD61">
            <v>57</v>
          </cell>
          <cell r="AE61">
            <v>68171</v>
          </cell>
          <cell r="AF61">
            <v>63575</v>
          </cell>
          <cell r="AG61">
            <v>51012</v>
          </cell>
          <cell r="AH61">
            <v>46905</v>
          </cell>
          <cell r="AI61">
            <v>39727</v>
          </cell>
        </row>
        <row r="62">
          <cell r="I62">
            <v>58</v>
          </cell>
          <cell r="J62">
            <v>46904</v>
          </cell>
          <cell r="K62">
            <v>42608</v>
          </cell>
          <cell r="L62">
            <v>37982</v>
          </cell>
          <cell r="M62">
            <v>30855</v>
          </cell>
          <cell r="N62">
            <v>24491</v>
          </cell>
          <cell r="AD62">
            <v>58</v>
          </cell>
          <cell r="AE62">
            <v>68171</v>
          </cell>
          <cell r="AF62">
            <v>63575</v>
          </cell>
          <cell r="AG62">
            <v>51012</v>
          </cell>
          <cell r="AH62">
            <v>46905</v>
          </cell>
          <cell r="AI62">
            <v>39727</v>
          </cell>
        </row>
        <row r="63">
          <cell r="I63">
            <v>59</v>
          </cell>
          <cell r="J63">
            <v>46904</v>
          </cell>
          <cell r="K63">
            <v>42608</v>
          </cell>
          <cell r="L63">
            <v>37982</v>
          </cell>
          <cell r="M63">
            <v>30855</v>
          </cell>
          <cell r="N63">
            <v>24491</v>
          </cell>
          <cell r="AD63">
            <v>59</v>
          </cell>
          <cell r="AE63">
            <v>68171</v>
          </cell>
          <cell r="AF63">
            <v>63575</v>
          </cell>
          <cell r="AG63">
            <v>51012</v>
          </cell>
          <cell r="AH63">
            <v>46905</v>
          </cell>
          <cell r="AI63">
            <v>39727</v>
          </cell>
        </row>
        <row r="64">
          <cell r="I64">
            <v>60</v>
          </cell>
          <cell r="J64">
            <v>46904</v>
          </cell>
          <cell r="K64">
            <v>42608</v>
          </cell>
          <cell r="L64">
            <v>37982</v>
          </cell>
          <cell r="M64">
            <v>30855</v>
          </cell>
          <cell r="N64">
            <v>24491</v>
          </cell>
          <cell r="AD64">
            <v>60</v>
          </cell>
          <cell r="AE64">
            <v>68171</v>
          </cell>
          <cell r="AF64">
            <v>63575</v>
          </cell>
          <cell r="AG64">
            <v>51012</v>
          </cell>
          <cell r="AH64">
            <v>46905</v>
          </cell>
          <cell r="AI64">
            <v>39727</v>
          </cell>
        </row>
        <row r="65">
          <cell r="I65">
            <v>61</v>
          </cell>
          <cell r="J65">
            <v>46904</v>
          </cell>
          <cell r="K65">
            <v>42608</v>
          </cell>
          <cell r="L65">
            <v>37982</v>
          </cell>
          <cell r="M65">
            <v>30855</v>
          </cell>
          <cell r="N65">
            <v>24491</v>
          </cell>
          <cell r="AD65">
            <v>61</v>
          </cell>
          <cell r="AE65">
            <v>68171</v>
          </cell>
          <cell r="AF65">
            <v>63575</v>
          </cell>
          <cell r="AG65">
            <v>51012</v>
          </cell>
          <cell r="AH65">
            <v>46905</v>
          </cell>
          <cell r="AI65">
            <v>39727</v>
          </cell>
        </row>
        <row r="66">
          <cell r="I66">
            <v>62</v>
          </cell>
          <cell r="J66">
            <v>46904</v>
          </cell>
          <cell r="K66">
            <v>42608</v>
          </cell>
          <cell r="L66">
            <v>37982</v>
          </cell>
          <cell r="M66">
            <v>30855</v>
          </cell>
          <cell r="N66">
            <v>24491</v>
          </cell>
          <cell r="AD66">
            <v>62</v>
          </cell>
          <cell r="AE66">
            <v>68171</v>
          </cell>
          <cell r="AF66">
            <v>63575</v>
          </cell>
          <cell r="AG66">
            <v>51012</v>
          </cell>
          <cell r="AH66">
            <v>46905</v>
          </cell>
          <cell r="AI66">
            <v>39727</v>
          </cell>
        </row>
        <row r="67">
          <cell r="I67">
            <v>63</v>
          </cell>
          <cell r="J67">
            <v>46904</v>
          </cell>
          <cell r="K67">
            <v>42608</v>
          </cell>
          <cell r="L67">
            <v>37982</v>
          </cell>
          <cell r="M67">
            <v>30855</v>
          </cell>
          <cell r="N67">
            <v>24491</v>
          </cell>
          <cell r="AD67">
            <v>63</v>
          </cell>
          <cell r="AE67">
            <v>68171</v>
          </cell>
          <cell r="AF67">
            <v>63575</v>
          </cell>
          <cell r="AG67">
            <v>51012</v>
          </cell>
          <cell r="AH67">
            <v>46905</v>
          </cell>
          <cell r="AI67">
            <v>39727</v>
          </cell>
        </row>
        <row r="68">
          <cell r="I68">
            <v>64</v>
          </cell>
          <cell r="J68">
            <v>46904</v>
          </cell>
          <cell r="K68">
            <v>42608</v>
          </cell>
          <cell r="L68">
            <v>37982</v>
          </cell>
          <cell r="M68">
            <v>30855</v>
          </cell>
          <cell r="N68">
            <v>24491</v>
          </cell>
          <cell r="AD68">
            <v>64</v>
          </cell>
          <cell r="AE68">
            <v>68171</v>
          </cell>
          <cell r="AF68">
            <v>63575</v>
          </cell>
          <cell r="AG68">
            <v>51012</v>
          </cell>
          <cell r="AH68">
            <v>46905</v>
          </cell>
          <cell r="AI68">
            <v>39727</v>
          </cell>
        </row>
        <row r="69">
          <cell r="I69">
            <v>65</v>
          </cell>
          <cell r="J69">
            <v>46904</v>
          </cell>
          <cell r="K69">
            <v>42608</v>
          </cell>
          <cell r="L69">
            <v>37982</v>
          </cell>
          <cell r="M69">
            <v>30855</v>
          </cell>
          <cell r="N69">
            <v>24491</v>
          </cell>
          <cell r="AD69">
            <v>65</v>
          </cell>
          <cell r="AE69">
            <v>68171</v>
          </cell>
          <cell r="AF69">
            <v>63575</v>
          </cell>
          <cell r="AG69">
            <v>51012</v>
          </cell>
          <cell r="AH69">
            <v>46905</v>
          </cell>
          <cell r="AI69">
            <v>39727</v>
          </cell>
        </row>
      </sheetData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- Per Family"/>
      <sheetName val="Summary - Per Family (2)"/>
      <sheetName val="Summary"/>
      <sheetName val="Sublimits 1"/>
      <sheetName val="Shared Rates"/>
      <sheetName val="Unshared Rates"/>
      <sheetName val="benefits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L2" t="str">
            <v>Benefit Name</v>
          </cell>
          <cell r="M2" t="str">
            <v>Range Name</v>
          </cell>
        </row>
        <row r="3">
          <cell r="L3" t="str">
            <v>Inpatient</v>
          </cell>
          <cell r="M3" t="str">
            <v>Inpatient</v>
          </cell>
        </row>
        <row r="4">
          <cell r="L4" t="str">
            <v>Outpatient</v>
          </cell>
          <cell r="M4" t="str">
            <v>Outpatient_No_Copay</v>
          </cell>
        </row>
        <row r="5">
          <cell r="L5" t="str">
            <v>Maternity</v>
          </cell>
          <cell r="M5" t="str">
            <v>Maternity</v>
          </cell>
        </row>
        <row r="6">
          <cell r="L6" t="str">
            <v>Dental</v>
          </cell>
          <cell r="M6" t="str">
            <v>Dental</v>
          </cell>
        </row>
        <row r="7">
          <cell r="L7" t="str">
            <v>Optical</v>
          </cell>
          <cell r="M7" t="str">
            <v>Optical</v>
          </cell>
        </row>
        <row r="28">
          <cell r="A28">
            <v>250000</v>
          </cell>
          <cell r="B28">
            <v>39052.6</v>
          </cell>
          <cell r="C28">
            <v>73994.55</v>
          </cell>
          <cell r="D28">
            <v>89009.3</v>
          </cell>
          <cell r="E28">
            <v>103572.79999999999</v>
          </cell>
          <cell r="F28">
            <v>117631.84999999999</v>
          </cell>
          <cell r="G28">
            <v>131406.85</v>
          </cell>
          <cell r="H28">
            <v>144658.4</v>
          </cell>
        </row>
        <row r="29">
          <cell r="A29">
            <v>200000</v>
          </cell>
          <cell r="B29">
            <v>38757.15</v>
          </cell>
          <cell r="C29">
            <v>60544.020000000004</v>
          </cell>
          <cell r="D29">
            <v>72652.400000000009</v>
          </cell>
          <cell r="E29">
            <v>87182.88</v>
          </cell>
          <cell r="F29">
            <v>104618.82</v>
          </cell>
          <cell r="G29">
            <v>125543.22</v>
          </cell>
          <cell r="H29">
            <v>150651.44</v>
          </cell>
        </row>
        <row r="30">
          <cell r="A30">
            <v>150000</v>
          </cell>
          <cell r="B30">
            <v>36441.300000000003</v>
          </cell>
          <cell r="C30">
            <v>55182.54</v>
          </cell>
          <cell r="D30">
            <v>66218.2</v>
          </cell>
          <cell r="E30">
            <v>79462.900000000009</v>
          </cell>
          <cell r="F30">
            <v>95355.48000000001</v>
          </cell>
          <cell r="G30">
            <v>114425.94</v>
          </cell>
          <cell r="H30">
            <v>137312.4</v>
          </cell>
        </row>
        <row r="31">
          <cell r="A31">
            <v>100000</v>
          </cell>
          <cell r="B31">
            <v>33336.659999999996</v>
          </cell>
          <cell r="C31">
            <v>50480.380000000005</v>
          </cell>
          <cell r="D31">
            <v>60576.880000000005</v>
          </cell>
          <cell r="E31">
            <v>72692.680000000008</v>
          </cell>
          <cell r="F31">
            <v>87230.58</v>
          </cell>
          <cell r="G31">
            <v>0</v>
          </cell>
          <cell r="H31">
            <v>0</v>
          </cell>
        </row>
        <row r="32">
          <cell r="A32">
            <v>75000</v>
          </cell>
          <cell r="B32">
            <v>31336.48</v>
          </cell>
          <cell r="C32">
            <v>47451.96</v>
          </cell>
          <cell r="D32">
            <v>56943.200000000004</v>
          </cell>
          <cell r="E32">
            <v>68331.839999999997</v>
          </cell>
          <cell r="F32">
            <v>0</v>
          </cell>
          <cell r="G32">
            <v>0</v>
          </cell>
          <cell r="H32">
            <v>0</v>
          </cell>
        </row>
        <row r="33">
          <cell r="A33">
            <v>50000</v>
          </cell>
          <cell r="B33">
            <v>24844.763999999996</v>
          </cell>
          <cell r="C33">
            <v>37622.071199999998</v>
          </cell>
          <cell r="D33">
            <v>45146.884000000005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service@kenbright.co.k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ustomerservice@kenbright.co.k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ustomerservice@kenbright.co.k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ustomerservice@kenbright.co.k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BA0-09D2-4FD9-9281-023908D42E28}">
  <dimension ref="J9:M11"/>
  <sheetViews>
    <sheetView showGridLines="0" topLeftCell="A4" workbookViewId="0">
      <selection activeCell="J10" sqref="J10:M10"/>
    </sheetView>
  </sheetViews>
  <sheetFormatPr defaultColWidth="8.7265625" defaultRowHeight="13"/>
  <cols>
    <col min="1" max="16384" width="8.7265625" style="1"/>
  </cols>
  <sheetData>
    <row r="9" spans="10:13" ht="28.5" customHeight="1">
      <c r="J9" s="108" t="s">
        <v>95</v>
      </c>
      <c r="K9" s="109"/>
      <c r="L9" s="109"/>
      <c r="M9" s="110"/>
    </row>
    <row r="10" spans="10:13" ht="28.5" customHeight="1">
      <c r="J10" s="108" t="s">
        <v>97</v>
      </c>
      <c r="K10" s="109"/>
      <c r="L10" s="109"/>
      <c r="M10" s="110"/>
    </row>
    <row r="11" spans="10:13" ht="28.5" customHeight="1">
      <c r="J11" s="108" t="s">
        <v>96</v>
      </c>
      <c r="K11" s="109"/>
      <c r="L11" s="109"/>
      <c r="M11" s="110"/>
    </row>
  </sheetData>
  <mergeCells count="3">
    <mergeCell ref="J9:M9"/>
    <mergeCell ref="J10:M10"/>
    <mergeCell ref="J11:M11"/>
  </mergeCells>
  <hyperlinks>
    <hyperlink ref="J9:M9" location="Gold!A1" display="Gold" xr:uid="{2EEE71F5-4043-4D1D-B9F9-BD4F75B57207}"/>
    <hyperlink ref="J10:M10" location="Silver!A1" display="Silver" xr:uid="{D1FB2A08-273C-4E69-9307-84031BD1FB77}"/>
    <hyperlink ref="J11:M11" location="Bronze!A1" display="Bronze" xr:uid="{89C2149B-9008-4A2C-BA01-78C95CB3AC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9E6-2803-4AB9-B383-DA0C2B22624D}">
  <sheetPr>
    <tabColor theme="6" tint="0.39997558519241921"/>
    <pageSetUpPr fitToPage="1"/>
  </sheetPr>
  <dimension ref="B3:M95"/>
  <sheetViews>
    <sheetView topLeftCell="A34" workbookViewId="0">
      <selection activeCell="G67" sqref="G67:H67"/>
    </sheetView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43"/>
      <c r="C5" s="144"/>
      <c r="D5" s="144"/>
      <c r="E5" s="144"/>
      <c r="F5" s="144"/>
      <c r="G5" s="144"/>
      <c r="H5" s="144"/>
      <c r="I5" s="144"/>
      <c r="J5" s="144"/>
      <c r="K5" s="145"/>
    </row>
    <row r="6" spans="2:11" ht="49.5" customHeight="1">
      <c r="B6" s="15"/>
      <c r="C6" s="146" t="s">
        <v>119</v>
      </c>
      <c r="D6" s="147"/>
      <c r="E6" s="147"/>
      <c r="F6" s="147"/>
      <c r="G6" s="16"/>
      <c r="H6" s="16"/>
      <c r="I6" s="16"/>
      <c r="J6" s="17"/>
      <c r="K6" s="18"/>
    </row>
    <row r="7" spans="2:11" ht="13" customHeight="1">
      <c r="B7" s="15"/>
      <c r="C7" s="148"/>
      <c r="D7" s="149"/>
      <c r="E7" s="149"/>
      <c r="F7" s="149"/>
      <c r="G7" s="19"/>
      <c r="H7" s="19"/>
      <c r="I7" s="19"/>
      <c r="J7" s="20"/>
      <c r="K7" s="21"/>
    </row>
    <row r="8" spans="2:11" ht="17.25" customHeight="1">
      <c r="B8" s="15"/>
      <c r="C8" s="148"/>
      <c r="D8" s="149"/>
      <c r="E8" s="149"/>
      <c r="F8" s="149"/>
      <c r="G8" s="19"/>
      <c r="H8" s="19"/>
      <c r="I8" s="150" t="s">
        <v>66</v>
      </c>
      <c r="J8" s="151"/>
      <c r="K8" s="21"/>
    </row>
    <row r="9" spans="2:11" ht="17.25" customHeight="1">
      <c r="B9" s="15"/>
      <c r="C9" s="148"/>
      <c r="D9" s="149"/>
      <c r="E9" s="149"/>
      <c r="F9" s="149"/>
      <c r="G9" s="19"/>
      <c r="H9" s="152" t="s">
        <v>67</v>
      </c>
      <c r="I9" s="152"/>
      <c r="J9" s="153"/>
      <c r="K9" s="21"/>
    </row>
    <row r="10" spans="2:11" ht="19.5" customHeight="1">
      <c r="B10" s="15"/>
      <c r="C10" s="148"/>
      <c r="D10" s="149"/>
      <c r="E10" s="149"/>
      <c r="F10" s="149"/>
      <c r="G10" s="22"/>
      <c r="H10" s="22"/>
      <c r="I10" s="154" t="str">
        <f ca="1">TEXT(TODAY(), "dddd, mmmm dd, yyyy")</f>
        <v>Saturday, May 11, 2024</v>
      </c>
      <c r="J10" s="155"/>
      <c r="K10" s="21"/>
    </row>
    <row r="11" spans="2:11" ht="19.5" customHeight="1">
      <c r="B11" s="15"/>
      <c r="C11" s="148"/>
      <c r="D11" s="149"/>
      <c r="E11" s="149"/>
      <c r="F11" s="149"/>
      <c r="G11" s="22"/>
      <c r="H11" s="22"/>
      <c r="I11" s="23"/>
      <c r="J11" s="24"/>
      <c r="K11" s="21"/>
    </row>
    <row r="12" spans="2:11" ht="17.149999999999999" customHeight="1">
      <c r="B12" s="15"/>
      <c r="C12" s="156" t="s">
        <v>88</v>
      </c>
      <c r="D12" s="157"/>
      <c r="E12" s="157"/>
      <c r="F12" s="158"/>
      <c r="G12" s="54"/>
      <c r="H12" s="54"/>
      <c r="I12" s="54"/>
      <c r="J12" s="55"/>
      <c r="K12" s="21"/>
    </row>
    <row r="13" spans="2:11" ht="17.149999999999999" customHeight="1">
      <c r="B13" s="15"/>
      <c r="C13" s="159" t="s">
        <v>87</v>
      </c>
      <c r="D13" s="160"/>
      <c r="E13" s="126" t="s">
        <v>91</v>
      </c>
      <c r="F13" s="127"/>
      <c r="G13" s="56"/>
      <c r="H13" s="57"/>
      <c r="I13" s="57"/>
      <c r="J13" s="58"/>
      <c r="K13" s="21"/>
    </row>
    <row r="14" spans="2:11" ht="17.149999999999999" customHeight="1">
      <c r="B14" s="15"/>
      <c r="C14" s="159" t="s">
        <v>89</v>
      </c>
      <c r="D14" s="160"/>
      <c r="E14" s="126">
        <v>1998</v>
      </c>
      <c r="F14" s="127"/>
      <c r="G14" s="56"/>
      <c r="H14" s="57"/>
      <c r="I14" s="57"/>
      <c r="J14" s="58"/>
      <c r="K14" s="21"/>
    </row>
    <row r="15" spans="2:11" ht="17.149999999999999" customHeight="1">
      <c r="B15" s="15"/>
      <c r="C15" s="159" t="s">
        <v>65</v>
      </c>
      <c r="D15" s="160"/>
      <c r="E15" s="128">
        <f ca="1">IFERROR(YEAR(TODAY())-YEAR(DATEVALUE(E14&amp;"/1/1")),0)</f>
        <v>26</v>
      </c>
      <c r="F15" s="129"/>
      <c r="G15" s="56"/>
      <c r="H15" s="57"/>
      <c r="I15" s="57"/>
      <c r="J15" s="58"/>
      <c r="K15" s="21"/>
    </row>
    <row r="16" spans="2:11" ht="17.149999999999999" customHeight="1">
      <c r="B16" s="15"/>
      <c r="C16" s="164"/>
      <c r="D16" s="165"/>
      <c r="E16" s="166"/>
      <c r="F16" s="166"/>
      <c r="G16" s="165"/>
      <c r="H16" s="165"/>
      <c r="I16" s="165"/>
      <c r="J16" s="167"/>
      <c r="K16" s="21"/>
    </row>
    <row r="17" spans="2:13">
      <c r="B17" s="15"/>
      <c r="C17" s="161" t="s">
        <v>57</v>
      </c>
      <c r="D17" s="162"/>
      <c r="E17" s="117"/>
      <c r="F17" s="117"/>
      <c r="G17" s="162"/>
      <c r="H17" s="162"/>
      <c r="I17" s="162"/>
      <c r="J17" s="163"/>
      <c r="K17" s="21"/>
    </row>
    <row r="18" spans="2:13">
      <c r="B18" s="15"/>
      <c r="C18" s="130"/>
      <c r="D18" s="131"/>
      <c r="E18" s="112" t="s">
        <v>58</v>
      </c>
      <c r="F18" s="113"/>
      <c r="G18" s="132" t="s">
        <v>23</v>
      </c>
      <c r="H18" s="133"/>
      <c r="I18" s="53"/>
      <c r="J18" s="78"/>
      <c r="K18" s="21"/>
    </row>
    <row r="19" spans="2:13">
      <c r="B19" s="15"/>
      <c r="C19" s="130"/>
      <c r="D19" s="131"/>
      <c r="E19" s="112" t="s">
        <v>59</v>
      </c>
      <c r="F19" s="113"/>
      <c r="G19" s="134" t="s">
        <v>17</v>
      </c>
      <c r="H19" s="135"/>
      <c r="I19" s="53"/>
      <c r="J19" s="78"/>
      <c r="K19" s="21"/>
    </row>
    <row r="20" spans="2:13">
      <c r="B20" s="15"/>
      <c r="C20" s="130"/>
      <c r="D20" s="131"/>
      <c r="E20" s="112" t="s">
        <v>60</v>
      </c>
      <c r="F20" s="113"/>
      <c r="G20" s="136" t="str">
        <f>IF(G18="Standard",_xlfn.XLOOKUP(G19,'Personal Accident'!C20:J20,'Personal Accident'!C28:J28),_xlfn.XLOOKUP(G19,'Personal Accident'!C3:J3,'Personal Accident'!C16:J16))</f>
        <v>3,525</v>
      </c>
      <c r="H20" s="136"/>
      <c r="I20" s="53"/>
      <c r="J20" s="78"/>
      <c r="K20" s="21"/>
    </row>
    <row r="21" spans="2:13">
      <c r="B21" s="15"/>
      <c r="C21" s="137"/>
      <c r="D21" s="138"/>
      <c r="E21" s="139"/>
      <c r="F21" s="139"/>
      <c r="G21" s="138"/>
      <c r="H21" s="138"/>
      <c r="I21" s="138"/>
      <c r="J21" s="140"/>
      <c r="K21" s="21"/>
    </row>
    <row r="22" spans="2:13">
      <c r="B22" s="15"/>
      <c r="C22" s="116" t="s">
        <v>92</v>
      </c>
      <c r="D22" s="117"/>
      <c r="E22" s="117"/>
      <c r="F22" s="117"/>
      <c r="G22" s="117"/>
      <c r="H22" s="117"/>
      <c r="I22" s="117"/>
      <c r="J22" s="118"/>
      <c r="K22" s="28"/>
      <c r="M22" s="29"/>
    </row>
    <row r="23" spans="2:13">
      <c r="B23" s="15"/>
      <c r="C23" s="30"/>
      <c r="E23" s="121" t="s">
        <v>93</v>
      </c>
      <c r="F23" s="121"/>
      <c r="G23" s="122">
        <v>500000</v>
      </c>
      <c r="H23" s="122"/>
      <c r="J23" s="31"/>
      <c r="K23" s="21"/>
    </row>
    <row r="24" spans="2:13">
      <c r="B24" s="15"/>
      <c r="C24" s="30"/>
      <c r="E24" s="121" t="s">
        <v>94</v>
      </c>
      <c r="F24" s="121"/>
      <c r="G24" s="114">
        <v>10</v>
      </c>
      <c r="H24" s="114"/>
      <c r="J24" s="31"/>
      <c r="K24" s="21"/>
    </row>
    <row r="25" spans="2:13">
      <c r="B25" s="15"/>
      <c r="C25" s="30"/>
      <c r="E25" s="112" t="s">
        <v>89</v>
      </c>
      <c r="F25" s="113"/>
      <c r="G25" s="119">
        <v>1983</v>
      </c>
      <c r="H25" s="120"/>
      <c r="J25" s="31"/>
      <c r="K25" s="21"/>
    </row>
    <row r="26" spans="2:13">
      <c r="B26" s="15"/>
      <c r="C26" s="30"/>
      <c r="E26" s="121" t="s">
        <v>65</v>
      </c>
      <c r="F26" s="121"/>
      <c r="G26" s="115">
        <f ca="1">IFERROR(YEAR(TODAY())-YEAR(DATEVALUE(G25&amp;"/1/1")),0)</f>
        <v>41</v>
      </c>
      <c r="H26" s="115"/>
      <c r="J26" s="31"/>
      <c r="K26" s="21"/>
    </row>
    <row r="27" spans="2:13">
      <c r="B27" s="15"/>
      <c r="C27" s="30"/>
      <c r="E27" s="121" t="s">
        <v>60</v>
      </c>
      <c r="F27" s="121"/>
      <c r="G27" s="136" cm="1">
        <f t="array" aca="1" ref="G27" ca="1">IF(G23 = 1000000,_xlfn.XLOOKUP(G26,Ahadi!R3:R45,_xlfn.XLOOKUP(G24,Ahadi!S2:AB2,Ahadi!S3:AB45)),_xlfn.XLOOKUP(G26,Ahadi!B3:B45,_xlfn.XLOOKUP(G24,Ahadi!C2:L2,Ahadi!C3:L45)))</f>
        <v>25884.999999999996</v>
      </c>
      <c r="H27" s="136"/>
      <c r="J27" s="31"/>
      <c r="K27" s="21"/>
    </row>
    <row r="28" spans="2:13">
      <c r="B28" s="15"/>
      <c r="C28" s="30"/>
      <c r="E28" s="66"/>
      <c r="F28" s="66"/>
      <c r="G28" s="67"/>
      <c r="H28" s="67"/>
      <c r="J28" s="31"/>
      <c r="K28" s="21"/>
    </row>
    <row r="29" spans="2:13">
      <c r="B29" s="15"/>
      <c r="C29" s="116" t="s">
        <v>107</v>
      </c>
      <c r="D29" s="117"/>
      <c r="E29" s="117"/>
      <c r="F29" s="117"/>
      <c r="G29" s="117"/>
      <c r="H29" s="117"/>
      <c r="I29" s="117"/>
      <c r="J29" s="118"/>
      <c r="K29" s="28"/>
      <c r="M29" s="29"/>
    </row>
    <row r="30" spans="2:13">
      <c r="B30" s="15"/>
      <c r="C30" s="168" t="s">
        <v>108</v>
      </c>
      <c r="D30" s="169"/>
      <c r="E30" s="121" t="s">
        <v>93</v>
      </c>
      <c r="F30" s="121"/>
      <c r="G30" s="122">
        <v>150000</v>
      </c>
      <c r="H30" s="122"/>
      <c r="I30" s="75" t="str">
        <f>_xlfn.XLOOKUP(G30,'Family Shield'!AT2:AT6,'Family Shield'!AU2:AU6)</f>
        <v>Nyati</v>
      </c>
      <c r="J30" s="31"/>
      <c r="K30" s="21"/>
    </row>
    <row r="31" spans="2:13">
      <c r="B31" s="15"/>
      <c r="C31" s="30"/>
      <c r="E31" s="121" t="s">
        <v>94</v>
      </c>
      <c r="F31" s="121"/>
      <c r="G31" s="114">
        <v>7</v>
      </c>
      <c r="H31" s="114"/>
      <c r="J31" s="31"/>
      <c r="K31" s="21"/>
    </row>
    <row r="32" spans="2:13">
      <c r="B32" s="15"/>
      <c r="C32" s="30"/>
      <c r="E32" s="112" t="s">
        <v>89</v>
      </c>
      <c r="F32" s="113"/>
      <c r="G32" s="119">
        <v>1970</v>
      </c>
      <c r="H32" s="120"/>
      <c r="J32" s="31"/>
      <c r="K32" s="21"/>
    </row>
    <row r="33" spans="2:11">
      <c r="B33" s="15"/>
      <c r="C33" s="30"/>
      <c r="E33" s="121" t="s">
        <v>65</v>
      </c>
      <c r="F33" s="121"/>
      <c r="G33" s="115">
        <f ca="1">IFERROR(YEAR(TODAY())-YEAR(DATEVALUE(G32&amp;"/1/1")),0)</f>
        <v>54</v>
      </c>
      <c r="H33" s="115"/>
      <c r="J33" s="31"/>
      <c r="K33" s="21"/>
    </row>
    <row r="34" spans="2:11">
      <c r="B34" s="15"/>
      <c r="C34" s="30"/>
      <c r="E34" s="121" t="s">
        <v>111</v>
      </c>
      <c r="F34" s="121"/>
      <c r="G34" s="111" cm="1">
        <f t="array" aca="1" ref="G34" ca="1">IF(G30 = 50000, _xlfn.XLOOKUP(G33,'Family Shield'!A5:A52,_xlfn.XLOOKUP(G31,'Family Shield'!B4:G4,'Family Shield'!B5:G52)),
    IF(G30 = 100000, _xlfn.XLOOKUP(G33,'Family Shield'!J5:J52,_xlfn.XLOOKUP(G31,'Family Shield'!K4:P4,'Family Shield'!K5:P52)),
        IF(G30 = 150000, _xlfn.XLOOKUP(G31,'Family Shield'!T4:Y4,_xlfn.XLOOKUP(G33,'Family Shield'!S5:S52,'Family Shield'!T5:Y52)),
            IF(G30 = 200000, _xlfn.XLOOKUP(G31,'Family Shield'!AC4:AH4,_xlfn.XLOOKUP(G33,'Family Shield'!AB5:AB52,'Family Shield'!AC5:AH52)),
                IF(G30 = 250000, _xlfn.XLOOKUP(G33,'Family Shield'!AK5:AK52,_xlfn.XLOOKUP(G31,'Family Shield'!AL4:AQ4,'Family Shield'!AL5:AQ52)),
                    0
                )
            )
        )
    )
)</f>
        <v>5370</v>
      </c>
      <c r="H34" s="111"/>
      <c r="J34" s="31"/>
      <c r="K34" s="21"/>
    </row>
    <row r="35" spans="2:11">
      <c r="B35" s="15"/>
      <c r="C35" s="30"/>
      <c r="E35" s="66"/>
      <c r="F35" s="66"/>
      <c r="G35" s="67"/>
      <c r="H35" s="67"/>
      <c r="J35" s="31"/>
      <c r="K35" s="21"/>
    </row>
    <row r="36" spans="2:11">
      <c r="B36" s="15"/>
      <c r="C36" s="141" t="s">
        <v>112</v>
      </c>
      <c r="D36" s="142"/>
      <c r="E36" s="121" t="s">
        <v>93</v>
      </c>
      <c r="F36" s="121"/>
      <c r="G36" s="122">
        <v>250000</v>
      </c>
      <c r="H36" s="122"/>
      <c r="I36" s="75" t="str">
        <f>_xlfn.XLOOKUP(G36,'Family Shield'!AT2:AT6,'Family Shield'!AU2:AU6)</f>
        <v>Simba</v>
      </c>
      <c r="J36" s="31"/>
      <c r="K36" s="21"/>
    </row>
    <row r="37" spans="2:11">
      <c r="B37" s="15"/>
      <c r="C37" s="30"/>
      <c r="E37" s="121" t="s">
        <v>94</v>
      </c>
      <c r="F37" s="121"/>
      <c r="G37" s="114">
        <v>10</v>
      </c>
      <c r="H37" s="114"/>
      <c r="J37" s="31"/>
      <c r="K37" s="21"/>
    </row>
    <row r="38" spans="2:11">
      <c r="B38" s="15"/>
      <c r="C38" s="30"/>
      <c r="E38" s="112" t="s">
        <v>89</v>
      </c>
      <c r="F38" s="113"/>
      <c r="G38" s="119">
        <v>2000</v>
      </c>
      <c r="H38" s="120"/>
      <c r="J38" s="31"/>
      <c r="K38" s="21"/>
    </row>
    <row r="39" spans="2:11">
      <c r="B39" s="15"/>
      <c r="C39" s="30"/>
      <c r="E39" s="121" t="s">
        <v>65</v>
      </c>
      <c r="F39" s="121"/>
      <c r="G39" s="115">
        <f ca="1">IFERROR(YEAR(TODAY())-YEAR(DATEVALUE(G38&amp;"/1/1")),0)</f>
        <v>24</v>
      </c>
      <c r="H39" s="115"/>
      <c r="J39" s="31"/>
      <c r="K39" s="21"/>
    </row>
    <row r="40" spans="2:11">
      <c r="B40" s="15"/>
      <c r="C40" s="30"/>
      <c r="E40" s="121" t="s">
        <v>120</v>
      </c>
      <c r="F40" s="121"/>
      <c r="G40" s="111" cm="1">
        <f t="array" aca="1" ref="G40" ca="1">IF(G36= 50000, _xlfn.XLOOKUP(G39,'Family Shield'!A58:A105,_xlfn.XLOOKUP(G37,'Family Shield'!B57:G57,'Family Shield'!B58:G105)),
    IF(G36 = 100000, _xlfn.XLOOKUP(G37,'Family Shield'!K57:P57,_xlfn.XLOOKUP(G39,'Family Shield'!J58:J105,'Family Shield'!K58:P105)),
        IF(G36 = 150000, _xlfn.XLOOKUP(G39,'Family Shield'!S58:S105,_xlfn.XLOOKUP(G37,'Family Shield'!T57:Y57,'Family Shield'!T58:Y105)),
            IF(G36 = 200000, _xlfn.XLOOKUP(G39,'Family Shield'!AB58:AB105,_xlfn.XLOOKUP(G37,'Family Shield'!AC57:AH57,'Family Shield'!AC58:AH105)),
                IF(G36 = 250000, _xlfn.XLOOKUP(G39,'Family Shield'!AK58:AK105,_xlfn.XLOOKUP(G37,'Family Shield'!AL57:AQ57,'Family Shield'!AL58:AQ105)),
                    0
                )
            )
        )
    )
)</f>
        <v>2160</v>
      </c>
      <c r="H40" s="111"/>
      <c r="J40" s="31"/>
      <c r="K40" s="21"/>
    </row>
    <row r="41" spans="2:11">
      <c r="B41" s="15"/>
      <c r="C41" s="30"/>
      <c r="E41" s="66"/>
      <c r="F41" s="66"/>
      <c r="G41" s="67"/>
      <c r="H41" s="67"/>
      <c r="J41" s="31"/>
      <c r="K41" s="21"/>
    </row>
    <row r="42" spans="2:11">
      <c r="B42" s="15"/>
      <c r="C42" s="141" t="s">
        <v>113</v>
      </c>
      <c r="D42" s="142"/>
      <c r="E42" s="121" t="s">
        <v>93</v>
      </c>
      <c r="F42" s="121"/>
      <c r="G42" s="122">
        <v>250000</v>
      </c>
      <c r="H42" s="122"/>
      <c r="I42" s="75" t="str">
        <f>_xlfn.XLOOKUP(G42,'Family Shield'!AT2:AT6,'Family Shield'!AU2:AU6)</f>
        <v>Simba</v>
      </c>
      <c r="J42" s="31"/>
      <c r="K42" s="21"/>
    </row>
    <row r="43" spans="2:11">
      <c r="B43" s="15"/>
      <c r="C43" s="30"/>
      <c r="E43" s="121" t="s">
        <v>94</v>
      </c>
      <c r="F43" s="121"/>
      <c r="G43" s="114">
        <v>10</v>
      </c>
      <c r="H43" s="114"/>
      <c r="J43" s="31"/>
      <c r="K43" s="21"/>
    </row>
    <row r="44" spans="2:11">
      <c r="B44" s="15"/>
      <c r="C44" s="30"/>
      <c r="E44" s="112" t="s">
        <v>122</v>
      </c>
      <c r="F44" s="113"/>
      <c r="G44" s="119">
        <v>0</v>
      </c>
      <c r="H44" s="120"/>
      <c r="J44" s="31"/>
      <c r="K44" s="21"/>
    </row>
    <row r="45" spans="2:11">
      <c r="B45" s="15"/>
      <c r="C45" s="30"/>
      <c r="E45" s="112" t="s">
        <v>89</v>
      </c>
      <c r="F45" s="113"/>
      <c r="G45" s="119">
        <v>1977</v>
      </c>
      <c r="H45" s="120"/>
      <c r="J45" s="31"/>
      <c r="K45" s="21"/>
    </row>
    <row r="46" spans="2:11">
      <c r="B46" s="15"/>
      <c r="C46" s="30"/>
      <c r="E46" s="121" t="s">
        <v>65</v>
      </c>
      <c r="F46" s="121"/>
      <c r="G46" s="115">
        <f ca="1">IFERROR(YEAR(TODAY())-YEAR(DATEVALUE(G45&amp;"/1/1")),0)</f>
        <v>47</v>
      </c>
      <c r="H46" s="115"/>
      <c r="J46" s="31"/>
      <c r="K46" s="21"/>
    </row>
    <row r="47" spans="2:11">
      <c r="B47" s="15"/>
      <c r="C47" s="30"/>
      <c r="E47" s="121" t="s">
        <v>121</v>
      </c>
      <c r="F47" s="121"/>
      <c r="G47" s="111" cm="1">
        <f t="array" aca="1" ref="G47" ca="1">IF(G42= 50000, _xlfn.XLOOKUP(G46,'Family Shield'!A113:A160,_xlfn.XLOOKUP(G43,'Family Shield'!B112:G112,'Family Shield'!B113:G160))*G44,
    IF(G42 = 100000, _xlfn.XLOOKUP(G46,'Family Shield'!J113:J160,_xlfn.XLOOKUP(G43,'Family Shield'!K112:P112,'Family Shield'!K113:P160))*G44,
        IF(G42 = 150000, _xlfn.XLOOKUP(G46,'Family Shield'!S113:S160,_xlfn.XLOOKUP(G43,'Family Shield'!T112:Y112,'Family Shield'!T113:Y160))*G44,
            IF(G42 = 200000, _xlfn.XLOOKUP(G46,'Family Shield'!AB113:AB160,_xlfn.XLOOKUP(G43,'Family Shield'!AC112:AH112,'Family Shield'!AC113:AH160))*G44,
                IF(G42 = 250000, _xlfn.XLOOKUP(G46,'Family Shield'!AK113:AK160,_xlfn.XLOOKUP(G43,'Family Shield'!AL112:AQ112,'Family Shield'!AL113:AQ160))*G44,
                    0
                )
            )
        )
    )
)</f>
        <v>0</v>
      </c>
      <c r="H47" s="111"/>
      <c r="J47" s="31"/>
      <c r="K47" s="21"/>
    </row>
    <row r="48" spans="2:11">
      <c r="B48" s="15"/>
      <c r="C48" s="30"/>
      <c r="E48" s="66"/>
      <c r="F48" s="66"/>
      <c r="G48" s="67"/>
      <c r="H48" s="67"/>
      <c r="J48" s="31"/>
      <c r="K48" s="21"/>
    </row>
    <row r="49" spans="2:11">
      <c r="B49" s="15"/>
      <c r="C49" s="76" t="s">
        <v>114</v>
      </c>
      <c r="D49" s="77" t="s">
        <v>115</v>
      </c>
      <c r="E49" s="121" t="s">
        <v>93</v>
      </c>
      <c r="F49" s="121"/>
      <c r="G49" s="122">
        <v>50000</v>
      </c>
      <c r="H49" s="122"/>
      <c r="I49" s="75" t="str">
        <f>_xlfn.XLOOKUP(G49,'Family Shield'!AT2:AT6,'Family Shield'!AU2:AU6)</f>
        <v>Kifaru</v>
      </c>
      <c r="J49" s="31"/>
      <c r="K49" s="21"/>
    </row>
    <row r="50" spans="2:11">
      <c r="B50" s="15"/>
      <c r="C50" s="30"/>
      <c r="D50" s="79"/>
      <c r="E50" s="112" t="s">
        <v>94</v>
      </c>
      <c r="F50" s="113"/>
      <c r="G50" s="114">
        <v>10</v>
      </c>
      <c r="H50" s="114"/>
      <c r="J50" s="31"/>
      <c r="K50" s="21"/>
    </row>
    <row r="51" spans="2:11">
      <c r="B51" s="15"/>
      <c r="C51" s="30"/>
      <c r="D51" s="79"/>
      <c r="E51" s="112" t="s">
        <v>89</v>
      </c>
      <c r="F51" s="113"/>
      <c r="G51" s="119">
        <v>2005</v>
      </c>
      <c r="H51" s="120"/>
      <c r="J51" s="31"/>
      <c r="K51" s="21"/>
    </row>
    <row r="52" spans="2:11">
      <c r="B52" s="15"/>
      <c r="C52" s="30"/>
      <c r="D52" s="79"/>
      <c r="E52" s="112" t="s">
        <v>65</v>
      </c>
      <c r="F52" s="113"/>
      <c r="G52" s="115">
        <f ca="1">IFERROR(YEAR(TODAY())-YEAR(DATEVALUE(G51&amp;"/1/1")),0)</f>
        <v>19</v>
      </c>
      <c r="H52" s="115"/>
      <c r="J52" s="31"/>
      <c r="K52" s="21"/>
    </row>
    <row r="53" spans="2:11">
      <c r="B53" s="15"/>
      <c r="C53" s="30"/>
      <c r="D53" s="79"/>
      <c r="E53" s="112" t="s">
        <v>123</v>
      </c>
      <c r="F53" s="113"/>
      <c r="G53" s="111" cm="1">
        <f t="array" aca="1" ref="G53" ca="1">IF(G49= 50000, _xlfn.XLOOKUP(G52,'Family Shield'!A169:A219,_xlfn.XLOOKUP(G50,'Family Shield'!B168:G168,'Family Shield'!B169:G219)),
    IF(G49 = 100000, _xlfn.XLOOKUP(G52,'Family Shield'!J169:J219,_xlfn.XLOOKUP(G50,'Family Shield'!K168:P168,'Family Shield'!K169:P219)),
        IF(G49 = 150000, _xlfn.XLOOKUP(G52,'Family Shield'!S169:S219,_xlfn.XLOOKUP(G50,'Family Shield'!T168:Y168,'Family Shield'!T169:Y219)),
            IF(G49 = 200000, _xlfn.XLOOKUP(G52,'Family Shield'!AB169:AB219,_xlfn.XLOOKUP(G50,'Family Shield'!AC168:AH168,'Family Shield'!AC169:AH219)),
                IF(G49 = 250000, _xlfn.XLOOKUP(G52,'Family Shield'!AK169:AK219,_xlfn.XLOOKUP(G50,'Family Shield'!AL168:AQ168,'Family Shield'!AL169:AQ219)),
                    0
                )
            )
        )
    )
)</f>
        <v>620</v>
      </c>
      <c r="H53" s="111"/>
      <c r="J53" s="31"/>
      <c r="K53" s="21"/>
    </row>
    <row r="54" spans="2:11">
      <c r="B54" s="15"/>
      <c r="C54" s="30"/>
      <c r="D54" s="79"/>
      <c r="E54" s="66"/>
      <c r="F54" s="66"/>
      <c r="G54" s="67"/>
      <c r="H54" s="67"/>
      <c r="J54" s="31"/>
      <c r="K54" s="21"/>
    </row>
    <row r="55" spans="2:11">
      <c r="B55" s="15"/>
      <c r="C55" s="30"/>
      <c r="D55" s="77" t="s">
        <v>116</v>
      </c>
      <c r="E55" s="121" t="s">
        <v>93</v>
      </c>
      <c r="F55" s="121"/>
      <c r="G55" s="122">
        <v>250000</v>
      </c>
      <c r="H55" s="122"/>
      <c r="I55" s="75" t="str">
        <f>_xlfn.XLOOKUP(G55,'Family Shield'!AT2:AT6,'Family Shield'!AU2:AU6)</f>
        <v>Simba</v>
      </c>
      <c r="J55" s="31"/>
      <c r="K55" s="21"/>
    </row>
    <row r="56" spans="2:11">
      <c r="B56" s="15"/>
      <c r="C56" s="30"/>
      <c r="D56" s="79"/>
      <c r="E56" s="112" t="s">
        <v>94</v>
      </c>
      <c r="F56" s="113"/>
      <c r="G56" s="114">
        <v>10</v>
      </c>
      <c r="H56" s="114"/>
      <c r="J56" s="31"/>
      <c r="K56" s="21"/>
    </row>
    <row r="57" spans="2:11">
      <c r="B57" s="15"/>
      <c r="C57" s="30"/>
      <c r="D57" s="79"/>
      <c r="E57" s="112" t="s">
        <v>89</v>
      </c>
      <c r="F57" s="113"/>
      <c r="G57" s="119">
        <v>1977</v>
      </c>
      <c r="H57" s="120"/>
      <c r="J57" s="31"/>
      <c r="K57" s="21"/>
    </row>
    <row r="58" spans="2:11">
      <c r="B58" s="15"/>
      <c r="C58" s="30"/>
      <c r="D58" s="79"/>
      <c r="E58" s="112" t="s">
        <v>65</v>
      </c>
      <c r="F58" s="113"/>
      <c r="G58" s="115">
        <f ca="1">IFERROR(YEAR(TODAY())-YEAR(DATEVALUE(G57&amp;"/1/1")),0)</f>
        <v>47</v>
      </c>
      <c r="H58" s="115"/>
      <c r="J58" s="31"/>
      <c r="K58" s="21"/>
    </row>
    <row r="59" spans="2:11">
      <c r="B59" s="15"/>
      <c r="C59" s="30"/>
      <c r="D59" s="79"/>
      <c r="E59" s="112" t="s">
        <v>124</v>
      </c>
      <c r="F59" s="113"/>
      <c r="G59" s="111" cm="1">
        <f t="array" aca="1" ref="G59" ca="1">IF(G55 = 50000, _xlfn.XLOOKUP(G58,'Family Shield'!A169:A219,_xlfn.XLOOKUP(G56,'Family Shield'!B168:G168,'Family Shield'!B169:G219)),
    IF(G55 = 100000, _xlfn.XLOOKUP(G58,'Family Shield'!J169:J219,_xlfn.XLOOKUP(G56,'Family Shield'!K168:P168,'Family Shield'!K169:P219)),
        IF(G55 = 150000, _xlfn.XLOOKUP(G58,'Family Shield'!S169:S219,_xlfn.XLOOKUP(G56,'Family Shield'!T168:Y168,'Family Shield'!T169:Y219)),
            IF(G55 = 200000, _xlfn.XLOOKUP(G58,'Family Shield'!AB169:AB219,_xlfn.XLOOKUP(G56,'Family Shield'!AC168:AH168,'Family Shield'!AC169:AH219)),
                IF(G55 = 250000, _xlfn.XLOOKUP(G58,'Family Shield'!AK169:AK219,_xlfn.XLOOKUP(G56,'Family Shield'!AL168:AQ168,'Family Shield'!AL169:AQ219)),
                    0
                )
            )
        )
    )
)</f>
        <v>2900</v>
      </c>
      <c r="H59" s="111"/>
      <c r="J59" s="31"/>
      <c r="K59" s="21"/>
    </row>
    <row r="60" spans="2:11">
      <c r="B60" s="15"/>
      <c r="C60" s="30"/>
      <c r="D60" s="79"/>
      <c r="E60" s="66"/>
      <c r="F60" s="66"/>
      <c r="G60" s="67"/>
      <c r="H60" s="67"/>
      <c r="J60" s="31"/>
      <c r="K60" s="21"/>
    </row>
    <row r="61" spans="2:11">
      <c r="B61" s="15"/>
      <c r="C61" s="30"/>
      <c r="D61" s="77" t="s">
        <v>117</v>
      </c>
      <c r="E61" s="121" t="s">
        <v>93</v>
      </c>
      <c r="F61" s="121"/>
      <c r="G61" s="122">
        <v>250000</v>
      </c>
      <c r="H61" s="122"/>
      <c r="I61" s="75" t="str">
        <f>_xlfn.XLOOKUP(G61,'Family Shield'!AT2:AT6,'Family Shield'!AU2:AU6)</f>
        <v>Simba</v>
      </c>
      <c r="J61" s="31"/>
      <c r="K61" s="21"/>
    </row>
    <row r="62" spans="2:11">
      <c r="B62" s="15"/>
      <c r="C62" s="30"/>
      <c r="D62" s="79"/>
      <c r="E62" s="112" t="s">
        <v>94</v>
      </c>
      <c r="F62" s="113"/>
      <c r="G62" s="114">
        <v>10</v>
      </c>
      <c r="H62" s="114"/>
      <c r="J62" s="31"/>
      <c r="K62" s="21"/>
    </row>
    <row r="63" spans="2:11">
      <c r="B63" s="15"/>
      <c r="C63" s="30"/>
      <c r="D63" s="79"/>
      <c r="E63" s="112" t="s">
        <v>89</v>
      </c>
      <c r="F63" s="113"/>
      <c r="G63" s="119">
        <v>1977</v>
      </c>
      <c r="H63" s="120"/>
      <c r="J63" s="31"/>
      <c r="K63" s="21"/>
    </row>
    <row r="64" spans="2:11">
      <c r="B64" s="15"/>
      <c r="C64" s="30"/>
      <c r="D64" s="79"/>
      <c r="E64" s="112" t="s">
        <v>65</v>
      </c>
      <c r="F64" s="113"/>
      <c r="G64" s="115">
        <f ca="1">IFERROR(YEAR(TODAY())-YEAR(DATEVALUE(G63&amp;"/1/1")),0)</f>
        <v>47</v>
      </c>
      <c r="H64" s="115"/>
      <c r="J64" s="31"/>
      <c r="K64" s="21"/>
    </row>
    <row r="65" spans="2:13">
      <c r="B65" s="15"/>
      <c r="C65" s="30"/>
      <c r="E65" s="112" t="s">
        <v>125</v>
      </c>
      <c r="F65" s="113"/>
      <c r="G65" s="111" cm="1">
        <f t="array" aca="1" ref="G65" ca="1">IF(G61 = 50000, _xlfn.XLOOKUP(G64,'Family Shield'!A169:A219,_xlfn.XLOOKUP(G62,'Family Shield'!B168:G168,'Family Shield'!B169:G219)),
    IF(G61 = 100000, _xlfn.XLOOKUP(G64,'Family Shield'!J169:J219,_xlfn.XLOOKUP(G62,'Family Shield'!K168:P168,'Family Shield'!K169:P219)),
        IF(G61 = 150000, _xlfn.XLOOKUP(G64,'Family Shield'!S169:S219,_xlfn.XLOOKUP(G62,'Family Shield'!T168:Y168,'Family Shield'!T169:Y219)),
            IF(G61 = 200000, _xlfn.XLOOKUP(G64,'Family Shield'!AB169:AB219,_xlfn.XLOOKUP(G62,'Family Shield'!AC168:AH168,'Family Shield'!AC169:AH219)),
                IF(G61 = 250000, _xlfn.XLOOKUP(G64,'Family Shield'!AK169:AK219,_xlfn.XLOOKUP(G62,'Family Shield'!AL168:AQ168,'Family Shield'!AL169:AQ219)),
                    0
                )
            )
        )
    )
)</f>
        <v>2900</v>
      </c>
      <c r="H65" s="111"/>
      <c r="J65" s="31"/>
      <c r="K65" s="21"/>
    </row>
    <row r="66" spans="2:13">
      <c r="B66" s="15"/>
      <c r="C66" s="30"/>
      <c r="E66" s="66"/>
      <c r="F66" s="66"/>
      <c r="G66" s="67"/>
      <c r="H66" s="67"/>
      <c r="J66" s="31"/>
      <c r="K66" s="21"/>
    </row>
    <row r="67" spans="2:13">
      <c r="B67" s="15"/>
      <c r="C67" s="30"/>
      <c r="D67" s="77" t="s">
        <v>118</v>
      </c>
      <c r="E67" s="121" t="s">
        <v>93</v>
      </c>
      <c r="F67" s="121"/>
      <c r="G67" s="122">
        <v>250000</v>
      </c>
      <c r="H67" s="122"/>
      <c r="I67" s="75" t="str">
        <f>_xlfn.XLOOKUP(G67,'Family Shield'!AT2:AT6,'Family Shield'!AU2:AU6)</f>
        <v>Simba</v>
      </c>
      <c r="J67" s="31"/>
      <c r="K67" s="21"/>
    </row>
    <row r="68" spans="2:13">
      <c r="B68" s="15"/>
      <c r="C68" s="30"/>
      <c r="D68" s="79"/>
      <c r="E68" s="112" t="s">
        <v>94</v>
      </c>
      <c r="F68" s="113"/>
      <c r="G68" s="114">
        <v>10</v>
      </c>
      <c r="H68" s="114"/>
      <c r="J68" s="31"/>
      <c r="K68" s="21"/>
    </row>
    <row r="69" spans="2:13">
      <c r="B69" s="15"/>
      <c r="C69" s="30"/>
      <c r="D69" s="79"/>
      <c r="E69" s="112" t="s">
        <v>89</v>
      </c>
      <c r="F69" s="113"/>
      <c r="G69" s="119">
        <v>1977</v>
      </c>
      <c r="H69" s="120"/>
      <c r="J69" s="31"/>
      <c r="K69" s="21"/>
    </row>
    <row r="70" spans="2:13">
      <c r="B70" s="15"/>
      <c r="C70" s="30"/>
      <c r="D70" s="79"/>
      <c r="E70" s="112" t="s">
        <v>65</v>
      </c>
      <c r="F70" s="113"/>
      <c r="G70" s="115">
        <f ca="1">IFERROR(YEAR(TODAY())-YEAR(DATEVALUE(G69&amp;"/1/1")),0)</f>
        <v>47</v>
      </c>
      <c r="H70" s="115"/>
      <c r="J70" s="31"/>
      <c r="K70" s="21"/>
    </row>
    <row r="71" spans="2:13">
      <c r="B71" s="15"/>
      <c r="C71" s="30"/>
      <c r="E71" s="112" t="s">
        <v>126</v>
      </c>
      <c r="F71" s="113"/>
      <c r="G71" s="111" cm="1">
        <f t="array" aca="1" ref="G71" ca="1">IF(G67 = 50000, _xlfn.XLOOKUP(G70,'Family Shield'!A169:A219,_xlfn.XLOOKUP(G68,'Family Shield'!B168:G168,'Family Shield'!B169:G219)),
    IF(G67 = 100000, _xlfn.XLOOKUP(G70,'Family Shield'!J169:J219,_xlfn.XLOOKUP(G68,'Family Shield'!K168:P168,'Family Shield'!K169:P219)),
        IF(G67 = 150000, _xlfn.XLOOKUP(G70,'Family Shield'!S169:S219,_xlfn.XLOOKUP(G68,'Family Shield'!T168:Y168,'Family Shield'!T169:Y219)),
            IF(G67 = 200000, _xlfn.XLOOKUP(G70,'Family Shield'!AB169:AB219,_xlfn.XLOOKUP(G68,'Family Shield'!AC168:AH168,'Family Shield'!AC169:AH219)),
                IF(G67 = 250000, _xlfn.XLOOKUP(G70,'Family Shield'!AK169:AK219,_xlfn.XLOOKUP(G68,'Family Shield'!AL168:AQ168,'Family Shield'!AL169:AQ219)),
                    0
                )
            )
        )
    )
)</f>
        <v>2900</v>
      </c>
      <c r="H71" s="111"/>
      <c r="J71" s="31"/>
      <c r="K71" s="21"/>
    </row>
    <row r="72" spans="2:13">
      <c r="B72" s="15"/>
      <c r="C72" s="30"/>
      <c r="E72" s="66"/>
      <c r="F72" s="66"/>
      <c r="G72" s="67"/>
      <c r="H72" s="67"/>
      <c r="J72" s="31"/>
      <c r="K72" s="21"/>
    </row>
    <row r="73" spans="2:13">
      <c r="B73" s="15"/>
      <c r="C73" s="116" t="s">
        <v>127</v>
      </c>
      <c r="D73" s="117"/>
      <c r="E73" s="117"/>
      <c r="F73" s="117"/>
      <c r="G73" s="117"/>
      <c r="H73" s="117"/>
      <c r="I73" s="117"/>
      <c r="J73" s="118"/>
      <c r="K73" s="28"/>
      <c r="M73" s="29"/>
    </row>
    <row r="74" spans="2:13">
      <c r="B74" s="15"/>
      <c r="C74" s="30"/>
      <c r="E74" s="66"/>
      <c r="F74" s="66"/>
      <c r="G74" s="67"/>
      <c r="H74" s="67"/>
      <c r="J74" s="31"/>
      <c r="K74" s="21"/>
    </row>
    <row r="75" spans="2:13">
      <c r="B75" s="15"/>
      <c r="C75" s="30"/>
      <c r="J75" s="31"/>
      <c r="K75" s="21"/>
    </row>
    <row r="76" spans="2:13">
      <c r="B76" s="15"/>
      <c r="C76" s="30"/>
      <c r="J76" s="31"/>
      <c r="K76" s="21"/>
    </row>
    <row r="77" spans="2:13" ht="17.149999999999999" customHeight="1">
      <c r="B77" s="15"/>
      <c r="C77" s="123" t="s">
        <v>78</v>
      </c>
      <c r="D77" s="124"/>
      <c r="E77" s="124"/>
      <c r="F77" s="124"/>
      <c r="G77" s="124"/>
      <c r="H77" s="124"/>
      <c r="I77" s="124"/>
      <c r="J77" s="125"/>
      <c r="K77" s="21"/>
    </row>
    <row r="78" spans="2:13" ht="17.149999999999999" customHeight="1">
      <c r="B78" s="15"/>
      <c r="C78" s="32"/>
      <c r="D78" s="33"/>
      <c r="E78" s="33"/>
      <c r="F78" s="33"/>
      <c r="G78" s="33"/>
      <c r="H78" s="33"/>
      <c r="I78" s="33"/>
      <c r="J78" s="34"/>
      <c r="K78" s="21"/>
    </row>
    <row r="79" spans="2:13">
      <c r="B79" s="15"/>
      <c r="C79" s="25" t="s">
        <v>79</v>
      </c>
      <c r="D79" s="26" t="s">
        <v>80</v>
      </c>
      <c r="E79" s="26" t="s">
        <v>68</v>
      </c>
      <c r="F79" s="26" t="s">
        <v>69</v>
      </c>
      <c r="G79" s="26" t="s">
        <v>70</v>
      </c>
      <c r="H79" s="26" t="s">
        <v>71</v>
      </c>
      <c r="I79" s="26" t="s">
        <v>81</v>
      </c>
      <c r="J79" s="26" t="s">
        <v>82</v>
      </c>
      <c r="K79" s="21"/>
    </row>
    <row r="80" spans="2:13">
      <c r="B80" s="15"/>
      <c r="C80" s="27" t="s">
        <v>72</v>
      </c>
      <c r="D80" s="35"/>
      <c r="E80" s="35"/>
      <c r="F80" s="35"/>
      <c r="G80" s="35"/>
      <c r="H80" s="35"/>
      <c r="I80" s="36"/>
      <c r="J80" s="36"/>
      <c r="K80" s="21"/>
    </row>
    <row r="81" spans="2:11">
      <c r="B81" s="15"/>
      <c r="C81" s="27" t="s">
        <v>73</v>
      </c>
      <c r="D81" s="35"/>
      <c r="E81" s="35"/>
      <c r="F81" s="35"/>
      <c r="G81" s="35"/>
      <c r="H81" s="35"/>
      <c r="I81" s="36"/>
      <c r="J81" s="36"/>
      <c r="K81" s="21"/>
    </row>
    <row r="82" spans="2:11">
      <c r="B82" s="15"/>
      <c r="C82" s="27" t="s">
        <v>74</v>
      </c>
      <c r="D82" s="35"/>
      <c r="E82" s="35"/>
      <c r="F82" s="35"/>
      <c r="G82" s="35"/>
      <c r="H82" s="35"/>
      <c r="I82" s="36"/>
      <c r="J82" s="36"/>
      <c r="K82" s="21"/>
    </row>
    <row r="83" spans="2:11">
      <c r="B83" s="15"/>
      <c r="C83" s="27" t="s">
        <v>75</v>
      </c>
      <c r="D83" s="35"/>
      <c r="E83" s="35"/>
      <c r="F83" s="35"/>
      <c r="G83" s="35"/>
      <c r="H83" s="35"/>
      <c r="I83" s="36"/>
      <c r="J83" s="36"/>
      <c r="K83" s="21"/>
    </row>
    <row r="84" spans="2:11">
      <c r="B84" s="15"/>
      <c r="C84" s="27" t="s">
        <v>76</v>
      </c>
      <c r="D84" s="35"/>
      <c r="E84" s="35"/>
      <c r="F84" s="35"/>
      <c r="G84" s="35"/>
      <c r="H84" s="35"/>
      <c r="I84" s="36"/>
      <c r="J84" s="36"/>
      <c r="K84" s="21"/>
    </row>
    <row r="85" spans="2:11">
      <c r="B85" s="15"/>
      <c r="C85" s="37" t="s">
        <v>77</v>
      </c>
      <c r="D85" s="38">
        <f>SUM(D80:D84)</f>
        <v>0</v>
      </c>
      <c r="E85" s="38">
        <f>SUM(E80:E84)</f>
        <v>0</v>
      </c>
      <c r="F85" s="38">
        <f>SUM(F80:F84)</f>
        <v>0</v>
      </c>
      <c r="G85" s="38">
        <f>SUM(G80:G84)</f>
        <v>0</v>
      </c>
      <c r="H85" s="38">
        <f>SUM(H80:H84)</f>
        <v>0</v>
      </c>
      <c r="I85" s="39">
        <f>SUM(D85:H85)</f>
        <v>0</v>
      </c>
      <c r="J85" s="40">
        <f>SUM(J80:J84)</f>
        <v>0</v>
      </c>
      <c r="K85" s="21"/>
    </row>
    <row r="86" spans="2:11">
      <c r="B86" s="15"/>
      <c r="C86" s="30"/>
      <c r="J86" s="31"/>
      <c r="K86" s="21"/>
    </row>
    <row r="87" spans="2:11">
      <c r="B87" s="15"/>
      <c r="C87" s="30"/>
      <c r="J87" s="31"/>
      <c r="K87" s="21"/>
    </row>
    <row r="88" spans="2:11">
      <c r="B88" s="15"/>
      <c r="C88" s="30"/>
      <c r="F88" s="41" t="s">
        <v>83</v>
      </c>
      <c r="G88" s="42">
        <f>J85</f>
        <v>0</v>
      </c>
      <c r="J88" s="31"/>
      <c r="K88" s="21"/>
    </row>
    <row r="89" spans="2:11">
      <c r="B89" s="15"/>
      <c r="C89" s="30"/>
      <c r="F89" s="41" t="s">
        <v>84</v>
      </c>
      <c r="G89" s="43">
        <v>40</v>
      </c>
      <c r="J89" s="31"/>
      <c r="K89" s="21"/>
    </row>
    <row r="90" spans="2:11">
      <c r="B90" s="15"/>
      <c r="C90" s="30"/>
      <c r="F90" s="41" t="s">
        <v>85</v>
      </c>
      <c r="G90" s="42">
        <f>PRODUCT(G88, 0.0045)</f>
        <v>0</v>
      </c>
      <c r="J90" s="31"/>
      <c r="K90" s="21"/>
    </row>
    <row r="91" spans="2:11">
      <c r="B91" s="15"/>
      <c r="C91" s="30"/>
      <c r="F91" s="41" t="s">
        <v>86</v>
      </c>
      <c r="G91" s="42">
        <f>SUM(G88:G90)</f>
        <v>40</v>
      </c>
      <c r="J91" s="31"/>
      <c r="K91" s="21"/>
    </row>
    <row r="92" spans="2:11">
      <c r="B92" s="15"/>
      <c r="C92" s="30"/>
      <c r="F92" s="44"/>
      <c r="G92" s="45"/>
      <c r="J92" s="31"/>
      <c r="K92" s="21"/>
    </row>
    <row r="93" spans="2:11">
      <c r="B93" s="15"/>
      <c r="C93" s="46"/>
      <c r="D93" s="47"/>
      <c r="E93" s="47"/>
      <c r="F93" s="47"/>
      <c r="G93" s="47"/>
      <c r="H93" s="47"/>
      <c r="I93" s="47"/>
      <c r="J93" s="48"/>
      <c r="K93" s="21"/>
    </row>
    <row r="94" spans="2:11" ht="20.149999999999999" customHeight="1">
      <c r="B94" s="15"/>
      <c r="C94" s="49"/>
      <c r="D94" s="49"/>
      <c r="E94" s="49"/>
      <c r="F94" s="49"/>
      <c r="G94" s="49"/>
      <c r="H94" s="49"/>
      <c r="I94" s="49"/>
      <c r="J94" s="49"/>
      <c r="K94" s="21"/>
    </row>
    <row r="95" spans="2:11" ht="20.149999999999999" customHeight="1">
      <c r="B95" s="50"/>
      <c r="C95" s="51"/>
      <c r="D95" s="51"/>
      <c r="E95" s="51"/>
      <c r="F95" s="51"/>
      <c r="G95" s="51"/>
      <c r="H95" s="51"/>
      <c r="I95" s="51"/>
      <c r="J95" s="51"/>
      <c r="K95" s="52"/>
    </row>
  </sheetData>
  <mergeCells count="113">
    <mergeCell ref="G57:H57"/>
    <mergeCell ref="E58:F58"/>
    <mergeCell ref="G58:H58"/>
    <mergeCell ref="E59:F59"/>
    <mergeCell ref="G59:H59"/>
    <mergeCell ref="E64:F64"/>
    <mergeCell ref="G64:H64"/>
    <mergeCell ref="E65:F65"/>
    <mergeCell ref="G65:H65"/>
    <mergeCell ref="E61:F61"/>
    <mergeCell ref="G61:H61"/>
    <mergeCell ref="E62:F62"/>
    <mergeCell ref="G62:H62"/>
    <mergeCell ref="E63:F63"/>
    <mergeCell ref="G63:H63"/>
    <mergeCell ref="C42:D42"/>
    <mergeCell ref="E42:F42"/>
    <mergeCell ref="G42:H42"/>
    <mergeCell ref="E43:F43"/>
    <mergeCell ref="G43:H43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34:F34"/>
    <mergeCell ref="G34:H34"/>
    <mergeCell ref="C30:D30"/>
    <mergeCell ref="E30:F30"/>
    <mergeCell ref="G30:H30"/>
    <mergeCell ref="E31:F31"/>
    <mergeCell ref="G31:H31"/>
    <mergeCell ref="E32:F32"/>
    <mergeCell ref="G32:H32"/>
    <mergeCell ref="E23:F23"/>
    <mergeCell ref="E24:F24"/>
    <mergeCell ref="B5:K5"/>
    <mergeCell ref="C6:F11"/>
    <mergeCell ref="I8:J8"/>
    <mergeCell ref="H9:J9"/>
    <mergeCell ref="I10:J10"/>
    <mergeCell ref="E33:F33"/>
    <mergeCell ref="G33:H33"/>
    <mergeCell ref="C12:F12"/>
    <mergeCell ref="C13:D13"/>
    <mergeCell ref="C14:D14"/>
    <mergeCell ref="C15:D15"/>
    <mergeCell ref="C17:J17"/>
    <mergeCell ref="C16:J16"/>
    <mergeCell ref="E26:F26"/>
    <mergeCell ref="G23:H23"/>
    <mergeCell ref="G52:H52"/>
    <mergeCell ref="E53:F53"/>
    <mergeCell ref="C77:J77"/>
    <mergeCell ref="E13:F13"/>
    <mergeCell ref="E14:F14"/>
    <mergeCell ref="E15:F15"/>
    <mergeCell ref="C19:D19"/>
    <mergeCell ref="C20:D20"/>
    <mergeCell ref="E19:F19"/>
    <mergeCell ref="E20:F20"/>
    <mergeCell ref="G18:H18"/>
    <mergeCell ref="G19:H19"/>
    <mergeCell ref="G20:H20"/>
    <mergeCell ref="C22:J22"/>
    <mergeCell ref="C18:D18"/>
    <mergeCell ref="E18:F18"/>
    <mergeCell ref="C21:J21"/>
    <mergeCell ref="E27:F27"/>
    <mergeCell ref="C36:D36"/>
    <mergeCell ref="E36:F36"/>
    <mergeCell ref="C29:J29"/>
    <mergeCell ref="E25:F25"/>
    <mergeCell ref="G25:H25"/>
    <mergeCell ref="G27:H27"/>
    <mergeCell ref="G53:H53"/>
    <mergeCell ref="E57:F57"/>
    <mergeCell ref="G24:H24"/>
    <mergeCell ref="G26:H26"/>
    <mergeCell ref="C73:J73"/>
    <mergeCell ref="E70:F70"/>
    <mergeCell ref="G70:H70"/>
    <mergeCell ref="E71:F71"/>
    <mergeCell ref="G71:H71"/>
    <mergeCell ref="E44:F44"/>
    <mergeCell ref="G44:H44"/>
    <mergeCell ref="E67:F67"/>
    <mergeCell ref="G67:H67"/>
    <mergeCell ref="E68:F68"/>
    <mergeCell ref="G68:H68"/>
    <mergeCell ref="E69:F69"/>
    <mergeCell ref="G69:H69"/>
    <mergeCell ref="E55:F55"/>
    <mergeCell ref="G55:H55"/>
    <mergeCell ref="E56:F56"/>
    <mergeCell ref="G56:H56"/>
    <mergeCell ref="E51:F51"/>
    <mergeCell ref="G51:H51"/>
    <mergeCell ref="E52:F52"/>
  </mergeCells>
  <dataValidations count="7">
    <dataValidation type="list" allowBlank="1" showInputMessage="1" showErrorMessage="1" sqref="G18:H18" xr:uid="{363CEB2E-150E-4535-A945-CAEB86A15A48}">
      <formula1>"Enhanced, Standard"</formula1>
    </dataValidation>
    <dataValidation type="list" allowBlank="1" showInputMessage="1" showErrorMessage="1" sqref="G19:H19" xr:uid="{63AD6CE7-28A2-4ABD-ADD3-676EE265FC99}">
      <formula1>"Plan 1, Plan 2, Plan 3, Plan 4, Plan 5, Plan 6, Plan 7, Child Plan"</formula1>
    </dataValidation>
    <dataValidation type="list" allowBlank="1" showInputMessage="1" showErrorMessage="1" sqref="G24:H24" xr:uid="{0AA51DBF-E382-4AAC-9609-D03399AC67C9}">
      <formula1>"1,2,3,4,5,6,7,8,9,10"</formula1>
    </dataValidation>
    <dataValidation type="list" allowBlank="1" showInputMessage="1" showErrorMessage="1" sqref="G23:H23" xr:uid="{EE1DF8A2-8B30-42C2-B087-48508480FC83}">
      <formula1>"500000,1000000"</formula1>
    </dataValidation>
    <dataValidation type="list" allowBlank="1" showInputMessage="1" showErrorMessage="1" sqref="G30:H30 G36:H36 G42:H42 G49:H49 G55:H55 G61:H61 G67:H67" xr:uid="{CD29E09B-74EF-49A9-A6F6-760A03912FCF}">
      <formula1>"50000,100000,150000,200000,250000"</formula1>
    </dataValidation>
    <dataValidation type="list" allowBlank="1" showInputMessage="1" showErrorMessage="1" sqref="G31:H31 G37:H37 G68:H68 G50:H50 G56:H56 G62:H62 G43:H43" xr:uid="{90FA1801-06C6-4D0B-8C83-E004725A29D1}">
      <formula1>"5,6,7,8,9,10"</formula1>
    </dataValidation>
    <dataValidation type="list" allowBlank="1" showInputMessage="1" showErrorMessage="1" sqref="G44:H44" xr:uid="{AA1072A2-BB47-443D-898B-942E5383116F}">
      <formula1>"0,1,2,3,4,5,6"</formula1>
    </dataValidation>
  </dataValidations>
  <hyperlinks>
    <hyperlink ref="H9" r:id="rId1" xr:uid="{0B993CD6-CF31-4245-B44E-37C575FF5815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3341-C3B0-44C5-8042-58A30B3291BF}">
  <sheetPr>
    <tabColor theme="6" tint="0.39997558519241921"/>
    <pageSetUpPr fitToPage="1"/>
  </sheetPr>
  <dimension ref="B3:M47"/>
  <sheetViews>
    <sheetView workbookViewId="0"/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43"/>
      <c r="C5" s="144"/>
      <c r="D5" s="144"/>
      <c r="E5" s="144"/>
      <c r="F5" s="144"/>
      <c r="G5" s="144"/>
      <c r="H5" s="144"/>
      <c r="I5" s="144"/>
      <c r="J5" s="144"/>
      <c r="K5" s="145"/>
    </row>
    <row r="6" spans="2:11" ht="49.5" customHeight="1">
      <c r="B6" s="15"/>
      <c r="C6" s="146"/>
      <c r="D6" s="147"/>
      <c r="E6" s="147"/>
      <c r="F6" s="147"/>
      <c r="G6" s="16"/>
      <c r="H6" s="16"/>
      <c r="I6" s="16"/>
      <c r="J6" s="17"/>
      <c r="K6" s="18"/>
    </row>
    <row r="7" spans="2:11" ht="13" customHeight="1">
      <c r="B7" s="15"/>
      <c r="C7" s="148"/>
      <c r="D7" s="149"/>
      <c r="E7" s="149"/>
      <c r="F7" s="149"/>
      <c r="G7" s="19"/>
      <c r="H7" s="19"/>
      <c r="I7" s="19"/>
      <c r="J7" s="20"/>
      <c r="K7" s="21"/>
    </row>
    <row r="8" spans="2:11" ht="17.25" customHeight="1">
      <c r="B8" s="15"/>
      <c r="C8" s="148"/>
      <c r="D8" s="149"/>
      <c r="E8" s="149"/>
      <c r="F8" s="149"/>
      <c r="G8" s="19"/>
      <c r="H8" s="19"/>
      <c r="I8" s="150" t="s">
        <v>66</v>
      </c>
      <c r="J8" s="151"/>
      <c r="K8" s="21"/>
    </row>
    <row r="9" spans="2:11" ht="17.25" customHeight="1">
      <c r="B9" s="15"/>
      <c r="C9" s="148"/>
      <c r="D9" s="149"/>
      <c r="E9" s="149"/>
      <c r="F9" s="149"/>
      <c r="G9" s="19"/>
      <c r="H9" s="152" t="s">
        <v>67</v>
      </c>
      <c r="I9" s="152"/>
      <c r="J9" s="153"/>
      <c r="K9" s="21"/>
    </row>
    <row r="10" spans="2:11" ht="19.5" customHeight="1">
      <c r="B10" s="15"/>
      <c r="C10" s="148"/>
      <c r="D10" s="149"/>
      <c r="E10" s="149"/>
      <c r="F10" s="149"/>
      <c r="G10" s="22"/>
      <c r="H10" s="22"/>
      <c r="I10" s="154" t="str">
        <f ca="1">TEXT(TODAY(), "dddd, mmmm dd, yyyy")</f>
        <v>Saturday, May 11, 2024</v>
      </c>
      <c r="J10" s="155"/>
      <c r="K10" s="21"/>
    </row>
    <row r="11" spans="2:11" ht="19.5" customHeight="1">
      <c r="B11" s="15"/>
      <c r="C11" s="148"/>
      <c r="D11" s="149"/>
      <c r="E11" s="149"/>
      <c r="F11" s="149"/>
      <c r="G11" s="22"/>
      <c r="H11" s="22"/>
      <c r="I11" s="23"/>
      <c r="J11" s="24"/>
      <c r="K11" s="21"/>
    </row>
    <row r="12" spans="2:11" ht="17.149999999999999" customHeight="1">
      <c r="B12" s="15"/>
      <c r="C12" s="156" t="s">
        <v>88</v>
      </c>
      <c r="D12" s="157"/>
      <c r="E12" s="157"/>
      <c r="F12" s="158"/>
      <c r="G12" s="54"/>
      <c r="H12" s="54"/>
      <c r="I12" s="54"/>
      <c r="J12" s="55"/>
      <c r="K12" s="21"/>
    </row>
    <row r="13" spans="2:11" ht="17.149999999999999" customHeight="1">
      <c r="B13" s="15"/>
      <c r="C13" s="159" t="s">
        <v>87</v>
      </c>
      <c r="D13" s="160"/>
      <c r="E13" s="126" t="s">
        <v>91</v>
      </c>
      <c r="F13" s="127"/>
      <c r="G13" s="56"/>
      <c r="H13" s="57"/>
      <c r="I13" s="57"/>
      <c r="J13" s="58"/>
      <c r="K13" s="21"/>
    </row>
    <row r="14" spans="2:11" ht="17.149999999999999" customHeight="1">
      <c r="B14" s="15"/>
      <c r="C14" s="159" t="s">
        <v>89</v>
      </c>
      <c r="D14" s="160"/>
      <c r="E14" s="126">
        <v>1998</v>
      </c>
      <c r="F14" s="127"/>
      <c r="G14" s="56"/>
      <c r="H14" s="57"/>
      <c r="I14" s="57"/>
      <c r="J14" s="58"/>
      <c r="K14" s="21"/>
    </row>
    <row r="15" spans="2:11" ht="17.149999999999999" customHeight="1">
      <c r="B15" s="15"/>
      <c r="C15" s="159" t="s">
        <v>65</v>
      </c>
      <c r="D15" s="160"/>
      <c r="E15" s="128">
        <f ca="1">IFERROR(YEAR(TODAY())-YEAR(DATEVALUE(E14&amp;"/1/1")),0)</f>
        <v>26</v>
      </c>
      <c r="F15" s="129"/>
      <c r="G15" s="56"/>
      <c r="H15" s="57"/>
      <c r="I15" s="57"/>
      <c r="J15" s="58"/>
      <c r="K15" s="21"/>
    </row>
    <row r="16" spans="2:11" ht="17.149999999999999" customHeight="1">
      <c r="B16" s="15"/>
      <c r="C16" s="164"/>
      <c r="D16" s="165"/>
      <c r="E16" s="166"/>
      <c r="F16" s="166"/>
      <c r="G16" s="165"/>
      <c r="H16" s="165"/>
      <c r="I16" s="165"/>
      <c r="J16" s="167"/>
      <c r="K16" s="21"/>
    </row>
    <row r="17" spans="2:13">
      <c r="B17" s="15"/>
      <c r="C17" s="161" t="s">
        <v>57</v>
      </c>
      <c r="D17" s="162"/>
      <c r="E17" s="117"/>
      <c r="F17" s="117"/>
      <c r="G17" s="162"/>
      <c r="H17" s="162"/>
      <c r="I17" s="162"/>
      <c r="J17" s="163"/>
      <c r="K17" s="21"/>
    </row>
    <row r="18" spans="2:13">
      <c r="B18" s="15"/>
      <c r="C18" s="130"/>
      <c r="D18" s="131"/>
      <c r="E18" s="112" t="s">
        <v>58</v>
      </c>
      <c r="F18" s="113"/>
      <c r="G18" s="132" t="s">
        <v>23</v>
      </c>
      <c r="H18" s="133"/>
      <c r="I18" s="53"/>
      <c r="J18" s="53"/>
      <c r="K18" s="21"/>
    </row>
    <row r="19" spans="2:13">
      <c r="B19" s="15"/>
      <c r="C19" s="130"/>
      <c r="D19" s="131"/>
      <c r="E19" s="112" t="s">
        <v>59</v>
      </c>
      <c r="F19" s="113"/>
      <c r="G19" s="134" t="s">
        <v>17</v>
      </c>
      <c r="H19" s="135"/>
      <c r="I19" s="53"/>
      <c r="J19" s="53"/>
      <c r="K19" s="21"/>
    </row>
    <row r="20" spans="2:13">
      <c r="B20" s="15"/>
      <c r="C20" s="130"/>
      <c r="D20" s="131"/>
      <c r="E20" s="112" t="s">
        <v>60</v>
      </c>
      <c r="F20" s="113"/>
      <c r="G20" s="136" t="str">
        <f>IF(G18="Standard",_xlfn.XLOOKUP(G19,'Personal Accident'!C20:J20,'Personal Accident'!C28:J28),_xlfn.XLOOKUP(G19,'Personal Accident'!C3:J3,'Personal Accident'!C16:J16))</f>
        <v>3,525</v>
      </c>
      <c r="H20" s="136"/>
      <c r="I20" s="53"/>
      <c r="J20" s="53"/>
      <c r="K20" s="21"/>
    </row>
    <row r="21" spans="2:13">
      <c r="B21" s="15"/>
      <c r="C21" s="137"/>
      <c r="D21" s="138"/>
      <c r="E21" s="139"/>
      <c r="F21" s="139"/>
      <c r="G21" s="138"/>
      <c r="H21" s="138"/>
      <c r="I21" s="138"/>
      <c r="J21" s="140"/>
      <c r="K21" s="21"/>
    </row>
    <row r="22" spans="2:13">
      <c r="B22" s="15"/>
      <c r="C22" s="116" t="s">
        <v>92</v>
      </c>
      <c r="D22" s="117"/>
      <c r="E22" s="117"/>
      <c r="F22" s="117"/>
      <c r="G22" s="117"/>
      <c r="H22" s="117"/>
      <c r="I22" s="117"/>
      <c r="J22" s="118"/>
      <c r="K22" s="28"/>
      <c r="M22" s="29"/>
    </row>
    <row r="23" spans="2:13">
      <c r="B23" s="15"/>
      <c r="C23" s="30"/>
      <c r="E23" s="121" t="s">
        <v>93</v>
      </c>
      <c r="F23" s="121"/>
      <c r="G23" s="122">
        <v>1000000</v>
      </c>
      <c r="H23" s="122"/>
      <c r="J23" s="31"/>
      <c r="K23" s="21"/>
    </row>
    <row r="24" spans="2:13">
      <c r="B24" s="15"/>
      <c r="C24" s="30"/>
      <c r="E24" s="121" t="s">
        <v>94</v>
      </c>
      <c r="F24" s="121"/>
      <c r="G24" s="114">
        <v>3</v>
      </c>
      <c r="H24" s="114"/>
      <c r="J24" s="31"/>
      <c r="K24" s="21"/>
    </row>
    <row r="25" spans="2:13">
      <c r="B25" s="15"/>
      <c r="C25" s="30"/>
      <c r="E25" s="121" t="s">
        <v>65</v>
      </c>
      <c r="F25" s="121"/>
      <c r="G25" s="115">
        <f ca="1">IFERROR(YEAR(TODAY())-YEAR(DATEVALUE(E14&amp;"/1/1")),0)</f>
        <v>26</v>
      </c>
      <c r="H25" s="115"/>
      <c r="J25" s="31"/>
      <c r="K25" s="21"/>
    </row>
    <row r="26" spans="2:13">
      <c r="B26" s="15"/>
      <c r="C26" s="30"/>
      <c r="E26" s="121" t="s">
        <v>60</v>
      </c>
      <c r="F26" s="121"/>
      <c r="G26" s="136" cm="1">
        <f t="array" aca="1" ref="G26" ca="1">IF(G23 = 1000000,_xlfn.XLOOKUP(G25,Ahadi!R3:R45,_xlfn.XLOOKUP(G24,Ahadi!S2:AB2,Ahadi!S3:AB45)),_xlfn.XLOOKUP(G25,Ahadi!B3:B45,_xlfn.XLOOKUP(G24,Ahadi!C2:L2,Ahadi!C3:L45)))</f>
        <v>17110.000000000004</v>
      </c>
      <c r="H26" s="136"/>
      <c r="J26" s="31"/>
      <c r="K26" s="21"/>
    </row>
    <row r="27" spans="2:13">
      <c r="B27" s="15"/>
      <c r="C27" s="30"/>
      <c r="J27" s="31"/>
      <c r="K27" s="21"/>
    </row>
    <row r="28" spans="2:13">
      <c r="B28" s="15"/>
      <c r="C28" s="30"/>
      <c r="J28" s="31"/>
      <c r="K28" s="21"/>
    </row>
    <row r="29" spans="2:13" ht="17.149999999999999" customHeight="1">
      <c r="B29" s="15"/>
      <c r="C29" s="123" t="s">
        <v>78</v>
      </c>
      <c r="D29" s="124"/>
      <c r="E29" s="124"/>
      <c r="F29" s="124"/>
      <c r="G29" s="124"/>
      <c r="H29" s="124"/>
      <c r="I29" s="124"/>
      <c r="J29" s="125"/>
      <c r="K29" s="21"/>
    </row>
    <row r="30" spans="2:13" ht="17.149999999999999" customHeight="1">
      <c r="B30" s="15"/>
      <c r="C30" s="32"/>
      <c r="D30" s="33"/>
      <c r="E30" s="33"/>
      <c r="F30" s="33"/>
      <c r="G30" s="33"/>
      <c r="H30" s="33"/>
      <c r="I30" s="33"/>
      <c r="J30" s="34"/>
      <c r="K30" s="21"/>
    </row>
    <row r="31" spans="2:13">
      <c r="B31" s="15"/>
      <c r="C31" s="25" t="s">
        <v>79</v>
      </c>
      <c r="D31" s="26" t="s">
        <v>80</v>
      </c>
      <c r="E31" s="26" t="s">
        <v>68</v>
      </c>
      <c r="F31" s="26" t="s">
        <v>69</v>
      </c>
      <c r="G31" s="26" t="s">
        <v>70</v>
      </c>
      <c r="H31" s="26" t="s">
        <v>71</v>
      </c>
      <c r="I31" s="26" t="s">
        <v>81</v>
      </c>
      <c r="J31" s="26" t="s">
        <v>82</v>
      </c>
      <c r="K31" s="21"/>
    </row>
    <row r="32" spans="2:13">
      <c r="B32" s="15"/>
      <c r="C32" s="27" t="s">
        <v>72</v>
      </c>
      <c r="D32" s="35"/>
      <c r="E32" s="35"/>
      <c r="F32" s="35"/>
      <c r="G32" s="35"/>
      <c r="H32" s="35"/>
      <c r="I32" s="36"/>
      <c r="J32" s="36"/>
      <c r="K32" s="21"/>
    </row>
    <row r="33" spans="2:11">
      <c r="B33" s="15"/>
      <c r="C33" s="27" t="s">
        <v>73</v>
      </c>
      <c r="D33" s="35"/>
      <c r="E33" s="35"/>
      <c r="F33" s="35"/>
      <c r="G33" s="35"/>
      <c r="H33" s="35"/>
      <c r="I33" s="36"/>
      <c r="J33" s="36"/>
      <c r="K33" s="21"/>
    </row>
    <row r="34" spans="2:11">
      <c r="B34" s="15"/>
      <c r="C34" s="27" t="s">
        <v>74</v>
      </c>
      <c r="D34" s="35"/>
      <c r="E34" s="35"/>
      <c r="F34" s="35"/>
      <c r="G34" s="35"/>
      <c r="H34" s="35"/>
      <c r="I34" s="36"/>
      <c r="J34" s="36"/>
      <c r="K34" s="21"/>
    </row>
    <row r="35" spans="2:11">
      <c r="B35" s="15"/>
      <c r="C35" s="27" t="s">
        <v>75</v>
      </c>
      <c r="D35" s="35"/>
      <c r="E35" s="35"/>
      <c r="F35" s="35"/>
      <c r="G35" s="35"/>
      <c r="H35" s="35"/>
      <c r="I35" s="36"/>
      <c r="J35" s="36"/>
      <c r="K35" s="21"/>
    </row>
    <row r="36" spans="2:11">
      <c r="B36" s="15"/>
      <c r="C36" s="27" t="s">
        <v>76</v>
      </c>
      <c r="D36" s="35"/>
      <c r="E36" s="35"/>
      <c r="F36" s="35"/>
      <c r="G36" s="35"/>
      <c r="H36" s="35"/>
      <c r="I36" s="36"/>
      <c r="J36" s="36"/>
      <c r="K36" s="21"/>
    </row>
    <row r="37" spans="2:11">
      <c r="B37" s="15"/>
      <c r="C37" s="37" t="s">
        <v>77</v>
      </c>
      <c r="D37" s="38">
        <f>SUM(D32:D36)</f>
        <v>0</v>
      </c>
      <c r="E37" s="38">
        <f>SUM(E32:E36)</f>
        <v>0</v>
      </c>
      <c r="F37" s="38">
        <f>SUM(F32:F36)</f>
        <v>0</v>
      </c>
      <c r="G37" s="38">
        <f>SUM(G32:G36)</f>
        <v>0</v>
      </c>
      <c r="H37" s="38">
        <f>SUM(H32:H36)</f>
        <v>0</v>
      </c>
      <c r="I37" s="39">
        <f>SUM(D37:H37)</f>
        <v>0</v>
      </c>
      <c r="J37" s="40">
        <f>SUM(J32:J36)</f>
        <v>0</v>
      </c>
      <c r="K37" s="21"/>
    </row>
    <row r="38" spans="2:11">
      <c r="B38" s="15"/>
      <c r="C38" s="30"/>
      <c r="J38" s="31"/>
      <c r="K38" s="21"/>
    </row>
    <row r="39" spans="2:11">
      <c r="B39" s="15"/>
      <c r="C39" s="30"/>
      <c r="J39" s="31"/>
      <c r="K39" s="21"/>
    </row>
    <row r="40" spans="2:11">
      <c r="B40" s="15"/>
      <c r="C40" s="30"/>
      <c r="F40" s="41" t="s">
        <v>83</v>
      </c>
      <c r="G40" s="42">
        <f>J37</f>
        <v>0</v>
      </c>
      <c r="J40" s="31"/>
      <c r="K40" s="21"/>
    </row>
    <row r="41" spans="2:11">
      <c r="B41" s="15"/>
      <c r="C41" s="30"/>
      <c r="F41" s="41" t="s">
        <v>84</v>
      </c>
      <c r="G41" s="43">
        <v>40</v>
      </c>
      <c r="J41" s="31"/>
      <c r="K41" s="21"/>
    </row>
    <row r="42" spans="2:11">
      <c r="B42" s="15"/>
      <c r="C42" s="30"/>
      <c r="F42" s="41" t="s">
        <v>85</v>
      </c>
      <c r="G42" s="42">
        <f>PRODUCT(G40, 0.0045)</f>
        <v>0</v>
      </c>
      <c r="J42" s="31"/>
      <c r="K42" s="21"/>
    </row>
    <row r="43" spans="2:11">
      <c r="B43" s="15"/>
      <c r="C43" s="30"/>
      <c r="F43" s="41" t="s">
        <v>86</v>
      </c>
      <c r="G43" s="42">
        <f>SUM(G40:G42)</f>
        <v>40</v>
      </c>
      <c r="J43" s="31"/>
      <c r="K43" s="21"/>
    </row>
    <row r="44" spans="2:11">
      <c r="B44" s="15"/>
      <c r="C44" s="30"/>
      <c r="F44" s="44"/>
      <c r="G44" s="45"/>
      <c r="J44" s="31"/>
      <c r="K44" s="21"/>
    </row>
    <row r="45" spans="2:11">
      <c r="B45" s="15"/>
      <c r="C45" s="46"/>
      <c r="D45" s="47"/>
      <c r="E45" s="47"/>
      <c r="F45" s="47"/>
      <c r="G45" s="47"/>
      <c r="H45" s="47"/>
      <c r="I45" s="47"/>
      <c r="J45" s="48"/>
      <c r="K45" s="21"/>
    </row>
    <row r="46" spans="2:11" ht="20.149999999999999" customHeight="1">
      <c r="B46" s="15"/>
      <c r="C46" s="49"/>
      <c r="D46" s="49"/>
      <c r="E46" s="49"/>
      <c r="F46" s="49"/>
      <c r="G46" s="49"/>
      <c r="H46" s="49"/>
      <c r="I46" s="49"/>
      <c r="J46" s="49"/>
      <c r="K46" s="21"/>
    </row>
    <row r="47" spans="2:11" ht="20.149999999999999" customHeight="1">
      <c r="B47" s="50"/>
      <c r="C47" s="51"/>
      <c r="D47" s="51"/>
      <c r="E47" s="51"/>
      <c r="F47" s="51"/>
      <c r="G47" s="51"/>
      <c r="H47" s="51"/>
      <c r="I47" s="51"/>
      <c r="J47" s="51"/>
      <c r="K47" s="52"/>
    </row>
  </sheetData>
  <mergeCells count="34">
    <mergeCell ref="C29:J29"/>
    <mergeCell ref="E24:F24"/>
    <mergeCell ref="G24:H24"/>
    <mergeCell ref="E25:F25"/>
    <mergeCell ref="G25:H25"/>
    <mergeCell ref="E26:F26"/>
    <mergeCell ref="G26:H26"/>
    <mergeCell ref="E23:F23"/>
    <mergeCell ref="G23:H23"/>
    <mergeCell ref="C16:J16"/>
    <mergeCell ref="C17:J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J21"/>
    <mergeCell ref="C22:J22"/>
    <mergeCell ref="C13:D13"/>
    <mergeCell ref="E13:F13"/>
    <mergeCell ref="C14:D14"/>
    <mergeCell ref="E14:F14"/>
    <mergeCell ref="C15:D15"/>
    <mergeCell ref="E15:F15"/>
    <mergeCell ref="C12:F12"/>
    <mergeCell ref="B5:K5"/>
    <mergeCell ref="C6:F11"/>
    <mergeCell ref="I8:J8"/>
    <mergeCell ref="H9:J9"/>
    <mergeCell ref="I10:J10"/>
  </mergeCells>
  <dataValidations count="4">
    <dataValidation type="list" allowBlank="1" showInputMessage="1" showErrorMessage="1" sqref="G23:H23" xr:uid="{667D7D4B-ACD4-4375-9849-BC89AB835587}">
      <formula1>"500000,1000000"</formula1>
    </dataValidation>
    <dataValidation type="list" allowBlank="1" showInputMessage="1" showErrorMessage="1" sqref="G24:H24" xr:uid="{811AC17F-72DF-444C-A597-AFF14ED0EB0D}">
      <formula1>"1,2,3,4,5,6,7,8,9,10"</formula1>
    </dataValidation>
    <dataValidation type="list" allowBlank="1" showInputMessage="1" showErrorMessage="1" sqref="G19:H19" xr:uid="{789D1CE5-FC37-4F51-9037-470BD7F6928C}">
      <formula1>"Plan 1, Plan 2, Plan 3, Plan 4, Plan 5, Plan 6, Plan 7, Child Plan"</formula1>
    </dataValidation>
    <dataValidation type="list" allowBlank="1" showInputMessage="1" showErrorMessage="1" sqref="G18:H18" xr:uid="{7E1C3444-EC99-421B-A5B9-C63E74F9D907}">
      <formula1>"Enhanced, Standard"</formula1>
    </dataValidation>
  </dataValidations>
  <hyperlinks>
    <hyperlink ref="H9" r:id="rId1" xr:uid="{33974309-F9CE-4CF8-8DA3-94097B638E6F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C89B-5BA3-4EEB-BEC0-F17546384B94}">
  <sheetPr>
    <tabColor theme="6" tint="0.39997558519241921"/>
    <pageSetUpPr fitToPage="1"/>
  </sheetPr>
  <dimension ref="B3:M47"/>
  <sheetViews>
    <sheetView workbookViewId="0"/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43"/>
      <c r="C5" s="144"/>
      <c r="D5" s="144"/>
      <c r="E5" s="144"/>
      <c r="F5" s="144"/>
      <c r="G5" s="144"/>
      <c r="H5" s="144"/>
      <c r="I5" s="144"/>
      <c r="J5" s="144"/>
      <c r="K5" s="145"/>
    </row>
    <row r="6" spans="2:11" ht="49.5" customHeight="1">
      <c r="B6" s="15"/>
      <c r="C6" s="146"/>
      <c r="D6" s="147"/>
      <c r="E6" s="147"/>
      <c r="F6" s="147"/>
      <c r="G6" s="16"/>
      <c r="H6" s="16"/>
      <c r="I6" s="16"/>
      <c r="J6" s="17"/>
      <c r="K6" s="18"/>
    </row>
    <row r="7" spans="2:11" ht="13" customHeight="1">
      <c r="B7" s="15"/>
      <c r="C7" s="148"/>
      <c r="D7" s="149"/>
      <c r="E7" s="149"/>
      <c r="F7" s="149"/>
      <c r="G7" s="19"/>
      <c r="H7" s="19"/>
      <c r="I7" s="19"/>
      <c r="J7" s="20"/>
      <c r="K7" s="21"/>
    </row>
    <row r="8" spans="2:11" ht="17.25" customHeight="1">
      <c r="B8" s="15"/>
      <c r="C8" s="148"/>
      <c r="D8" s="149"/>
      <c r="E8" s="149"/>
      <c r="F8" s="149"/>
      <c r="G8" s="19"/>
      <c r="H8" s="19"/>
      <c r="I8" s="150" t="s">
        <v>66</v>
      </c>
      <c r="J8" s="151"/>
      <c r="K8" s="21"/>
    </row>
    <row r="9" spans="2:11" ht="17.25" customHeight="1">
      <c r="B9" s="15"/>
      <c r="C9" s="148"/>
      <c r="D9" s="149"/>
      <c r="E9" s="149"/>
      <c r="F9" s="149"/>
      <c r="G9" s="19"/>
      <c r="H9" s="152" t="s">
        <v>67</v>
      </c>
      <c r="I9" s="152"/>
      <c r="J9" s="153"/>
      <c r="K9" s="21"/>
    </row>
    <row r="10" spans="2:11" ht="19.5" customHeight="1">
      <c r="B10" s="15"/>
      <c r="C10" s="148"/>
      <c r="D10" s="149"/>
      <c r="E10" s="149"/>
      <c r="F10" s="149"/>
      <c r="G10" s="22"/>
      <c r="H10" s="22"/>
      <c r="I10" s="154" t="str">
        <f ca="1">TEXT(TODAY(), "dddd, mmmm dd, yyyy")</f>
        <v>Saturday, May 11, 2024</v>
      </c>
      <c r="J10" s="155"/>
      <c r="K10" s="21"/>
    </row>
    <row r="11" spans="2:11" ht="19.5" customHeight="1">
      <c r="B11" s="15"/>
      <c r="C11" s="148"/>
      <c r="D11" s="149"/>
      <c r="E11" s="149"/>
      <c r="F11" s="149"/>
      <c r="G11" s="22"/>
      <c r="H11" s="22"/>
      <c r="I11" s="23"/>
      <c r="J11" s="24"/>
      <c r="K11" s="21"/>
    </row>
    <row r="12" spans="2:11" ht="17.149999999999999" customHeight="1">
      <c r="B12" s="15"/>
      <c r="C12" s="156" t="s">
        <v>88</v>
      </c>
      <c r="D12" s="157"/>
      <c r="E12" s="157"/>
      <c r="F12" s="158"/>
      <c r="G12" s="54"/>
      <c r="H12" s="54"/>
      <c r="I12" s="54"/>
      <c r="J12" s="55"/>
      <c r="K12" s="21"/>
    </row>
    <row r="13" spans="2:11" ht="17.149999999999999" customHeight="1">
      <c r="B13" s="15"/>
      <c r="C13" s="159" t="s">
        <v>87</v>
      </c>
      <c r="D13" s="160"/>
      <c r="E13" s="126" t="s">
        <v>91</v>
      </c>
      <c r="F13" s="127"/>
      <c r="G13" s="56"/>
      <c r="H13" s="57"/>
      <c r="I13" s="57"/>
      <c r="J13" s="58"/>
      <c r="K13" s="21"/>
    </row>
    <row r="14" spans="2:11" ht="17.149999999999999" customHeight="1">
      <c r="B14" s="15"/>
      <c r="C14" s="159" t="s">
        <v>89</v>
      </c>
      <c r="D14" s="160"/>
      <c r="E14" s="126">
        <v>1998</v>
      </c>
      <c r="F14" s="127"/>
      <c r="G14" s="56"/>
      <c r="H14" s="57"/>
      <c r="I14" s="57"/>
      <c r="J14" s="58"/>
      <c r="K14" s="21"/>
    </row>
    <row r="15" spans="2:11" ht="17.149999999999999" customHeight="1">
      <c r="B15" s="15"/>
      <c r="C15" s="159" t="s">
        <v>65</v>
      </c>
      <c r="D15" s="160"/>
      <c r="E15" s="128">
        <f ca="1">IFERROR(YEAR(TODAY())-YEAR(DATEVALUE(E14&amp;"/1/1")),0)</f>
        <v>26</v>
      </c>
      <c r="F15" s="129"/>
      <c r="G15" s="56"/>
      <c r="H15" s="57"/>
      <c r="I15" s="57"/>
      <c r="J15" s="58"/>
      <c r="K15" s="21"/>
    </row>
    <row r="16" spans="2:11" ht="17.149999999999999" customHeight="1">
      <c r="B16" s="15"/>
      <c r="C16" s="164"/>
      <c r="D16" s="165"/>
      <c r="E16" s="166"/>
      <c r="F16" s="166"/>
      <c r="G16" s="165"/>
      <c r="H16" s="165"/>
      <c r="I16" s="165"/>
      <c r="J16" s="167"/>
      <c r="K16" s="21"/>
    </row>
    <row r="17" spans="2:13">
      <c r="B17" s="15"/>
      <c r="C17" s="161" t="s">
        <v>57</v>
      </c>
      <c r="D17" s="162"/>
      <c r="E17" s="117"/>
      <c r="F17" s="117"/>
      <c r="G17" s="162"/>
      <c r="H17" s="162"/>
      <c r="I17" s="162"/>
      <c r="J17" s="163"/>
      <c r="K17" s="21"/>
    </row>
    <row r="18" spans="2:13">
      <c r="B18" s="15"/>
      <c r="C18" s="130"/>
      <c r="D18" s="131"/>
      <c r="E18" s="112" t="s">
        <v>58</v>
      </c>
      <c r="F18" s="113"/>
      <c r="G18" s="132" t="s">
        <v>23</v>
      </c>
      <c r="H18" s="133"/>
      <c r="I18" s="53"/>
      <c r="J18" s="53"/>
      <c r="K18" s="21"/>
    </row>
    <row r="19" spans="2:13">
      <c r="B19" s="15"/>
      <c r="C19" s="130"/>
      <c r="D19" s="131"/>
      <c r="E19" s="112" t="s">
        <v>59</v>
      </c>
      <c r="F19" s="113"/>
      <c r="G19" s="134" t="s">
        <v>17</v>
      </c>
      <c r="H19" s="135"/>
      <c r="I19" s="53"/>
      <c r="J19" s="53"/>
      <c r="K19" s="21"/>
    </row>
    <row r="20" spans="2:13">
      <c r="B20" s="15"/>
      <c r="C20" s="130"/>
      <c r="D20" s="131"/>
      <c r="E20" s="112" t="s">
        <v>60</v>
      </c>
      <c r="F20" s="113"/>
      <c r="G20" s="136" t="str">
        <f>IF(G18="Standard",_xlfn.XLOOKUP(G19,'Personal Accident'!C20:J20,'Personal Accident'!C28:J28),_xlfn.XLOOKUP(G19,'Personal Accident'!C3:J3,'Personal Accident'!C16:J16))</f>
        <v>3,525</v>
      </c>
      <c r="H20" s="136"/>
      <c r="I20" s="53"/>
      <c r="J20" s="53"/>
      <c r="K20" s="21"/>
    </row>
    <row r="21" spans="2:13">
      <c r="B21" s="15"/>
      <c r="C21" s="137"/>
      <c r="D21" s="138"/>
      <c r="E21" s="139"/>
      <c r="F21" s="139"/>
      <c r="G21" s="138"/>
      <c r="H21" s="138"/>
      <c r="I21" s="138"/>
      <c r="J21" s="140"/>
      <c r="K21" s="21"/>
    </row>
    <row r="22" spans="2:13">
      <c r="B22" s="15"/>
      <c r="C22" s="116" t="s">
        <v>92</v>
      </c>
      <c r="D22" s="117"/>
      <c r="E22" s="117"/>
      <c r="F22" s="117"/>
      <c r="G22" s="117"/>
      <c r="H22" s="117"/>
      <c r="I22" s="117"/>
      <c r="J22" s="118"/>
      <c r="K22" s="28"/>
      <c r="M22" s="29"/>
    </row>
    <row r="23" spans="2:13">
      <c r="B23" s="15"/>
      <c r="C23" s="30"/>
      <c r="E23" s="121" t="s">
        <v>93</v>
      </c>
      <c r="F23" s="121"/>
      <c r="G23" s="122">
        <v>1000000</v>
      </c>
      <c r="H23" s="122"/>
      <c r="J23" s="31"/>
      <c r="K23" s="21"/>
    </row>
    <row r="24" spans="2:13">
      <c r="B24" s="15"/>
      <c r="C24" s="30"/>
      <c r="E24" s="121" t="s">
        <v>94</v>
      </c>
      <c r="F24" s="121"/>
      <c r="G24" s="114">
        <v>3</v>
      </c>
      <c r="H24" s="114"/>
      <c r="J24" s="31"/>
      <c r="K24" s="21"/>
    </row>
    <row r="25" spans="2:13">
      <c r="B25" s="15"/>
      <c r="C25" s="30"/>
      <c r="E25" s="121" t="s">
        <v>65</v>
      </c>
      <c r="F25" s="121"/>
      <c r="G25" s="115">
        <f ca="1">IFERROR(YEAR(TODAY())-YEAR(DATEVALUE(E14&amp;"/1/1")),0)</f>
        <v>26</v>
      </c>
      <c r="H25" s="115"/>
      <c r="J25" s="31"/>
      <c r="K25" s="21"/>
    </row>
    <row r="26" spans="2:13">
      <c r="B26" s="15"/>
      <c r="C26" s="30"/>
      <c r="E26" s="121" t="s">
        <v>60</v>
      </c>
      <c r="F26" s="121"/>
      <c r="G26" s="136" cm="1">
        <f t="array" aca="1" ref="G26" ca="1">IF(G23 = 1000000,_xlfn.XLOOKUP(G25,Ahadi!R3:R45,_xlfn.XLOOKUP(G24,Ahadi!S2:AB2,Ahadi!S3:AB45)),_xlfn.XLOOKUP(G25,Ahadi!B3:B45,_xlfn.XLOOKUP(G24,Ahadi!C2:L2,Ahadi!C3:L45)))</f>
        <v>17110.000000000004</v>
      </c>
      <c r="H26" s="136"/>
      <c r="J26" s="31"/>
      <c r="K26" s="21"/>
    </row>
    <row r="27" spans="2:13">
      <c r="B27" s="15"/>
      <c r="C27" s="30"/>
      <c r="J27" s="31"/>
      <c r="K27" s="21"/>
    </row>
    <row r="28" spans="2:13">
      <c r="B28" s="15"/>
      <c r="C28" s="30"/>
      <c r="J28" s="31"/>
      <c r="K28" s="21"/>
    </row>
    <row r="29" spans="2:13" ht="17.149999999999999" customHeight="1">
      <c r="B29" s="15"/>
      <c r="C29" s="123" t="s">
        <v>78</v>
      </c>
      <c r="D29" s="124"/>
      <c r="E29" s="124"/>
      <c r="F29" s="124"/>
      <c r="G29" s="124"/>
      <c r="H29" s="124"/>
      <c r="I29" s="124"/>
      <c r="J29" s="125"/>
      <c r="K29" s="21"/>
    </row>
    <row r="30" spans="2:13" ht="17.149999999999999" customHeight="1">
      <c r="B30" s="15"/>
      <c r="C30" s="32"/>
      <c r="D30" s="33"/>
      <c r="E30" s="33"/>
      <c r="F30" s="33"/>
      <c r="G30" s="33"/>
      <c r="H30" s="33"/>
      <c r="I30" s="33"/>
      <c r="J30" s="34"/>
      <c r="K30" s="21"/>
    </row>
    <row r="31" spans="2:13">
      <c r="B31" s="15"/>
      <c r="C31" s="25" t="s">
        <v>79</v>
      </c>
      <c r="D31" s="26" t="s">
        <v>80</v>
      </c>
      <c r="E31" s="26" t="s">
        <v>68</v>
      </c>
      <c r="F31" s="26" t="s">
        <v>69</v>
      </c>
      <c r="G31" s="26" t="s">
        <v>70</v>
      </c>
      <c r="H31" s="26" t="s">
        <v>71</v>
      </c>
      <c r="I31" s="26" t="s">
        <v>81</v>
      </c>
      <c r="J31" s="26" t="s">
        <v>82</v>
      </c>
      <c r="K31" s="21"/>
    </row>
    <row r="32" spans="2:13">
      <c r="B32" s="15"/>
      <c r="C32" s="27" t="s">
        <v>72</v>
      </c>
      <c r="D32" s="35"/>
      <c r="E32" s="35"/>
      <c r="F32" s="35"/>
      <c r="G32" s="35"/>
      <c r="H32" s="35"/>
      <c r="I32" s="36"/>
      <c r="J32" s="36"/>
      <c r="K32" s="21"/>
    </row>
    <row r="33" spans="2:11">
      <c r="B33" s="15"/>
      <c r="C33" s="27" t="s">
        <v>73</v>
      </c>
      <c r="D33" s="35"/>
      <c r="E33" s="35"/>
      <c r="F33" s="35"/>
      <c r="G33" s="35"/>
      <c r="H33" s="35"/>
      <c r="I33" s="36"/>
      <c r="J33" s="36"/>
      <c r="K33" s="21"/>
    </row>
    <row r="34" spans="2:11">
      <c r="B34" s="15"/>
      <c r="C34" s="27" t="s">
        <v>74</v>
      </c>
      <c r="D34" s="35"/>
      <c r="E34" s="35"/>
      <c r="F34" s="35"/>
      <c r="G34" s="35"/>
      <c r="H34" s="35"/>
      <c r="I34" s="36"/>
      <c r="J34" s="36"/>
      <c r="K34" s="21"/>
    </row>
    <row r="35" spans="2:11">
      <c r="B35" s="15"/>
      <c r="C35" s="27" t="s">
        <v>75</v>
      </c>
      <c r="D35" s="35"/>
      <c r="E35" s="35"/>
      <c r="F35" s="35"/>
      <c r="G35" s="35"/>
      <c r="H35" s="35"/>
      <c r="I35" s="36"/>
      <c r="J35" s="36"/>
      <c r="K35" s="21"/>
    </row>
    <row r="36" spans="2:11">
      <c r="B36" s="15"/>
      <c r="C36" s="27" t="s">
        <v>76</v>
      </c>
      <c r="D36" s="35"/>
      <c r="E36" s="35"/>
      <c r="F36" s="35"/>
      <c r="G36" s="35"/>
      <c r="H36" s="35"/>
      <c r="I36" s="36"/>
      <c r="J36" s="36"/>
      <c r="K36" s="21"/>
    </row>
    <row r="37" spans="2:11">
      <c r="B37" s="15"/>
      <c r="C37" s="37" t="s">
        <v>77</v>
      </c>
      <c r="D37" s="38">
        <f>SUM(D32:D36)</f>
        <v>0</v>
      </c>
      <c r="E37" s="38">
        <f>SUM(E32:E36)</f>
        <v>0</v>
      </c>
      <c r="F37" s="38">
        <f>SUM(F32:F36)</f>
        <v>0</v>
      </c>
      <c r="G37" s="38">
        <f>SUM(G32:G36)</f>
        <v>0</v>
      </c>
      <c r="H37" s="38">
        <f>SUM(H32:H36)</f>
        <v>0</v>
      </c>
      <c r="I37" s="39">
        <f>SUM(D37:H37)</f>
        <v>0</v>
      </c>
      <c r="J37" s="40">
        <f>SUM(J32:J36)</f>
        <v>0</v>
      </c>
      <c r="K37" s="21"/>
    </row>
    <row r="38" spans="2:11">
      <c r="B38" s="15"/>
      <c r="C38" s="30"/>
      <c r="J38" s="31"/>
      <c r="K38" s="21"/>
    </row>
    <row r="39" spans="2:11">
      <c r="B39" s="15"/>
      <c r="C39" s="30"/>
      <c r="J39" s="31"/>
      <c r="K39" s="21"/>
    </row>
    <row r="40" spans="2:11">
      <c r="B40" s="15"/>
      <c r="C40" s="30"/>
      <c r="F40" s="41" t="s">
        <v>83</v>
      </c>
      <c r="G40" s="42">
        <f>J37</f>
        <v>0</v>
      </c>
      <c r="J40" s="31"/>
      <c r="K40" s="21"/>
    </row>
    <row r="41" spans="2:11">
      <c r="B41" s="15"/>
      <c r="C41" s="30"/>
      <c r="F41" s="41" t="s">
        <v>84</v>
      </c>
      <c r="G41" s="43">
        <v>40</v>
      </c>
      <c r="J41" s="31"/>
      <c r="K41" s="21"/>
    </row>
    <row r="42" spans="2:11">
      <c r="B42" s="15"/>
      <c r="C42" s="30"/>
      <c r="F42" s="41" t="s">
        <v>85</v>
      </c>
      <c r="G42" s="42">
        <f>PRODUCT(G40, 0.0045)</f>
        <v>0</v>
      </c>
      <c r="J42" s="31"/>
      <c r="K42" s="21"/>
    </row>
    <row r="43" spans="2:11">
      <c r="B43" s="15"/>
      <c r="C43" s="30"/>
      <c r="F43" s="41" t="s">
        <v>86</v>
      </c>
      <c r="G43" s="42">
        <f>SUM(G40:G42)</f>
        <v>40</v>
      </c>
      <c r="J43" s="31"/>
      <c r="K43" s="21"/>
    </row>
    <row r="44" spans="2:11">
      <c r="B44" s="15"/>
      <c r="C44" s="30"/>
      <c r="F44" s="44"/>
      <c r="G44" s="45"/>
      <c r="J44" s="31"/>
      <c r="K44" s="21"/>
    </row>
    <row r="45" spans="2:11">
      <c r="B45" s="15"/>
      <c r="C45" s="46"/>
      <c r="D45" s="47"/>
      <c r="E45" s="47"/>
      <c r="F45" s="47"/>
      <c r="G45" s="47"/>
      <c r="H45" s="47"/>
      <c r="I45" s="47"/>
      <c r="J45" s="48"/>
      <c r="K45" s="21"/>
    </row>
    <row r="46" spans="2:11" ht="20.149999999999999" customHeight="1">
      <c r="B46" s="15"/>
      <c r="C46" s="49"/>
      <c r="D46" s="49"/>
      <c r="E46" s="49"/>
      <c r="F46" s="49"/>
      <c r="G46" s="49"/>
      <c r="H46" s="49"/>
      <c r="I46" s="49"/>
      <c r="J46" s="49"/>
      <c r="K46" s="21"/>
    </row>
    <row r="47" spans="2:11" ht="20.149999999999999" customHeight="1">
      <c r="B47" s="50"/>
      <c r="C47" s="51"/>
      <c r="D47" s="51"/>
      <c r="E47" s="51"/>
      <c r="F47" s="51"/>
      <c r="G47" s="51"/>
      <c r="H47" s="51"/>
      <c r="I47" s="51"/>
      <c r="J47" s="51"/>
      <c r="K47" s="52"/>
    </row>
  </sheetData>
  <mergeCells count="34">
    <mergeCell ref="C29:J29"/>
    <mergeCell ref="E24:F24"/>
    <mergeCell ref="G24:H24"/>
    <mergeCell ref="E25:F25"/>
    <mergeCell ref="G25:H25"/>
    <mergeCell ref="E26:F26"/>
    <mergeCell ref="G26:H26"/>
    <mergeCell ref="E23:F23"/>
    <mergeCell ref="G23:H23"/>
    <mergeCell ref="C16:J16"/>
    <mergeCell ref="C17:J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J21"/>
    <mergeCell ref="C22:J22"/>
    <mergeCell ref="C13:D13"/>
    <mergeCell ref="E13:F13"/>
    <mergeCell ref="C14:D14"/>
    <mergeCell ref="E14:F14"/>
    <mergeCell ref="C15:D15"/>
    <mergeCell ref="E15:F15"/>
    <mergeCell ref="C12:F12"/>
    <mergeCell ref="B5:K5"/>
    <mergeCell ref="C6:F11"/>
    <mergeCell ref="I8:J8"/>
    <mergeCell ref="H9:J9"/>
    <mergeCell ref="I10:J10"/>
  </mergeCells>
  <dataValidations count="4">
    <dataValidation type="list" allowBlank="1" showInputMessage="1" showErrorMessage="1" sqref="G18:H18" xr:uid="{48B9E9CA-B1F6-4B57-85D3-15ED13E1E25F}">
      <formula1>"Enhanced, Standard"</formula1>
    </dataValidation>
    <dataValidation type="list" allowBlank="1" showInputMessage="1" showErrorMessage="1" sqref="G19:H19" xr:uid="{55027335-A098-4AE3-8F7E-DAEC17AC4839}">
      <formula1>"Plan 1, Plan 2, Plan 3, Plan 4, Plan 5, Plan 6, Plan 7, Child Plan"</formula1>
    </dataValidation>
    <dataValidation type="list" allowBlank="1" showInputMessage="1" showErrorMessage="1" sqref="G24:H24" xr:uid="{03D5994D-1C08-4878-BE3F-E531ABC8FEED}">
      <formula1>"1,2,3,4,5,6,7,8,9,10"</formula1>
    </dataValidation>
    <dataValidation type="list" allowBlank="1" showInputMessage="1" showErrorMessage="1" sqref="G23:H23" xr:uid="{FF6F313D-CAAC-4250-A4DC-A11982FA7FB8}">
      <formula1>"500000,1000000"</formula1>
    </dataValidation>
  </dataValidations>
  <hyperlinks>
    <hyperlink ref="H9" r:id="rId1" xr:uid="{1033BBE6-02E7-41FC-A4E5-D50077A0601A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2064-03AB-4E63-ADFF-9BC3B612725C}">
  <dimension ref="B2:L28"/>
  <sheetViews>
    <sheetView showGridLines="0" workbookViewId="0">
      <selection activeCell="A9" sqref="A9"/>
    </sheetView>
  </sheetViews>
  <sheetFormatPr defaultColWidth="8.7265625" defaultRowHeight="13"/>
  <cols>
    <col min="1" max="1" width="8.7265625" style="1"/>
    <col min="2" max="2" width="66.453125" style="1" bestFit="1" customWidth="1"/>
    <col min="3" max="4" width="11.1796875" style="2" bestFit="1" customWidth="1"/>
    <col min="5" max="5" width="8.81640625" style="1" bestFit="1" customWidth="1"/>
    <col min="6" max="8" width="10.1796875" style="1" bestFit="1" customWidth="1"/>
    <col min="9" max="9" width="11.453125" style="1" bestFit="1" customWidth="1"/>
    <col min="10" max="10" width="9.81640625" style="1" bestFit="1" customWidth="1"/>
    <col min="11" max="16384" width="8.7265625" style="1"/>
  </cols>
  <sheetData>
    <row r="2" spans="2:12">
      <c r="B2" s="170" t="s">
        <v>22</v>
      </c>
      <c r="C2" s="170"/>
      <c r="D2" s="170"/>
      <c r="E2" s="170"/>
      <c r="F2" s="170"/>
      <c r="G2" s="170"/>
      <c r="H2" s="170"/>
      <c r="I2" s="170"/>
      <c r="J2" s="170"/>
    </row>
    <row r="3" spans="2:12">
      <c r="B3" s="8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2:12">
      <c r="B4" s="4" t="s">
        <v>0</v>
      </c>
      <c r="C4" s="5">
        <v>100000</v>
      </c>
      <c r="D4" s="5">
        <v>250000</v>
      </c>
      <c r="E4" s="6">
        <v>500000</v>
      </c>
      <c r="F4" s="6">
        <v>1000000</v>
      </c>
      <c r="G4" s="6">
        <v>2000000</v>
      </c>
      <c r="H4" s="6">
        <v>5000000</v>
      </c>
      <c r="I4" s="6">
        <v>10000000</v>
      </c>
      <c r="J4" s="6">
        <v>300000</v>
      </c>
      <c r="L4" s="1" t="s">
        <v>22</v>
      </c>
    </row>
    <row r="5" spans="2:12">
      <c r="B5" s="4" t="s">
        <v>1</v>
      </c>
      <c r="C5" s="5">
        <v>100000</v>
      </c>
      <c r="D5" s="5">
        <v>250000</v>
      </c>
      <c r="E5" s="6">
        <v>500000</v>
      </c>
      <c r="F5" s="6">
        <v>1000000</v>
      </c>
      <c r="G5" s="6">
        <v>2000000</v>
      </c>
      <c r="H5" s="6">
        <v>5000000</v>
      </c>
      <c r="I5" s="6">
        <v>10000000</v>
      </c>
      <c r="J5" s="6">
        <v>300000</v>
      </c>
      <c r="L5" s="1" t="s">
        <v>23</v>
      </c>
    </row>
    <row r="6" spans="2:12">
      <c r="B6" s="4" t="s">
        <v>2</v>
      </c>
      <c r="C6" s="5">
        <v>1500</v>
      </c>
      <c r="D6" s="5">
        <v>2000</v>
      </c>
      <c r="E6" s="6">
        <v>3000</v>
      </c>
      <c r="F6" s="6">
        <v>5000</v>
      </c>
      <c r="G6" s="6">
        <v>7500</v>
      </c>
      <c r="H6" s="6">
        <v>10000</v>
      </c>
      <c r="I6" s="6">
        <v>15000</v>
      </c>
      <c r="J6" s="6">
        <v>3000</v>
      </c>
    </row>
    <row r="7" spans="2:12">
      <c r="B7" s="4" t="s">
        <v>3</v>
      </c>
      <c r="C7" s="5">
        <v>2500</v>
      </c>
      <c r="D7" s="5">
        <v>5000</v>
      </c>
      <c r="E7" s="6">
        <v>7500</v>
      </c>
      <c r="F7" s="6">
        <v>10000</v>
      </c>
      <c r="G7" s="6">
        <v>15000</v>
      </c>
      <c r="H7" s="6">
        <v>20000</v>
      </c>
      <c r="I7" s="6">
        <v>30000</v>
      </c>
      <c r="J7" s="7">
        <v>0</v>
      </c>
    </row>
    <row r="8" spans="2:12">
      <c r="B8" s="4" t="s">
        <v>4</v>
      </c>
      <c r="C8" s="5">
        <v>15000</v>
      </c>
      <c r="D8" s="5">
        <v>37500</v>
      </c>
      <c r="E8" s="6">
        <v>75000</v>
      </c>
      <c r="F8" s="6">
        <v>100000</v>
      </c>
      <c r="G8" s="6">
        <v>200000</v>
      </c>
      <c r="H8" s="6">
        <v>300000</v>
      </c>
      <c r="I8" s="6">
        <v>500000</v>
      </c>
      <c r="J8" s="6">
        <v>75000</v>
      </c>
    </row>
    <row r="9" spans="2:12">
      <c r="B9" s="4" t="s">
        <v>5</v>
      </c>
      <c r="C9" s="5">
        <v>5000</v>
      </c>
      <c r="D9" s="5">
        <v>7500</v>
      </c>
      <c r="E9" s="6">
        <v>15000</v>
      </c>
      <c r="F9" s="6">
        <v>20000</v>
      </c>
      <c r="G9" s="6">
        <v>25000</v>
      </c>
      <c r="H9" s="6">
        <v>30000</v>
      </c>
      <c r="I9" s="6">
        <v>40000</v>
      </c>
      <c r="J9" s="6">
        <v>15000</v>
      </c>
    </row>
    <row r="10" spans="2:12">
      <c r="B10" s="4" t="s">
        <v>6</v>
      </c>
      <c r="C10" s="5">
        <v>20000</v>
      </c>
      <c r="D10" s="5">
        <v>20000</v>
      </c>
      <c r="E10" s="6">
        <v>20000</v>
      </c>
      <c r="F10" s="6">
        <v>30000</v>
      </c>
      <c r="G10" s="6">
        <v>50000</v>
      </c>
      <c r="H10" s="6">
        <v>70000</v>
      </c>
      <c r="I10" s="6">
        <v>120000</v>
      </c>
      <c r="J10" s="6">
        <v>20000</v>
      </c>
    </row>
    <row r="11" spans="2:12">
      <c r="B11" s="4" t="s">
        <v>7</v>
      </c>
      <c r="C11" s="5">
        <v>75000</v>
      </c>
      <c r="D11" s="5">
        <v>75000</v>
      </c>
      <c r="E11" s="6">
        <v>75000</v>
      </c>
      <c r="F11" s="6">
        <v>100000</v>
      </c>
      <c r="G11" s="6">
        <v>100000</v>
      </c>
      <c r="H11" s="6">
        <v>100000</v>
      </c>
      <c r="I11" s="6">
        <v>100000</v>
      </c>
      <c r="J11" s="6">
        <v>50000</v>
      </c>
    </row>
    <row r="12" spans="2:12">
      <c r="B12" s="4" t="s">
        <v>8</v>
      </c>
      <c r="C12" s="5">
        <v>5000</v>
      </c>
      <c r="D12" s="5">
        <v>12500</v>
      </c>
      <c r="E12" s="6">
        <v>25000</v>
      </c>
      <c r="F12" s="6">
        <v>25000</v>
      </c>
      <c r="G12" s="6">
        <v>30000</v>
      </c>
      <c r="H12" s="6">
        <v>50000</v>
      </c>
      <c r="I12" s="6">
        <v>100000</v>
      </c>
      <c r="J12" s="6">
        <v>20000</v>
      </c>
    </row>
    <row r="13" spans="2:12">
      <c r="B13" s="4" t="s">
        <v>9</v>
      </c>
      <c r="C13" s="5">
        <v>2500</v>
      </c>
      <c r="D13" s="5">
        <v>2500</v>
      </c>
      <c r="E13" s="6">
        <v>5000</v>
      </c>
      <c r="F13" s="6">
        <v>5000</v>
      </c>
      <c r="G13" s="6">
        <v>5000</v>
      </c>
      <c r="H13" s="6">
        <v>5000</v>
      </c>
      <c r="I13" s="6">
        <v>5000</v>
      </c>
      <c r="J13" s="6">
        <v>5000</v>
      </c>
    </row>
    <row r="14" spans="2:12">
      <c r="B14" s="4" t="s">
        <v>10</v>
      </c>
      <c r="C14" s="5" t="s">
        <v>11</v>
      </c>
      <c r="D14" s="5" t="s">
        <v>11</v>
      </c>
      <c r="E14" s="7" t="s">
        <v>11</v>
      </c>
      <c r="F14" s="7" t="s">
        <v>11</v>
      </c>
      <c r="G14" s="7" t="s">
        <v>11</v>
      </c>
      <c r="H14" s="7" t="s">
        <v>11</v>
      </c>
      <c r="I14" s="7" t="s">
        <v>11</v>
      </c>
      <c r="J14" s="7" t="s">
        <v>12</v>
      </c>
    </row>
    <row r="15" spans="2:12">
      <c r="B15" s="4"/>
      <c r="C15" s="5"/>
      <c r="D15" s="5"/>
      <c r="E15" s="7"/>
      <c r="F15" s="7"/>
      <c r="G15" s="7"/>
      <c r="H15" s="7"/>
      <c r="I15" s="7"/>
      <c r="J15" s="7"/>
    </row>
    <row r="16" spans="2:12">
      <c r="B16" s="4" t="s">
        <v>56</v>
      </c>
      <c r="C16" s="5">
        <v>1465</v>
      </c>
      <c r="D16" s="5">
        <v>2130</v>
      </c>
      <c r="E16" s="6">
        <v>3096</v>
      </c>
      <c r="F16" s="6">
        <v>4317</v>
      </c>
      <c r="G16" s="6">
        <v>6971</v>
      </c>
      <c r="H16" s="6">
        <v>11951</v>
      </c>
      <c r="I16" s="6">
        <v>20869</v>
      </c>
      <c r="J16" s="6">
        <v>1985</v>
      </c>
    </row>
    <row r="19" spans="2:10">
      <c r="B19" s="170" t="s">
        <v>23</v>
      </c>
      <c r="C19" s="170"/>
      <c r="D19" s="170"/>
      <c r="E19" s="170"/>
      <c r="F19" s="170"/>
      <c r="G19" s="170"/>
      <c r="H19" s="170"/>
      <c r="I19" s="170"/>
      <c r="J19" s="170"/>
    </row>
    <row r="20" spans="2:10">
      <c r="B20" s="8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</row>
    <row r="21" spans="2:10">
      <c r="B21" s="4" t="s">
        <v>0</v>
      </c>
      <c r="C21" s="5" t="s">
        <v>24</v>
      </c>
      <c r="D21" s="5" t="s">
        <v>25</v>
      </c>
      <c r="E21" s="5" t="s">
        <v>26</v>
      </c>
      <c r="F21" s="5" t="s">
        <v>27</v>
      </c>
      <c r="G21" s="5" t="s">
        <v>28</v>
      </c>
      <c r="H21" s="5" t="s">
        <v>29</v>
      </c>
      <c r="I21" s="5" t="s">
        <v>30</v>
      </c>
      <c r="J21" s="5" t="s">
        <v>31</v>
      </c>
    </row>
    <row r="22" spans="2:10">
      <c r="B22" s="4" t="s">
        <v>1</v>
      </c>
      <c r="C22" s="5" t="s">
        <v>24</v>
      </c>
      <c r="D22" s="5" t="s">
        <v>25</v>
      </c>
      <c r="E22" s="5" t="s">
        <v>26</v>
      </c>
      <c r="F22" s="5" t="s">
        <v>27</v>
      </c>
      <c r="G22" s="5" t="s">
        <v>28</v>
      </c>
      <c r="H22" s="5" t="s">
        <v>29</v>
      </c>
      <c r="I22" s="5" t="s">
        <v>30</v>
      </c>
      <c r="J22" s="5" t="s">
        <v>31</v>
      </c>
    </row>
    <row r="23" spans="2:10">
      <c r="B23" s="4" t="s">
        <v>2</v>
      </c>
      <c r="C23" s="5" t="s">
        <v>33</v>
      </c>
      <c r="D23" s="5" t="s">
        <v>34</v>
      </c>
      <c r="E23" s="5" t="s">
        <v>35</v>
      </c>
      <c r="F23" s="5" t="s">
        <v>36</v>
      </c>
      <c r="G23" s="5" t="s">
        <v>37</v>
      </c>
      <c r="H23" s="5" t="s">
        <v>38</v>
      </c>
      <c r="I23" s="5" t="s">
        <v>39</v>
      </c>
      <c r="J23" s="5" t="s">
        <v>35</v>
      </c>
    </row>
    <row r="24" spans="2:10">
      <c r="B24" s="4" t="s">
        <v>40</v>
      </c>
      <c r="C24" s="5" t="s">
        <v>41</v>
      </c>
      <c r="D24" s="5" t="s">
        <v>36</v>
      </c>
      <c r="E24" s="5" t="s">
        <v>37</v>
      </c>
      <c r="F24" s="5" t="s">
        <v>38</v>
      </c>
      <c r="G24" s="5" t="s">
        <v>39</v>
      </c>
      <c r="H24" s="5" t="s">
        <v>42</v>
      </c>
      <c r="I24" s="5" t="s">
        <v>43</v>
      </c>
      <c r="J24" s="5" t="s">
        <v>32</v>
      </c>
    </row>
    <row r="25" spans="2:10">
      <c r="B25" s="4" t="s">
        <v>4</v>
      </c>
      <c r="C25" s="5" t="s">
        <v>39</v>
      </c>
      <c r="D25" s="5" t="s">
        <v>44</v>
      </c>
      <c r="E25" s="5" t="s">
        <v>45</v>
      </c>
      <c r="F25" s="5" t="s">
        <v>24</v>
      </c>
      <c r="G25" s="5" t="s">
        <v>46</v>
      </c>
      <c r="H25" s="5" t="s">
        <v>31</v>
      </c>
      <c r="I25" s="5" t="s">
        <v>26</v>
      </c>
      <c r="J25" s="5" t="s">
        <v>45</v>
      </c>
    </row>
    <row r="26" spans="2:10">
      <c r="B26" s="4" t="s">
        <v>10</v>
      </c>
      <c r="C26" s="5" t="s">
        <v>47</v>
      </c>
      <c r="D26" s="5" t="s">
        <v>47</v>
      </c>
      <c r="E26" s="5" t="s">
        <v>47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11</v>
      </c>
    </row>
    <row r="27" spans="2:10">
      <c r="B27" s="4"/>
      <c r="C27" s="5"/>
      <c r="D27" s="5"/>
      <c r="E27" s="5"/>
      <c r="F27" s="5"/>
      <c r="G27" s="5"/>
      <c r="H27" s="5"/>
      <c r="I27" s="5"/>
      <c r="J27" s="5"/>
    </row>
    <row r="28" spans="2:10">
      <c r="B28" s="4" t="s">
        <v>56</v>
      </c>
      <c r="C28" s="5" t="s">
        <v>48</v>
      </c>
      <c r="D28" s="5" t="s">
        <v>49</v>
      </c>
      <c r="E28" s="5" t="s">
        <v>50</v>
      </c>
      <c r="F28" s="5" t="s">
        <v>51</v>
      </c>
      <c r="G28" s="5" t="s">
        <v>52</v>
      </c>
      <c r="H28" s="5" t="s">
        <v>53</v>
      </c>
      <c r="I28" s="5" t="s">
        <v>54</v>
      </c>
      <c r="J28" s="5" t="s">
        <v>55</v>
      </c>
    </row>
  </sheetData>
  <mergeCells count="2">
    <mergeCell ref="B2:J2"/>
    <mergeCell ref="B19:J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B51D-03BF-41A2-BBA8-FFAC6C758DAE}">
  <dimension ref="A1:AB46"/>
  <sheetViews>
    <sheetView topLeftCell="R1" workbookViewId="0">
      <selection activeCell="A9" sqref="A9"/>
    </sheetView>
  </sheetViews>
  <sheetFormatPr defaultRowHeight="14.5"/>
  <cols>
    <col min="1" max="1" width="15.81640625" bestFit="1" customWidth="1"/>
    <col min="3" max="12" width="10.1796875" bestFit="1" customWidth="1"/>
    <col min="19" max="28" width="10.1796875" bestFit="1" customWidth="1"/>
  </cols>
  <sheetData>
    <row r="1" spans="1:28">
      <c r="A1" s="171" t="s">
        <v>61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Q1" s="171" t="s">
        <v>62</v>
      </c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28">
      <c r="A2" s="9"/>
      <c r="B2" s="10" t="s">
        <v>63</v>
      </c>
      <c r="C2" s="10">
        <v>1</v>
      </c>
      <c r="D2" s="10">
        <f>C2+1</f>
        <v>2</v>
      </c>
      <c r="E2" s="10">
        <f t="shared" ref="E2:L2" si="0">D2+1</f>
        <v>3</v>
      </c>
      <c r="F2" s="10">
        <f t="shared" si="0"/>
        <v>4</v>
      </c>
      <c r="G2" s="10">
        <f t="shared" si="0"/>
        <v>5</v>
      </c>
      <c r="H2" s="10">
        <f t="shared" si="0"/>
        <v>6</v>
      </c>
      <c r="I2" s="10">
        <f t="shared" si="0"/>
        <v>7</v>
      </c>
      <c r="J2" s="10">
        <f t="shared" si="0"/>
        <v>8</v>
      </c>
      <c r="K2" s="10">
        <f t="shared" si="0"/>
        <v>9</v>
      </c>
      <c r="L2" s="10">
        <f t="shared" si="0"/>
        <v>10</v>
      </c>
      <c r="Q2" s="9"/>
      <c r="R2" s="10" t="s">
        <v>63</v>
      </c>
      <c r="S2" s="10">
        <v>1</v>
      </c>
      <c r="T2" s="10">
        <f>S2+1</f>
        <v>2</v>
      </c>
      <c r="U2" s="10">
        <f t="shared" ref="U2:AB2" si="1">T2+1</f>
        <v>3</v>
      </c>
      <c r="V2" s="10">
        <f t="shared" si="1"/>
        <v>4</v>
      </c>
      <c r="W2" s="10">
        <f t="shared" si="1"/>
        <v>5</v>
      </c>
      <c r="X2" s="10">
        <f t="shared" si="1"/>
        <v>6</v>
      </c>
      <c r="Y2" s="10">
        <f t="shared" si="1"/>
        <v>7</v>
      </c>
      <c r="Z2" s="10">
        <f t="shared" si="1"/>
        <v>8</v>
      </c>
      <c r="AA2" s="10">
        <f t="shared" si="1"/>
        <v>9</v>
      </c>
      <c r="AB2" s="10">
        <f t="shared" si="1"/>
        <v>10</v>
      </c>
    </row>
    <row r="3" spans="1:28">
      <c r="A3" s="9" t="s">
        <v>65</v>
      </c>
      <c r="B3" s="10">
        <v>18</v>
      </c>
      <c r="C3" s="11">
        <v>30650</v>
      </c>
      <c r="D3" s="11">
        <v>19410</v>
      </c>
      <c r="E3" s="11">
        <v>15930.000000000002</v>
      </c>
      <c r="F3" s="11">
        <v>14220</v>
      </c>
      <c r="G3" s="11">
        <v>36440.000000000007</v>
      </c>
      <c r="H3" s="11">
        <v>33920</v>
      </c>
      <c r="I3" s="11">
        <v>31244.999999999996</v>
      </c>
      <c r="J3" s="11">
        <v>28805</v>
      </c>
      <c r="K3" s="11">
        <v>26735</v>
      </c>
      <c r="L3" s="11">
        <v>24904.999999999996</v>
      </c>
      <c r="M3" s="12"/>
      <c r="Q3" s="9" t="s">
        <v>64</v>
      </c>
      <c r="R3" s="10">
        <v>18</v>
      </c>
      <c r="S3" s="11">
        <v>31270.000000000007</v>
      </c>
      <c r="T3" s="11">
        <v>20030.000000000004</v>
      </c>
      <c r="U3" s="11">
        <v>16580</v>
      </c>
      <c r="V3" s="11">
        <v>14890</v>
      </c>
      <c r="W3" s="11">
        <v>38540</v>
      </c>
      <c r="X3" s="11">
        <v>35970</v>
      </c>
      <c r="Y3" s="11">
        <v>33210</v>
      </c>
      <c r="Z3" s="11">
        <v>30690.000000000004</v>
      </c>
      <c r="AA3" s="11">
        <v>28570</v>
      </c>
      <c r="AB3" s="11">
        <v>26660</v>
      </c>
    </row>
    <row r="4" spans="1:28">
      <c r="A4" s="9"/>
      <c r="B4" s="10">
        <v>19</v>
      </c>
      <c r="C4" s="11">
        <v>30724.999999999996</v>
      </c>
      <c r="D4" s="11">
        <v>19474.999999999996</v>
      </c>
      <c r="E4" s="11">
        <v>16000</v>
      </c>
      <c r="F4" s="11">
        <v>14280.000000000002</v>
      </c>
      <c r="G4" s="11">
        <v>36595.000000000007</v>
      </c>
      <c r="H4" s="11">
        <v>34050.000000000007</v>
      </c>
      <c r="I4" s="11">
        <v>31369.999999999996</v>
      </c>
      <c r="J4" s="11">
        <v>28904.999999999996</v>
      </c>
      <c r="K4" s="11">
        <v>26840</v>
      </c>
      <c r="L4" s="11">
        <v>24990</v>
      </c>
      <c r="M4" s="12"/>
      <c r="Q4" s="9"/>
      <c r="R4" s="10">
        <v>19</v>
      </c>
      <c r="S4" s="11">
        <v>31410</v>
      </c>
      <c r="T4" s="11">
        <v>20170</v>
      </c>
      <c r="U4" s="11">
        <v>16710</v>
      </c>
      <c r="V4" s="11">
        <v>15009.999999999998</v>
      </c>
      <c r="W4" s="11">
        <v>38890</v>
      </c>
      <c r="X4" s="11">
        <v>36289.999999999993</v>
      </c>
      <c r="Y4" s="11">
        <v>33470</v>
      </c>
      <c r="Z4" s="11">
        <v>30940.000000000004</v>
      </c>
      <c r="AA4" s="11">
        <v>28770.000000000004</v>
      </c>
      <c r="AB4" s="11">
        <v>26840</v>
      </c>
    </row>
    <row r="5" spans="1:28">
      <c r="A5" s="9"/>
      <c r="B5" s="10">
        <v>20</v>
      </c>
      <c r="C5" s="11">
        <v>30790</v>
      </c>
      <c r="D5" s="11">
        <v>19540</v>
      </c>
      <c r="E5" s="11">
        <v>16055</v>
      </c>
      <c r="F5" s="11">
        <v>14335</v>
      </c>
      <c r="G5" s="11">
        <v>36745.000000000007</v>
      </c>
      <c r="H5" s="11">
        <v>34180</v>
      </c>
      <c r="I5" s="11">
        <v>31470</v>
      </c>
      <c r="J5" s="11">
        <v>29005</v>
      </c>
      <c r="K5" s="11">
        <v>26925</v>
      </c>
      <c r="L5" s="11">
        <v>25064.999999999996</v>
      </c>
      <c r="M5" s="12"/>
      <c r="Q5" s="9"/>
      <c r="R5" s="10">
        <v>20</v>
      </c>
      <c r="S5" s="11">
        <v>31550</v>
      </c>
      <c r="T5" s="11">
        <v>20290.000000000004</v>
      </c>
      <c r="U5" s="11">
        <v>16830</v>
      </c>
      <c r="V5" s="11">
        <v>15120</v>
      </c>
      <c r="W5" s="11">
        <v>39189.999999999993</v>
      </c>
      <c r="X5" s="11">
        <v>36530</v>
      </c>
      <c r="Y5" s="11">
        <v>33690</v>
      </c>
      <c r="Z5" s="11">
        <v>31130</v>
      </c>
      <c r="AA5" s="11">
        <v>28930.000000000004</v>
      </c>
      <c r="AB5" s="11">
        <v>26980</v>
      </c>
    </row>
    <row r="6" spans="1:28">
      <c r="A6" s="9"/>
      <c r="B6" s="10">
        <v>21</v>
      </c>
      <c r="C6" s="11">
        <v>30849.999999999996</v>
      </c>
      <c r="D6" s="11">
        <v>19595</v>
      </c>
      <c r="E6" s="11">
        <v>16110</v>
      </c>
      <c r="F6" s="11">
        <v>14385.000000000002</v>
      </c>
      <c r="G6" s="11">
        <v>36855.000000000007</v>
      </c>
      <c r="H6" s="11">
        <v>34270</v>
      </c>
      <c r="I6" s="11">
        <v>31564.999999999996</v>
      </c>
      <c r="J6" s="11">
        <v>29070</v>
      </c>
      <c r="K6" s="11">
        <v>26980</v>
      </c>
      <c r="L6" s="11">
        <v>25115</v>
      </c>
      <c r="M6" s="12"/>
      <c r="Q6" s="9"/>
      <c r="R6" s="10">
        <v>21</v>
      </c>
      <c r="S6" s="11">
        <v>31670.000000000004</v>
      </c>
      <c r="T6" s="11">
        <v>20400</v>
      </c>
      <c r="U6" s="11">
        <v>16930.000000000004</v>
      </c>
      <c r="V6" s="11">
        <v>15220</v>
      </c>
      <c r="W6" s="11">
        <v>39409.999999999993</v>
      </c>
      <c r="X6" s="11">
        <v>36750</v>
      </c>
      <c r="Y6" s="11">
        <v>33870</v>
      </c>
      <c r="Z6" s="11">
        <v>31270.000000000007</v>
      </c>
      <c r="AA6" s="11">
        <v>29050</v>
      </c>
      <c r="AB6" s="11">
        <v>27070</v>
      </c>
    </row>
    <row r="7" spans="1:28">
      <c r="A7" s="9"/>
      <c r="B7" s="10">
        <v>22</v>
      </c>
      <c r="C7" s="11">
        <v>30904.999999999996</v>
      </c>
      <c r="D7" s="11">
        <v>19640</v>
      </c>
      <c r="E7" s="11">
        <v>16149.999999999998</v>
      </c>
      <c r="F7" s="11">
        <v>14420</v>
      </c>
      <c r="G7" s="11">
        <v>36940.000000000007</v>
      </c>
      <c r="H7" s="11">
        <v>34345.000000000007</v>
      </c>
      <c r="I7" s="11">
        <v>31615</v>
      </c>
      <c r="J7" s="11">
        <v>29119.999999999996</v>
      </c>
      <c r="K7" s="11">
        <v>27015</v>
      </c>
      <c r="L7" s="11">
        <v>25140</v>
      </c>
      <c r="M7" s="12"/>
      <c r="Q7" s="9"/>
      <c r="R7" s="10">
        <v>22</v>
      </c>
      <c r="S7" s="11">
        <v>31770.000000000007</v>
      </c>
      <c r="T7" s="11">
        <v>20490</v>
      </c>
      <c r="U7" s="11">
        <v>17010</v>
      </c>
      <c r="V7" s="11">
        <v>15290</v>
      </c>
      <c r="W7" s="11">
        <v>39589.999999999993</v>
      </c>
      <c r="X7" s="11">
        <v>36890</v>
      </c>
      <c r="Y7" s="11">
        <v>33970</v>
      </c>
      <c r="Z7" s="11">
        <v>31340</v>
      </c>
      <c r="AA7" s="11">
        <v>29120</v>
      </c>
      <c r="AB7" s="11">
        <v>27130</v>
      </c>
    </row>
    <row r="8" spans="1:28">
      <c r="A8" s="9"/>
      <c r="B8" s="10">
        <v>23</v>
      </c>
      <c r="C8" s="11">
        <v>30945</v>
      </c>
      <c r="D8" s="11">
        <v>19675</v>
      </c>
      <c r="E8" s="11">
        <v>16180</v>
      </c>
      <c r="F8" s="11">
        <v>14445</v>
      </c>
      <c r="G8" s="11">
        <v>36990</v>
      </c>
      <c r="H8" s="11">
        <v>34380</v>
      </c>
      <c r="I8" s="11">
        <v>31645</v>
      </c>
      <c r="J8" s="11">
        <v>29145</v>
      </c>
      <c r="K8" s="11">
        <v>27025</v>
      </c>
      <c r="L8" s="11">
        <v>25150</v>
      </c>
      <c r="M8" s="12"/>
      <c r="Q8" s="9"/>
      <c r="R8" s="10">
        <v>23</v>
      </c>
      <c r="S8" s="11">
        <v>31860.000000000007</v>
      </c>
      <c r="T8" s="11">
        <v>20560.000000000004</v>
      </c>
      <c r="U8" s="11">
        <v>17070.000000000004</v>
      </c>
      <c r="V8" s="11">
        <v>15340</v>
      </c>
      <c r="W8" s="11">
        <v>39689.999999999993</v>
      </c>
      <c r="X8" s="11">
        <v>36969.999999999993</v>
      </c>
      <c r="Y8" s="11">
        <v>34019.999999999993</v>
      </c>
      <c r="Z8" s="11">
        <v>31390</v>
      </c>
      <c r="AA8" s="11">
        <v>29150.000000000004</v>
      </c>
      <c r="AB8" s="11">
        <v>27140</v>
      </c>
    </row>
    <row r="9" spans="1:28">
      <c r="A9" s="9"/>
      <c r="B9" s="10">
        <v>24</v>
      </c>
      <c r="C9" s="11">
        <v>30974.999999999996</v>
      </c>
      <c r="D9" s="11">
        <v>19695</v>
      </c>
      <c r="E9" s="11">
        <v>16195</v>
      </c>
      <c r="F9" s="11">
        <v>14460</v>
      </c>
      <c r="G9" s="11">
        <v>37000</v>
      </c>
      <c r="H9" s="11">
        <v>34390</v>
      </c>
      <c r="I9" s="11">
        <v>31645</v>
      </c>
      <c r="J9" s="11">
        <v>29145</v>
      </c>
      <c r="K9" s="11">
        <v>27025</v>
      </c>
      <c r="L9" s="11">
        <v>25150</v>
      </c>
      <c r="M9" s="12"/>
      <c r="Q9" s="9"/>
      <c r="R9" s="10">
        <v>24</v>
      </c>
      <c r="S9" s="11">
        <v>31920.000000000004</v>
      </c>
      <c r="T9" s="11">
        <v>20610.000000000004</v>
      </c>
      <c r="U9" s="11">
        <v>17110.000000000004</v>
      </c>
      <c r="V9" s="11">
        <v>15359.999999999998</v>
      </c>
      <c r="W9" s="11">
        <v>39729.999999999993</v>
      </c>
      <c r="X9" s="11">
        <v>36980</v>
      </c>
      <c r="Y9" s="11">
        <v>34030</v>
      </c>
      <c r="Z9" s="11">
        <v>31390</v>
      </c>
      <c r="AA9" s="11">
        <v>29150.000000000004</v>
      </c>
      <c r="AB9" s="11">
        <v>27140</v>
      </c>
    </row>
    <row r="10" spans="1:28">
      <c r="A10" s="9"/>
      <c r="B10" s="10">
        <v>25</v>
      </c>
      <c r="C10" s="11">
        <v>30990</v>
      </c>
      <c r="D10" s="11">
        <v>19705</v>
      </c>
      <c r="E10" s="11">
        <v>16200</v>
      </c>
      <c r="F10" s="11">
        <v>14460</v>
      </c>
      <c r="G10" s="11">
        <v>37000</v>
      </c>
      <c r="H10" s="11">
        <v>34390</v>
      </c>
      <c r="I10" s="11">
        <v>31645</v>
      </c>
      <c r="J10" s="11">
        <v>29145</v>
      </c>
      <c r="K10" s="11">
        <v>27029.999999999996</v>
      </c>
      <c r="L10" s="11">
        <v>25160</v>
      </c>
      <c r="M10" s="12"/>
      <c r="Q10" s="9"/>
      <c r="R10" s="10">
        <v>25</v>
      </c>
      <c r="S10" s="11">
        <v>31950.000000000007</v>
      </c>
      <c r="T10" s="11">
        <v>20620</v>
      </c>
      <c r="U10" s="11">
        <v>17110.000000000004</v>
      </c>
      <c r="V10" s="11">
        <v>15359.999999999998</v>
      </c>
      <c r="W10" s="11">
        <v>39729.999999999993</v>
      </c>
      <c r="X10" s="11">
        <v>36980</v>
      </c>
      <c r="Y10" s="11">
        <v>34030</v>
      </c>
      <c r="Z10" s="11">
        <v>31390</v>
      </c>
      <c r="AA10" s="11">
        <v>29160</v>
      </c>
      <c r="AB10" s="11">
        <v>27170.000000000004</v>
      </c>
    </row>
    <row r="11" spans="1:28">
      <c r="A11" s="9"/>
      <c r="B11" s="10">
        <v>26</v>
      </c>
      <c r="C11" s="11">
        <v>30990</v>
      </c>
      <c r="D11" s="11">
        <v>19705</v>
      </c>
      <c r="E11" s="11">
        <v>16200</v>
      </c>
      <c r="F11" s="11">
        <v>14460</v>
      </c>
      <c r="G11" s="11">
        <v>37000</v>
      </c>
      <c r="H11" s="11">
        <v>34390</v>
      </c>
      <c r="I11" s="11">
        <v>31645</v>
      </c>
      <c r="J11" s="11">
        <v>29145</v>
      </c>
      <c r="K11" s="11">
        <v>27029.999999999996</v>
      </c>
      <c r="L11" s="11">
        <v>25160</v>
      </c>
      <c r="M11" s="12"/>
      <c r="Q11" s="9"/>
      <c r="R11" s="10">
        <v>26</v>
      </c>
      <c r="S11" s="11">
        <v>31950.000000000007</v>
      </c>
      <c r="T11" s="11">
        <v>20620</v>
      </c>
      <c r="U11" s="11">
        <v>17110.000000000004</v>
      </c>
      <c r="V11" s="11">
        <v>15359.999999999998</v>
      </c>
      <c r="W11" s="11">
        <v>39729.999999999993</v>
      </c>
      <c r="X11" s="11">
        <v>36980</v>
      </c>
      <c r="Y11" s="11">
        <v>34030</v>
      </c>
      <c r="Z11" s="11">
        <v>31390</v>
      </c>
      <c r="AA11" s="11">
        <v>29160</v>
      </c>
      <c r="AB11" s="11">
        <v>27170.000000000004</v>
      </c>
    </row>
    <row r="12" spans="1:28">
      <c r="A12" s="9"/>
      <c r="B12" s="10">
        <v>27</v>
      </c>
      <c r="C12" s="11">
        <v>30990</v>
      </c>
      <c r="D12" s="11">
        <v>19705</v>
      </c>
      <c r="E12" s="11">
        <v>16200</v>
      </c>
      <c r="F12" s="11">
        <v>14460</v>
      </c>
      <c r="G12" s="11">
        <v>37000</v>
      </c>
      <c r="H12" s="11">
        <v>34390</v>
      </c>
      <c r="I12" s="11">
        <v>31645</v>
      </c>
      <c r="J12" s="11">
        <v>29145</v>
      </c>
      <c r="K12" s="11">
        <v>27029.999999999996</v>
      </c>
      <c r="L12" s="11">
        <v>25160</v>
      </c>
      <c r="M12" s="12"/>
      <c r="Q12" s="9"/>
      <c r="R12" s="10">
        <v>27</v>
      </c>
      <c r="S12" s="11">
        <v>31950.000000000007</v>
      </c>
      <c r="T12" s="11">
        <v>20620</v>
      </c>
      <c r="U12" s="11">
        <v>17110.000000000004</v>
      </c>
      <c r="V12" s="11">
        <v>15359.999999999998</v>
      </c>
      <c r="W12" s="11">
        <v>39729.999999999993</v>
      </c>
      <c r="X12" s="11">
        <v>36980</v>
      </c>
      <c r="Y12" s="11">
        <v>34030</v>
      </c>
      <c r="Z12" s="11">
        <v>31390</v>
      </c>
      <c r="AA12" s="11">
        <v>29160</v>
      </c>
      <c r="AB12" s="11">
        <v>27170.000000000004</v>
      </c>
    </row>
    <row r="13" spans="1:28">
      <c r="A13" s="9"/>
      <c r="B13" s="10">
        <v>28</v>
      </c>
      <c r="C13" s="11">
        <v>30990</v>
      </c>
      <c r="D13" s="11">
        <v>19705</v>
      </c>
      <c r="E13" s="11">
        <v>16200</v>
      </c>
      <c r="F13" s="11">
        <v>14460</v>
      </c>
      <c r="G13" s="11">
        <v>37000</v>
      </c>
      <c r="H13" s="11">
        <v>34390</v>
      </c>
      <c r="I13" s="11">
        <v>31645</v>
      </c>
      <c r="J13" s="11">
        <v>29145</v>
      </c>
      <c r="K13" s="11">
        <v>27029.999999999996</v>
      </c>
      <c r="L13" s="11">
        <v>25160</v>
      </c>
      <c r="M13" s="12"/>
      <c r="Q13" s="9"/>
      <c r="R13" s="10">
        <v>28</v>
      </c>
      <c r="S13" s="11">
        <v>31950.000000000007</v>
      </c>
      <c r="T13" s="11">
        <v>20620</v>
      </c>
      <c r="U13" s="11">
        <v>17110.000000000004</v>
      </c>
      <c r="V13" s="11">
        <v>15359.999999999998</v>
      </c>
      <c r="W13" s="11">
        <v>39729.999999999993</v>
      </c>
      <c r="X13" s="11">
        <v>36980</v>
      </c>
      <c r="Y13" s="11">
        <v>34030</v>
      </c>
      <c r="Z13" s="11">
        <v>31390</v>
      </c>
      <c r="AA13" s="11">
        <v>29160</v>
      </c>
      <c r="AB13" s="11">
        <v>27170.000000000004</v>
      </c>
    </row>
    <row r="14" spans="1:28">
      <c r="A14" s="9"/>
      <c r="B14" s="10">
        <v>29</v>
      </c>
      <c r="C14" s="11">
        <v>30990</v>
      </c>
      <c r="D14" s="11">
        <v>19705</v>
      </c>
      <c r="E14" s="11">
        <v>16200</v>
      </c>
      <c r="F14" s="11">
        <v>14460</v>
      </c>
      <c r="G14" s="11">
        <v>37000</v>
      </c>
      <c r="H14" s="11">
        <v>34390</v>
      </c>
      <c r="I14" s="11">
        <v>31645</v>
      </c>
      <c r="J14" s="11">
        <v>29145</v>
      </c>
      <c r="K14" s="11">
        <v>27029.999999999996</v>
      </c>
      <c r="L14" s="11">
        <v>25160</v>
      </c>
      <c r="M14" s="12"/>
      <c r="Q14" s="9"/>
      <c r="R14" s="10">
        <v>29</v>
      </c>
      <c r="S14" s="11">
        <v>31950.000000000007</v>
      </c>
      <c r="T14" s="11">
        <v>20620</v>
      </c>
      <c r="U14" s="11">
        <v>17110.000000000004</v>
      </c>
      <c r="V14" s="11">
        <v>15359.999999999998</v>
      </c>
      <c r="W14" s="11">
        <v>39729.999999999993</v>
      </c>
      <c r="X14" s="11">
        <v>36980</v>
      </c>
      <c r="Y14" s="11">
        <v>34030</v>
      </c>
      <c r="Z14" s="11">
        <v>31390</v>
      </c>
      <c r="AA14" s="11">
        <v>29160</v>
      </c>
      <c r="AB14" s="11">
        <v>27170.000000000004</v>
      </c>
    </row>
    <row r="15" spans="1:28">
      <c r="A15" s="9"/>
      <c r="B15" s="10">
        <v>30</v>
      </c>
      <c r="C15" s="11">
        <v>30990</v>
      </c>
      <c r="D15" s="11">
        <v>19705</v>
      </c>
      <c r="E15" s="11">
        <v>16200</v>
      </c>
      <c r="F15" s="11">
        <v>14460</v>
      </c>
      <c r="G15" s="11">
        <v>37000</v>
      </c>
      <c r="H15" s="11">
        <v>34390</v>
      </c>
      <c r="I15" s="11">
        <v>31645</v>
      </c>
      <c r="J15" s="11">
        <v>29145</v>
      </c>
      <c r="K15" s="11">
        <v>27029.999999999996</v>
      </c>
      <c r="L15" s="11">
        <v>25160</v>
      </c>
      <c r="M15" s="12"/>
      <c r="Q15" s="9"/>
      <c r="R15" s="10">
        <v>30</v>
      </c>
      <c r="S15" s="11">
        <v>31950.000000000007</v>
      </c>
      <c r="T15" s="11">
        <v>20620</v>
      </c>
      <c r="U15" s="11">
        <v>17110.000000000004</v>
      </c>
      <c r="V15" s="11">
        <v>15359.999999999998</v>
      </c>
      <c r="W15" s="11">
        <v>39729.999999999993</v>
      </c>
      <c r="X15" s="11">
        <v>36980</v>
      </c>
      <c r="Y15" s="11">
        <v>34030</v>
      </c>
      <c r="Z15" s="11">
        <v>31390</v>
      </c>
      <c r="AA15" s="11">
        <v>29160</v>
      </c>
      <c r="AB15" s="11">
        <v>27170.000000000004</v>
      </c>
    </row>
    <row r="16" spans="1:28">
      <c r="A16" s="9"/>
      <c r="B16" s="10">
        <v>31</v>
      </c>
      <c r="C16" s="11">
        <v>30990</v>
      </c>
      <c r="D16" s="11">
        <v>19705</v>
      </c>
      <c r="E16" s="11">
        <v>16200</v>
      </c>
      <c r="F16" s="11">
        <v>14460</v>
      </c>
      <c r="G16" s="11">
        <v>37000</v>
      </c>
      <c r="H16" s="11">
        <v>34390</v>
      </c>
      <c r="I16" s="11">
        <v>31645</v>
      </c>
      <c r="J16" s="11">
        <v>29145</v>
      </c>
      <c r="K16" s="11">
        <v>27029.999999999996</v>
      </c>
      <c r="L16" s="11">
        <v>25160</v>
      </c>
      <c r="M16" s="12"/>
      <c r="Q16" s="9"/>
      <c r="R16" s="10">
        <v>31</v>
      </c>
      <c r="S16" s="11">
        <v>31950.000000000007</v>
      </c>
      <c r="T16" s="11">
        <v>20620</v>
      </c>
      <c r="U16" s="11">
        <v>17110.000000000004</v>
      </c>
      <c r="V16" s="11">
        <v>15359.999999999998</v>
      </c>
      <c r="W16" s="11">
        <v>39729.999999999993</v>
      </c>
      <c r="X16" s="11">
        <v>36980</v>
      </c>
      <c r="Y16" s="11">
        <v>34030</v>
      </c>
      <c r="Z16" s="11">
        <v>31390</v>
      </c>
      <c r="AA16" s="11">
        <v>29160</v>
      </c>
      <c r="AB16" s="11">
        <v>27170.000000000004</v>
      </c>
    </row>
    <row r="17" spans="1:28">
      <c r="A17" s="9"/>
      <c r="B17" s="10">
        <v>32</v>
      </c>
      <c r="C17" s="11">
        <v>30990</v>
      </c>
      <c r="D17" s="11">
        <v>19705</v>
      </c>
      <c r="E17" s="11">
        <v>16200</v>
      </c>
      <c r="F17" s="11">
        <v>14460</v>
      </c>
      <c r="G17" s="11">
        <v>37000</v>
      </c>
      <c r="H17" s="11">
        <v>34390</v>
      </c>
      <c r="I17" s="11">
        <v>31645</v>
      </c>
      <c r="J17" s="11">
        <v>29145</v>
      </c>
      <c r="K17" s="11">
        <v>27029.999999999996</v>
      </c>
      <c r="L17" s="11">
        <v>25160</v>
      </c>
      <c r="M17" s="12"/>
      <c r="Q17" s="9"/>
      <c r="R17" s="10">
        <v>32</v>
      </c>
      <c r="S17" s="11">
        <v>31950.000000000007</v>
      </c>
      <c r="T17" s="11">
        <v>20620</v>
      </c>
      <c r="U17" s="11">
        <v>17110.000000000004</v>
      </c>
      <c r="V17" s="11">
        <v>15359.999999999998</v>
      </c>
      <c r="W17" s="11">
        <v>39729.999999999993</v>
      </c>
      <c r="X17" s="11">
        <v>36980</v>
      </c>
      <c r="Y17" s="11">
        <v>34030</v>
      </c>
      <c r="Z17" s="11">
        <v>31390</v>
      </c>
      <c r="AA17" s="11">
        <v>29160</v>
      </c>
      <c r="AB17" s="11">
        <v>27170.000000000004</v>
      </c>
    </row>
    <row r="18" spans="1:28">
      <c r="A18" s="9"/>
      <c r="B18" s="10">
        <v>33</v>
      </c>
      <c r="C18" s="11">
        <v>30990</v>
      </c>
      <c r="D18" s="11">
        <v>19705</v>
      </c>
      <c r="E18" s="11">
        <v>16200</v>
      </c>
      <c r="F18" s="11">
        <v>14460</v>
      </c>
      <c r="G18" s="11">
        <v>37000</v>
      </c>
      <c r="H18" s="11">
        <v>34390</v>
      </c>
      <c r="I18" s="11">
        <v>31645</v>
      </c>
      <c r="J18" s="11">
        <v>29145</v>
      </c>
      <c r="K18" s="11">
        <v>27029.999999999996</v>
      </c>
      <c r="L18" s="11">
        <v>25160</v>
      </c>
      <c r="M18" s="12"/>
      <c r="Q18" s="9"/>
      <c r="R18" s="10">
        <v>33</v>
      </c>
      <c r="S18" s="11">
        <v>31950.000000000007</v>
      </c>
      <c r="T18" s="11">
        <v>20620</v>
      </c>
      <c r="U18" s="11">
        <v>17110.000000000004</v>
      </c>
      <c r="V18" s="11">
        <v>15359.999999999998</v>
      </c>
      <c r="W18" s="11">
        <v>39729.999999999993</v>
      </c>
      <c r="X18" s="11">
        <v>36980</v>
      </c>
      <c r="Y18" s="11">
        <v>34030</v>
      </c>
      <c r="Z18" s="11">
        <v>31390</v>
      </c>
      <c r="AA18" s="11">
        <v>29160</v>
      </c>
      <c r="AB18" s="11">
        <v>27200.000000000004</v>
      </c>
    </row>
    <row r="19" spans="1:28">
      <c r="A19" s="9"/>
      <c r="B19" s="10">
        <v>34</v>
      </c>
      <c r="C19" s="11">
        <v>30990</v>
      </c>
      <c r="D19" s="11">
        <v>19705</v>
      </c>
      <c r="E19" s="11">
        <v>16200</v>
      </c>
      <c r="F19" s="11">
        <v>14460</v>
      </c>
      <c r="G19" s="11">
        <v>37000</v>
      </c>
      <c r="H19" s="11">
        <v>34390</v>
      </c>
      <c r="I19" s="11">
        <v>31645</v>
      </c>
      <c r="J19" s="11">
        <v>29145</v>
      </c>
      <c r="K19" s="11">
        <v>27055</v>
      </c>
      <c r="L19" s="11">
        <v>25209.999999999996</v>
      </c>
      <c r="M19" s="12"/>
      <c r="Q19" s="9"/>
      <c r="R19" s="10">
        <v>34</v>
      </c>
      <c r="S19" s="11">
        <v>31950.000000000007</v>
      </c>
      <c r="T19" s="11">
        <v>20620</v>
      </c>
      <c r="U19" s="11">
        <v>17110.000000000004</v>
      </c>
      <c r="V19" s="11">
        <v>15359.999999999998</v>
      </c>
      <c r="W19" s="11">
        <v>39729.999999999993</v>
      </c>
      <c r="X19" s="11">
        <v>36980</v>
      </c>
      <c r="Y19" s="11">
        <v>34030</v>
      </c>
      <c r="Z19" s="11">
        <v>31390</v>
      </c>
      <c r="AA19" s="11">
        <v>29230</v>
      </c>
      <c r="AB19" s="11">
        <v>27310</v>
      </c>
    </row>
    <row r="20" spans="1:28">
      <c r="A20" s="9"/>
      <c r="B20" s="10">
        <v>35</v>
      </c>
      <c r="C20" s="11">
        <v>30990</v>
      </c>
      <c r="D20" s="11">
        <v>19705</v>
      </c>
      <c r="E20" s="11">
        <v>16200</v>
      </c>
      <c r="F20" s="11">
        <v>14460</v>
      </c>
      <c r="G20" s="11">
        <v>37000</v>
      </c>
      <c r="H20" s="11">
        <v>34390</v>
      </c>
      <c r="I20" s="11">
        <v>31650</v>
      </c>
      <c r="J20" s="11">
        <v>29195</v>
      </c>
      <c r="K20" s="11">
        <v>27119.999999999996</v>
      </c>
      <c r="L20" s="11">
        <v>25279.999999999996</v>
      </c>
      <c r="M20" s="12"/>
      <c r="Q20" s="9"/>
      <c r="R20" s="10">
        <v>35</v>
      </c>
      <c r="S20" s="11">
        <v>31950.000000000007</v>
      </c>
      <c r="T20" s="11">
        <v>20620</v>
      </c>
      <c r="U20" s="11">
        <v>17110.000000000004</v>
      </c>
      <c r="V20" s="11">
        <v>15359.999999999998</v>
      </c>
      <c r="W20" s="11">
        <v>39729.999999999993</v>
      </c>
      <c r="X20" s="11">
        <v>36980</v>
      </c>
      <c r="Y20" s="11">
        <v>34080</v>
      </c>
      <c r="Z20" s="11">
        <v>31550</v>
      </c>
      <c r="AA20" s="11">
        <v>29390</v>
      </c>
      <c r="AB20" s="11">
        <v>27470</v>
      </c>
    </row>
    <row r="21" spans="1:28">
      <c r="A21" s="9"/>
      <c r="B21" s="10">
        <v>36</v>
      </c>
      <c r="C21" s="11">
        <v>30990</v>
      </c>
      <c r="D21" s="11">
        <v>19705</v>
      </c>
      <c r="E21" s="11">
        <v>16200</v>
      </c>
      <c r="F21" s="11">
        <v>14460</v>
      </c>
      <c r="G21" s="11">
        <v>37010.000000000007</v>
      </c>
      <c r="H21" s="11">
        <v>34450</v>
      </c>
      <c r="I21" s="11">
        <v>31750</v>
      </c>
      <c r="J21" s="11">
        <v>29290</v>
      </c>
      <c r="K21" s="11">
        <v>27209.999999999996</v>
      </c>
      <c r="L21" s="11">
        <v>25365</v>
      </c>
      <c r="M21" s="12"/>
      <c r="Q21" s="9"/>
      <c r="R21" s="10">
        <v>36</v>
      </c>
      <c r="S21" s="11">
        <v>31950.000000000007</v>
      </c>
      <c r="T21" s="11">
        <v>20620</v>
      </c>
      <c r="U21" s="11">
        <v>17110.000000000004</v>
      </c>
      <c r="V21" s="11">
        <v>15359.999999999998</v>
      </c>
      <c r="W21" s="11">
        <v>39760</v>
      </c>
      <c r="X21" s="11">
        <v>37140</v>
      </c>
      <c r="Y21" s="11">
        <v>34270</v>
      </c>
      <c r="Z21" s="11">
        <v>31730</v>
      </c>
      <c r="AA21" s="11">
        <v>29580.000000000004</v>
      </c>
      <c r="AB21" s="11">
        <v>27660</v>
      </c>
    </row>
    <row r="22" spans="1:28">
      <c r="A22" s="9"/>
      <c r="B22" s="10">
        <v>37</v>
      </c>
      <c r="C22" s="11">
        <v>30990</v>
      </c>
      <c r="D22" s="11">
        <v>19705</v>
      </c>
      <c r="E22" s="11">
        <v>16200</v>
      </c>
      <c r="F22" s="11">
        <v>14485.000000000002</v>
      </c>
      <c r="G22" s="11">
        <v>37135.000000000007</v>
      </c>
      <c r="H22" s="11">
        <v>34565.000000000007</v>
      </c>
      <c r="I22" s="11">
        <v>31855</v>
      </c>
      <c r="J22" s="11">
        <v>29384.999999999996</v>
      </c>
      <c r="K22" s="11">
        <v>27310</v>
      </c>
      <c r="L22" s="11">
        <v>25455</v>
      </c>
      <c r="M22" s="12"/>
      <c r="Q22" s="9"/>
      <c r="R22" s="10">
        <v>37</v>
      </c>
      <c r="S22" s="11">
        <v>31950.000000000007</v>
      </c>
      <c r="T22" s="11">
        <v>20620</v>
      </c>
      <c r="U22" s="11">
        <v>17120</v>
      </c>
      <c r="V22" s="11">
        <v>15410</v>
      </c>
      <c r="W22" s="11">
        <v>40030</v>
      </c>
      <c r="X22" s="11">
        <v>37390</v>
      </c>
      <c r="Y22" s="11">
        <v>34519.999999999993</v>
      </c>
      <c r="Z22" s="11">
        <v>31960.000000000004</v>
      </c>
      <c r="AA22" s="11">
        <v>29790.000000000004</v>
      </c>
      <c r="AB22" s="11">
        <v>27860.000000000004</v>
      </c>
    </row>
    <row r="23" spans="1:28">
      <c r="A23" s="9"/>
      <c r="B23" s="10">
        <v>38</v>
      </c>
      <c r="C23" s="11">
        <v>30994.999999999996</v>
      </c>
      <c r="D23" s="11">
        <v>19730</v>
      </c>
      <c r="E23" s="11">
        <v>16250</v>
      </c>
      <c r="F23" s="11">
        <v>14535</v>
      </c>
      <c r="G23" s="11">
        <v>37265</v>
      </c>
      <c r="H23" s="11">
        <v>34700</v>
      </c>
      <c r="I23" s="11">
        <v>31974.999999999996</v>
      </c>
      <c r="J23" s="11">
        <v>29515</v>
      </c>
      <c r="K23" s="11">
        <v>27425</v>
      </c>
      <c r="L23" s="11">
        <v>25560</v>
      </c>
      <c r="M23" s="12"/>
      <c r="Q23" s="9"/>
      <c r="R23" s="10">
        <v>38</v>
      </c>
      <c r="S23" s="11">
        <v>31960.000000000004</v>
      </c>
      <c r="T23" s="11">
        <v>20680.000000000004</v>
      </c>
      <c r="U23" s="11">
        <v>17210</v>
      </c>
      <c r="V23" s="11">
        <v>15510</v>
      </c>
      <c r="W23" s="11">
        <v>40310</v>
      </c>
      <c r="X23" s="11">
        <v>37669.999999999993</v>
      </c>
      <c r="Y23" s="11">
        <v>34780</v>
      </c>
      <c r="Z23" s="11">
        <v>32220</v>
      </c>
      <c r="AA23" s="11">
        <v>30020</v>
      </c>
      <c r="AB23" s="11">
        <v>28080</v>
      </c>
    </row>
    <row r="24" spans="1:28">
      <c r="A24" s="9"/>
      <c r="B24" s="10">
        <v>39</v>
      </c>
      <c r="C24" s="11">
        <v>31044.999999999996</v>
      </c>
      <c r="D24" s="11">
        <v>19785</v>
      </c>
      <c r="E24" s="11">
        <v>16305</v>
      </c>
      <c r="F24" s="11">
        <v>14590.000000000002</v>
      </c>
      <c r="G24" s="11">
        <v>37415</v>
      </c>
      <c r="H24" s="11">
        <v>34825</v>
      </c>
      <c r="I24" s="11">
        <v>32105.000000000004</v>
      </c>
      <c r="J24" s="11">
        <v>29625</v>
      </c>
      <c r="K24" s="11">
        <v>27529.999999999996</v>
      </c>
      <c r="L24" s="11">
        <v>25665</v>
      </c>
      <c r="M24" s="12"/>
      <c r="Q24" s="9"/>
      <c r="R24" s="10">
        <v>39</v>
      </c>
      <c r="S24" s="11">
        <v>32060</v>
      </c>
      <c r="T24" s="11">
        <v>20780</v>
      </c>
      <c r="U24" s="11">
        <v>17320</v>
      </c>
      <c r="V24" s="11">
        <v>15629.999999999998</v>
      </c>
      <c r="W24" s="11">
        <v>40610</v>
      </c>
      <c r="X24" s="11">
        <v>37960</v>
      </c>
      <c r="Y24" s="11">
        <v>35059.999999999993</v>
      </c>
      <c r="Z24" s="11">
        <v>32460.000000000004</v>
      </c>
      <c r="AA24" s="11">
        <v>30260.000000000004</v>
      </c>
      <c r="AB24" s="11">
        <v>28300.000000000004</v>
      </c>
    </row>
    <row r="25" spans="1:28">
      <c r="A25" s="9"/>
      <c r="B25" s="10">
        <v>40</v>
      </c>
      <c r="C25" s="11">
        <v>31105</v>
      </c>
      <c r="D25" s="11">
        <v>19845</v>
      </c>
      <c r="E25" s="11">
        <v>16364.999999999998</v>
      </c>
      <c r="F25" s="11">
        <v>14650</v>
      </c>
      <c r="G25" s="11">
        <v>37565.000000000007</v>
      </c>
      <c r="H25" s="11">
        <v>34965</v>
      </c>
      <c r="I25" s="11">
        <v>32235</v>
      </c>
      <c r="J25" s="11">
        <v>29744.999999999996</v>
      </c>
      <c r="K25" s="11">
        <v>27645</v>
      </c>
      <c r="L25" s="11">
        <v>25770</v>
      </c>
      <c r="M25" s="12"/>
      <c r="Q25" s="9"/>
      <c r="R25" s="10">
        <v>40</v>
      </c>
      <c r="S25" s="11">
        <v>32180</v>
      </c>
      <c r="T25" s="11">
        <v>20900.000000000004</v>
      </c>
      <c r="U25" s="11">
        <v>17440</v>
      </c>
      <c r="V25" s="11">
        <v>15740</v>
      </c>
      <c r="W25" s="11">
        <v>40930</v>
      </c>
      <c r="X25" s="11">
        <v>38270</v>
      </c>
      <c r="Y25" s="11">
        <v>35350</v>
      </c>
      <c r="Z25" s="11">
        <v>32720</v>
      </c>
      <c r="AA25" s="11">
        <v>30500</v>
      </c>
      <c r="AB25" s="11">
        <v>28530</v>
      </c>
    </row>
    <row r="26" spans="1:28">
      <c r="A26" s="9"/>
      <c r="B26" s="10">
        <v>41</v>
      </c>
      <c r="C26" s="11">
        <v>31165</v>
      </c>
      <c r="D26" s="11">
        <v>19900</v>
      </c>
      <c r="E26" s="11">
        <v>16425</v>
      </c>
      <c r="F26" s="11">
        <v>14705</v>
      </c>
      <c r="G26" s="11">
        <v>37715</v>
      </c>
      <c r="H26" s="11">
        <v>35105.000000000007</v>
      </c>
      <c r="I26" s="11">
        <v>32360</v>
      </c>
      <c r="J26" s="11">
        <v>29869.999999999996</v>
      </c>
      <c r="K26" s="11">
        <v>27759.999999999996</v>
      </c>
      <c r="L26" s="11">
        <v>25884.999999999996</v>
      </c>
      <c r="M26" s="12"/>
      <c r="Q26" s="9"/>
      <c r="R26" s="10">
        <v>41</v>
      </c>
      <c r="S26" s="11">
        <v>32299.999999999996</v>
      </c>
      <c r="T26" s="11">
        <v>21020.000000000004</v>
      </c>
      <c r="U26" s="11">
        <v>17560.000000000004</v>
      </c>
      <c r="V26" s="11">
        <v>15860</v>
      </c>
      <c r="W26" s="11">
        <v>41240</v>
      </c>
      <c r="X26" s="11">
        <v>38570</v>
      </c>
      <c r="Y26" s="11">
        <v>35610</v>
      </c>
      <c r="Z26" s="11">
        <v>32970</v>
      </c>
      <c r="AA26" s="11">
        <v>30740.000000000004</v>
      </c>
      <c r="AB26" s="11">
        <v>28750</v>
      </c>
    </row>
    <row r="27" spans="1:28">
      <c r="A27" s="9"/>
      <c r="B27" s="10">
        <v>42</v>
      </c>
      <c r="C27" s="11">
        <v>31230</v>
      </c>
      <c r="D27" s="11">
        <v>19959.999999999996</v>
      </c>
      <c r="E27" s="11">
        <v>16485</v>
      </c>
      <c r="F27" s="11">
        <v>14765</v>
      </c>
      <c r="G27" s="11">
        <v>37860</v>
      </c>
      <c r="H27" s="11">
        <v>35245.000000000007</v>
      </c>
      <c r="I27" s="11">
        <v>32485</v>
      </c>
      <c r="J27" s="11">
        <v>29974.999999999996</v>
      </c>
      <c r="K27" s="11">
        <v>27865</v>
      </c>
      <c r="L27" s="11">
        <v>25980</v>
      </c>
      <c r="M27" s="12"/>
      <c r="Q27" s="9"/>
      <c r="R27" s="10">
        <v>42</v>
      </c>
      <c r="S27" s="11">
        <v>32419.999999999996</v>
      </c>
      <c r="T27" s="11">
        <v>21140</v>
      </c>
      <c r="U27" s="11">
        <v>17670</v>
      </c>
      <c r="V27" s="11">
        <v>15970.000000000002</v>
      </c>
      <c r="W27" s="11">
        <v>41550</v>
      </c>
      <c r="X27" s="11">
        <v>38869.999999999993</v>
      </c>
      <c r="Y27" s="11">
        <v>35890</v>
      </c>
      <c r="Z27" s="11">
        <v>33220</v>
      </c>
      <c r="AA27" s="11">
        <v>30970</v>
      </c>
      <c r="AB27" s="11">
        <v>28960</v>
      </c>
    </row>
    <row r="28" spans="1:28">
      <c r="A28" s="9"/>
      <c r="B28" s="10">
        <v>43</v>
      </c>
      <c r="C28" s="11">
        <v>31290</v>
      </c>
      <c r="D28" s="11">
        <v>20020</v>
      </c>
      <c r="E28" s="11">
        <v>16540</v>
      </c>
      <c r="F28" s="11">
        <v>14820</v>
      </c>
      <c r="G28" s="11">
        <v>38005</v>
      </c>
      <c r="H28" s="11">
        <v>35385.000000000007</v>
      </c>
      <c r="I28" s="11">
        <v>32600</v>
      </c>
      <c r="J28" s="11">
        <v>30095</v>
      </c>
      <c r="K28" s="11">
        <v>27970</v>
      </c>
      <c r="L28" s="11">
        <v>26075</v>
      </c>
      <c r="M28" s="12"/>
      <c r="Q28" s="9"/>
      <c r="R28" s="10">
        <v>43</v>
      </c>
      <c r="S28" s="11">
        <v>32549.999999999996</v>
      </c>
      <c r="T28" s="11">
        <v>21250</v>
      </c>
      <c r="U28" s="11">
        <v>17790.000000000004</v>
      </c>
      <c r="V28" s="11">
        <v>16080</v>
      </c>
      <c r="W28" s="11">
        <v>41840</v>
      </c>
      <c r="X28" s="11">
        <v>39150</v>
      </c>
      <c r="Y28" s="11">
        <v>36140</v>
      </c>
      <c r="Z28" s="11">
        <v>33449.999999999993</v>
      </c>
      <c r="AA28" s="11">
        <v>31180.000000000004</v>
      </c>
      <c r="AB28" s="11">
        <v>29170</v>
      </c>
    </row>
    <row r="29" spans="1:28">
      <c r="A29" s="9"/>
      <c r="B29" s="10">
        <v>44</v>
      </c>
      <c r="C29" s="11">
        <v>31345</v>
      </c>
      <c r="D29" s="11">
        <v>20075</v>
      </c>
      <c r="E29" s="11">
        <v>16590</v>
      </c>
      <c r="F29" s="11">
        <v>14870.000000000002</v>
      </c>
      <c r="G29" s="11">
        <v>38135.000000000007</v>
      </c>
      <c r="H29" s="11">
        <v>35500</v>
      </c>
      <c r="I29" s="11">
        <v>32715.000000000004</v>
      </c>
      <c r="J29" s="11">
        <v>30195</v>
      </c>
      <c r="K29" s="11">
        <v>28060</v>
      </c>
      <c r="L29" s="11">
        <v>26165</v>
      </c>
      <c r="M29" s="12"/>
      <c r="Q29" s="9"/>
      <c r="R29" s="10">
        <v>44</v>
      </c>
      <c r="S29" s="11">
        <v>32659.999999999996</v>
      </c>
      <c r="T29" s="11">
        <v>21360.000000000004</v>
      </c>
      <c r="U29" s="11">
        <v>17890</v>
      </c>
      <c r="V29" s="11">
        <v>16180</v>
      </c>
      <c r="W29" s="11">
        <v>42120</v>
      </c>
      <c r="X29" s="11">
        <v>39409.999999999993</v>
      </c>
      <c r="Y29" s="11">
        <v>36360</v>
      </c>
      <c r="Z29" s="11">
        <v>33659.999999999993</v>
      </c>
      <c r="AA29" s="11">
        <v>31380.000000000004</v>
      </c>
      <c r="AB29" s="11">
        <v>29360.000000000004</v>
      </c>
    </row>
    <row r="30" spans="1:28">
      <c r="A30" s="9"/>
      <c r="B30" s="10">
        <v>45</v>
      </c>
      <c r="C30" s="11">
        <v>31400</v>
      </c>
      <c r="D30" s="11">
        <v>20125</v>
      </c>
      <c r="E30" s="11">
        <v>16640</v>
      </c>
      <c r="F30" s="11">
        <v>14920</v>
      </c>
      <c r="G30" s="11">
        <v>38255</v>
      </c>
      <c r="H30" s="11">
        <v>35600</v>
      </c>
      <c r="I30" s="11">
        <v>32825</v>
      </c>
      <c r="J30" s="11">
        <v>30290</v>
      </c>
      <c r="K30" s="11">
        <v>28150</v>
      </c>
      <c r="L30" s="11">
        <v>26255</v>
      </c>
      <c r="M30" s="12"/>
      <c r="Q30" s="9"/>
      <c r="R30" s="10">
        <v>45</v>
      </c>
      <c r="S30" s="11">
        <v>32769.999999999993</v>
      </c>
      <c r="T30" s="11">
        <v>21460</v>
      </c>
      <c r="U30" s="11">
        <v>17990.000000000004</v>
      </c>
      <c r="V30" s="11">
        <v>16280.000000000004</v>
      </c>
      <c r="W30" s="11">
        <v>42350</v>
      </c>
      <c r="X30" s="11">
        <v>39650</v>
      </c>
      <c r="Y30" s="11">
        <v>36580</v>
      </c>
      <c r="Z30" s="11">
        <v>33870</v>
      </c>
      <c r="AA30" s="11">
        <v>31570</v>
      </c>
      <c r="AB30" s="11">
        <v>29650.000000000004</v>
      </c>
    </row>
    <row r="31" spans="1:28">
      <c r="A31" s="9"/>
      <c r="B31" s="10">
        <v>46</v>
      </c>
      <c r="C31" s="11">
        <v>31450</v>
      </c>
      <c r="D31" s="11">
        <v>20169.999999999996</v>
      </c>
      <c r="E31" s="11">
        <v>16685</v>
      </c>
      <c r="F31" s="11">
        <v>14965.000000000002</v>
      </c>
      <c r="G31" s="11">
        <v>38360</v>
      </c>
      <c r="H31" s="11">
        <v>35715</v>
      </c>
      <c r="I31" s="11">
        <v>32910.000000000007</v>
      </c>
      <c r="J31" s="11">
        <v>30450</v>
      </c>
      <c r="K31" s="11">
        <v>28390</v>
      </c>
      <c r="L31" s="11">
        <v>26560</v>
      </c>
      <c r="M31" s="12"/>
      <c r="Q31" s="9"/>
      <c r="R31" s="10">
        <v>46</v>
      </c>
      <c r="S31" s="11">
        <v>32870</v>
      </c>
      <c r="T31" s="11">
        <v>21550</v>
      </c>
      <c r="U31" s="11">
        <v>18080.000000000004</v>
      </c>
      <c r="V31" s="11">
        <v>16370.000000000002</v>
      </c>
      <c r="W31" s="11">
        <v>42610</v>
      </c>
      <c r="X31" s="11">
        <v>39880</v>
      </c>
      <c r="Y31" s="11">
        <v>36840</v>
      </c>
      <c r="Z31" s="11">
        <v>34300</v>
      </c>
      <c r="AA31" s="11">
        <v>32169.999999999996</v>
      </c>
      <c r="AB31" s="11">
        <v>30300</v>
      </c>
    </row>
    <row r="32" spans="1:28">
      <c r="A32" s="9"/>
      <c r="B32" s="10">
        <v>47</v>
      </c>
      <c r="C32" s="11">
        <v>31494.999999999996</v>
      </c>
      <c r="D32" s="11">
        <v>20215</v>
      </c>
      <c r="E32" s="11">
        <v>16730</v>
      </c>
      <c r="F32" s="11">
        <v>15005</v>
      </c>
      <c r="G32" s="11">
        <v>38530</v>
      </c>
      <c r="H32" s="11">
        <v>35970.000000000007</v>
      </c>
      <c r="I32" s="11">
        <v>33235</v>
      </c>
      <c r="J32" s="11">
        <v>30779.999999999996</v>
      </c>
      <c r="K32" s="11">
        <v>28715</v>
      </c>
      <c r="L32" s="11">
        <v>26875</v>
      </c>
      <c r="M32" s="12"/>
      <c r="Q32" s="9"/>
      <c r="R32" s="10">
        <v>47</v>
      </c>
      <c r="S32" s="11">
        <v>32960</v>
      </c>
      <c r="T32" s="11">
        <v>21640</v>
      </c>
      <c r="U32" s="11">
        <v>18160</v>
      </c>
      <c r="V32" s="11">
        <v>16450.000000000004</v>
      </c>
      <c r="W32" s="11">
        <v>43000</v>
      </c>
      <c r="X32" s="11">
        <v>40490.000000000007</v>
      </c>
      <c r="Y32" s="11">
        <v>37600</v>
      </c>
      <c r="Z32" s="11">
        <v>35030</v>
      </c>
      <c r="AA32" s="11">
        <v>32890</v>
      </c>
      <c r="AB32" s="11">
        <v>31000</v>
      </c>
    </row>
    <row r="33" spans="1:28">
      <c r="A33" s="9"/>
      <c r="B33" s="10">
        <v>48</v>
      </c>
      <c r="C33" s="11">
        <v>31540</v>
      </c>
      <c r="D33" s="11">
        <v>20255</v>
      </c>
      <c r="E33" s="11">
        <v>16814.999999999996</v>
      </c>
      <c r="F33" s="11">
        <v>15140</v>
      </c>
      <c r="G33" s="11">
        <v>38945</v>
      </c>
      <c r="H33" s="11">
        <v>36355.000000000007</v>
      </c>
      <c r="I33" s="11">
        <v>33620.000000000007</v>
      </c>
      <c r="J33" s="11">
        <v>31154.999999999996</v>
      </c>
      <c r="K33" s="11">
        <v>29075</v>
      </c>
      <c r="L33" s="11">
        <v>27235</v>
      </c>
      <c r="M33" s="12"/>
      <c r="Q33" s="9"/>
      <c r="R33" s="10">
        <v>48</v>
      </c>
      <c r="S33" s="11">
        <v>33049.999999999993</v>
      </c>
      <c r="T33" s="11">
        <v>21720.000000000004</v>
      </c>
      <c r="U33" s="11">
        <v>18330</v>
      </c>
      <c r="V33" s="11">
        <v>16720.000000000004</v>
      </c>
      <c r="W33" s="11">
        <v>43859.999999999993</v>
      </c>
      <c r="X33" s="11">
        <v>41370</v>
      </c>
      <c r="Y33" s="11">
        <v>38460</v>
      </c>
      <c r="Z33" s="11">
        <v>35840</v>
      </c>
      <c r="AA33" s="11">
        <v>33680</v>
      </c>
      <c r="AB33" s="11">
        <v>31770.000000000007</v>
      </c>
    </row>
    <row r="34" spans="1:28">
      <c r="A34" s="9"/>
      <c r="B34" s="10">
        <v>49</v>
      </c>
      <c r="C34" s="11">
        <v>31645</v>
      </c>
      <c r="D34" s="11">
        <v>20410</v>
      </c>
      <c r="E34" s="11">
        <v>16974.999999999996</v>
      </c>
      <c r="F34" s="11">
        <v>15310</v>
      </c>
      <c r="G34" s="11">
        <v>39385.000000000007</v>
      </c>
      <c r="H34" s="11">
        <v>36805</v>
      </c>
      <c r="I34" s="11">
        <v>34040</v>
      </c>
      <c r="J34" s="11">
        <v>31560</v>
      </c>
      <c r="K34" s="11">
        <v>29470</v>
      </c>
      <c r="L34" s="11">
        <v>27625</v>
      </c>
      <c r="M34" s="12"/>
      <c r="Q34" s="9"/>
      <c r="R34" s="10">
        <v>49</v>
      </c>
      <c r="S34" s="11">
        <v>33260</v>
      </c>
      <c r="T34" s="11">
        <v>22030</v>
      </c>
      <c r="U34" s="11">
        <v>18660</v>
      </c>
      <c r="V34" s="11">
        <v>17060.000000000004</v>
      </c>
      <c r="W34" s="11">
        <v>44810</v>
      </c>
      <c r="X34" s="11">
        <v>42350</v>
      </c>
      <c r="Y34" s="11">
        <v>39380</v>
      </c>
      <c r="Z34" s="11">
        <v>36730</v>
      </c>
      <c r="AA34" s="11">
        <v>34540</v>
      </c>
      <c r="AB34" s="11">
        <v>32610</v>
      </c>
    </row>
    <row r="35" spans="1:28">
      <c r="A35" s="9"/>
      <c r="B35" s="10">
        <v>50</v>
      </c>
      <c r="C35" s="11">
        <v>31814.999999999996</v>
      </c>
      <c r="D35" s="11">
        <v>20580</v>
      </c>
      <c r="E35" s="11">
        <v>17154.999999999996</v>
      </c>
      <c r="F35" s="11">
        <v>15495.000000000002</v>
      </c>
      <c r="G35" s="11">
        <v>39865</v>
      </c>
      <c r="H35" s="11">
        <v>37290</v>
      </c>
      <c r="I35" s="11">
        <v>34500</v>
      </c>
      <c r="J35" s="11">
        <v>32000</v>
      </c>
      <c r="K35" s="11">
        <v>29904.999999999996</v>
      </c>
      <c r="L35" s="11">
        <v>28044.999999999996</v>
      </c>
      <c r="M35" s="12"/>
      <c r="Q35" s="9"/>
      <c r="R35" s="10">
        <v>50</v>
      </c>
      <c r="S35" s="11">
        <v>33600.000000000007</v>
      </c>
      <c r="T35" s="11">
        <v>22370</v>
      </c>
      <c r="U35" s="11">
        <v>19020.000000000004</v>
      </c>
      <c r="V35" s="11">
        <v>17440</v>
      </c>
      <c r="W35" s="11">
        <v>45860</v>
      </c>
      <c r="X35" s="11">
        <v>43410</v>
      </c>
      <c r="Y35" s="11">
        <v>40420</v>
      </c>
      <c r="Z35" s="11">
        <v>37710</v>
      </c>
      <c r="AA35" s="11">
        <v>35489.999999999993</v>
      </c>
      <c r="AB35" s="11">
        <v>33540</v>
      </c>
    </row>
    <row r="36" spans="1:28">
      <c r="A36" s="9"/>
      <c r="B36" s="10">
        <v>51</v>
      </c>
      <c r="C36" s="11">
        <v>32000</v>
      </c>
      <c r="D36" s="11">
        <v>20775</v>
      </c>
      <c r="E36" s="11">
        <v>17355</v>
      </c>
      <c r="F36" s="11">
        <v>15705</v>
      </c>
      <c r="G36" s="11">
        <v>40420</v>
      </c>
      <c r="H36" s="11">
        <v>37830.000000000007</v>
      </c>
      <c r="I36" s="11">
        <v>35005</v>
      </c>
      <c r="J36" s="11">
        <v>32500</v>
      </c>
      <c r="K36" s="11">
        <v>30384.999999999996</v>
      </c>
      <c r="L36" s="11">
        <v>28520</v>
      </c>
      <c r="M36" s="12"/>
      <c r="Q36" s="9"/>
      <c r="R36" s="10">
        <v>51</v>
      </c>
      <c r="S36" s="11">
        <v>33970</v>
      </c>
      <c r="T36" s="11">
        <v>22750</v>
      </c>
      <c r="U36" s="11">
        <v>19410</v>
      </c>
      <c r="V36" s="11">
        <v>17850</v>
      </c>
      <c r="W36" s="11">
        <v>47009.999999999993</v>
      </c>
      <c r="X36" s="11">
        <v>44580</v>
      </c>
      <c r="Y36" s="11">
        <v>41540</v>
      </c>
      <c r="Z36" s="11">
        <v>38799.999999999993</v>
      </c>
      <c r="AA36" s="11">
        <v>36539.999999999993</v>
      </c>
      <c r="AB36" s="11">
        <v>34550</v>
      </c>
    </row>
    <row r="37" spans="1:28">
      <c r="A37" s="9"/>
      <c r="B37" s="10">
        <v>52</v>
      </c>
      <c r="C37" s="11">
        <v>32210</v>
      </c>
      <c r="D37" s="11">
        <v>20985</v>
      </c>
      <c r="E37" s="11">
        <v>17575</v>
      </c>
      <c r="F37" s="11">
        <v>15935</v>
      </c>
      <c r="G37" s="11">
        <v>41020</v>
      </c>
      <c r="H37" s="11">
        <v>38425.000000000007</v>
      </c>
      <c r="I37" s="11">
        <v>35565.000000000007</v>
      </c>
      <c r="J37" s="11">
        <v>33035.000000000007</v>
      </c>
      <c r="K37" s="11">
        <v>30910</v>
      </c>
      <c r="L37" s="11">
        <v>29029.999999999996</v>
      </c>
      <c r="M37" s="12"/>
      <c r="Q37" s="9"/>
      <c r="R37" s="10">
        <v>52</v>
      </c>
      <c r="S37" s="11">
        <v>34390.000000000007</v>
      </c>
      <c r="T37" s="11">
        <v>23170.000000000004</v>
      </c>
      <c r="U37" s="11">
        <v>19850.000000000004</v>
      </c>
      <c r="V37" s="11">
        <v>18310.000000000004</v>
      </c>
      <c r="W37" s="11">
        <v>48250</v>
      </c>
      <c r="X37" s="11">
        <v>45869.999999999993</v>
      </c>
      <c r="Y37" s="11">
        <v>42780</v>
      </c>
      <c r="Z37" s="11">
        <v>39990</v>
      </c>
      <c r="AA37" s="11">
        <v>37689.999999999993</v>
      </c>
      <c r="AB37" s="11">
        <v>35669.999999999993</v>
      </c>
    </row>
    <row r="38" spans="1:28">
      <c r="A38" s="9"/>
      <c r="B38" s="10">
        <v>53</v>
      </c>
      <c r="C38" s="11">
        <v>32440.000000000004</v>
      </c>
      <c r="D38" s="11">
        <v>21220</v>
      </c>
      <c r="E38" s="11">
        <v>17820</v>
      </c>
      <c r="F38" s="11">
        <v>16189.999999999998</v>
      </c>
      <c r="G38" s="11">
        <v>41655</v>
      </c>
      <c r="H38" s="11">
        <v>39055</v>
      </c>
      <c r="I38" s="11">
        <v>36180</v>
      </c>
      <c r="J38" s="11">
        <v>33625</v>
      </c>
      <c r="K38" s="11">
        <v>31480</v>
      </c>
      <c r="L38" s="11">
        <v>29584.999999999996</v>
      </c>
      <c r="M38" s="12"/>
      <c r="Q38" s="9"/>
      <c r="R38" s="10">
        <v>53</v>
      </c>
      <c r="S38" s="11">
        <v>34850</v>
      </c>
      <c r="T38" s="11">
        <v>23640</v>
      </c>
      <c r="U38" s="11">
        <v>20340</v>
      </c>
      <c r="V38" s="11">
        <v>18810</v>
      </c>
      <c r="W38" s="11">
        <v>49650</v>
      </c>
      <c r="X38" s="11">
        <v>47280</v>
      </c>
      <c r="Y38" s="11">
        <v>44150</v>
      </c>
      <c r="Z38" s="11">
        <v>41300</v>
      </c>
      <c r="AA38" s="11">
        <v>38950</v>
      </c>
      <c r="AB38" s="11">
        <v>36879.999999999993</v>
      </c>
    </row>
    <row r="39" spans="1:28">
      <c r="A39" s="9"/>
      <c r="B39" s="10">
        <v>54</v>
      </c>
      <c r="C39" s="11">
        <v>32695</v>
      </c>
      <c r="D39" s="11">
        <v>21474.999999999996</v>
      </c>
      <c r="E39" s="11">
        <v>18090</v>
      </c>
      <c r="F39" s="11">
        <v>16470</v>
      </c>
      <c r="G39" s="11">
        <v>42385.000000000007</v>
      </c>
      <c r="H39" s="11">
        <v>39780</v>
      </c>
      <c r="I39" s="11">
        <v>36850</v>
      </c>
      <c r="J39" s="11">
        <v>34270</v>
      </c>
      <c r="K39" s="11">
        <v>32105.000000000004</v>
      </c>
      <c r="L39" s="11">
        <v>30200</v>
      </c>
      <c r="M39" s="12"/>
      <c r="Q39" s="9"/>
      <c r="R39" s="10">
        <v>54</v>
      </c>
      <c r="S39" s="11">
        <v>35360</v>
      </c>
      <c r="T39" s="11">
        <v>24150</v>
      </c>
      <c r="U39" s="11">
        <v>20880.000000000004</v>
      </c>
      <c r="V39" s="11">
        <v>19370</v>
      </c>
      <c r="W39" s="11">
        <v>51170</v>
      </c>
      <c r="X39" s="11">
        <v>48820</v>
      </c>
      <c r="Y39" s="11">
        <v>45660</v>
      </c>
      <c r="Z39" s="11">
        <v>42739.999999999993</v>
      </c>
      <c r="AA39" s="11">
        <v>40330</v>
      </c>
      <c r="AB39" s="11">
        <v>38220</v>
      </c>
    </row>
    <row r="40" spans="1:28">
      <c r="A40" s="9"/>
      <c r="B40" s="10">
        <v>55</v>
      </c>
      <c r="C40" s="11">
        <v>32975</v>
      </c>
      <c r="D40" s="11">
        <v>21759.999999999996</v>
      </c>
      <c r="E40" s="11">
        <v>18384.999999999996</v>
      </c>
      <c r="F40" s="11">
        <v>16779.999999999996</v>
      </c>
      <c r="G40" s="11">
        <v>43175.000000000007</v>
      </c>
      <c r="H40" s="11">
        <v>40565.000000000007</v>
      </c>
      <c r="I40" s="11">
        <v>37595.000000000007</v>
      </c>
      <c r="J40" s="11">
        <v>34975</v>
      </c>
      <c r="K40" s="11">
        <v>32795</v>
      </c>
      <c r="L40" s="11">
        <v>30865</v>
      </c>
      <c r="M40" s="12"/>
      <c r="Q40" s="9"/>
      <c r="R40" s="10">
        <v>55</v>
      </c>
      <c r="S40" s="11">
        <v>35930</v>
      </c>
      <c r="T40" s="11">
        <v>24720.000000000004</v>
      </c>
      <c r="U40" s="11">
        <v>21470</v>
      </c>
      <c r="V40" s="11">
        <v>19989.999999999996</v>
      </c>
      <c r="W40" s="11">
        <v>52840.000000000007</v>
      </c>
      <c r="X40" s="11">
        <v>50500</v>
      </c>
      <c r="Y40" s="11">
        <v>47310</v>
      </c>
      <c r="Z40" s="11">
        <v>44320</v>
      </c>
      <c r="AA40" s="11">
        <v>41850</v>
      </c>
      <c r="AB40" s="11">
        <v>39680</v>
      </c>
    </row>
    <row r="41" spans="1:28">
      <c r="A41" s="9"/>
      <c r="B41" s="10">
        <v>56</v>
      </c>
      <c r="C41" s="11">
        <v>33290</v>
      </c>
      <c r="D41" s="11">
        <v>22080</v>
      </c>
      <c r="E41" s="11">
        <v>18715</v>
      </c>
      <c r="F41" s="11">
        <v>17125</v>
      </c>
      <c r="G41" s="11">
        <v>44030</v>
      </c>
      <c r="H41" s="11">
        <v>41420</v>
      </c>
      <c r="I41" s="11">
        <v>38415</v>
      </c>
      <c r="J41" s="11">
        <v>35750</v>
      </c>
      <c r="K41" s="11">
        <v>33540</v>
      </c>
      <c r="L41" s="11">
        <v>31584.999999999996</v>
      </c>
      <c r="M41" s="12"/>
      <c r="Q41" s="9"/>
      <c r="R41" s="10">
        <v>56</v>
      </c>
      <c r="S41" s="11">
        <v>36550</v>
      </c>
      <c r="T41" s="11">
        <v>25350</v>
      </c>
      <c r="U41" s="11">
        <v>22130</v>
      </c>
      <c r="V41" s="11">
        <v>20680.000000000004</v>
      </c>
      <c r="W41" s="11">
        <v>54670</v>
      </c>
      <c r="X41" s="11">
        <v>52350</v>
      </c>
      <c r="Y41" s="11">
        <v>49110</v>
      </c>
      <c r="Z41" s="11">
        <v>46049.999999999993</v>
      </c>
      <c r="AA41" s="11">
        <v>43519.999999999993</v>
      </c>
      <c r="AB41" s="11">
        <v>41280.000000000007</v>
      </c>
    </row>
    <row r="42" spans="1:28">
      <c r="A42" s="9"/>
      <c r="B42" s="10">
        <v>57</v>
      </c>
      <c r="C42" s="11">
        <v>33630</v>
      </c>
      <c r="D42" s="11">
        <v>22425</v>
      </c>
      <c r="E42" s="11">
        <v>19080</v>
      </c>
      <c r="F42" s="11">
        <v>17505</v>
      </c>
      <c r="G42" s="11">
        <v>44965</v>
      </c>
      <c r="H42" s="11">
        <v>42365</v>
      </c>
      <c r="I42" s="11">
        <v>39310</v>
      </c>
      <c r="J42" s="11">
        <v>36600</v>
      </c>
      <c r="K42" s="11">
        <v>34355.000000000007</v>
      </c>
      <c r="L42" s="11">
        <v>32380.000000000004</v>
      </c>
      <c r="M42" s="12"/>
      <c r="Q42" s="9"/>
      <c r="R42" s="10">
        <v>57</v>
      </c>
      <c r="S42" s="11">
        <v>37240</v>
      </c>
      <c r="T42" s="11">
        <v>26050</v>
      </c>
      <c r="U42" s="11">
        <v>22860.000000000004</v>
      </c>
      <c r="V42" s="11">
        <v>21440</v>
      </c>
      <c r="W42" s="11">
        <v>56680</v>
      </c>
      <c r="X42" s="11">
        <v>54360</v>
      </c>
      <c r="Y42" s="11">
        <v>51080</v>
      </c>
      <c r="Z42" s="11">
        <v>47940</v>
      </c>
      <c r="AA42" s="11">
        <v>45329.999999999993</v>
      </c>
      <c r="AB42" s="11">
        <v>43030</v>
      </c>
    </row>
    <row r="43" spans="1:28">
      <c r="A43" s="9"/>
      <c r="B43" s="10">
        <v>58</v>
      </c>
      <c r="C43" s="11">
        <v>34015</v>
      </c>
      <c r="D43" s="11">
        <v>22814.999999999996</v>
      </c>
      <c r="E43" s="11">
        <v>19480</v>
      </c>
      <c r="F43" s="11">
        <v>17925</v>
      </c>
      <c r="G43" s="11">
        <v>46000</v>
      </c>
      <c r="H43" s="11">
        <v>43390</v>
      </c>
      <c r="I43" s="11">
        <v>40280</v>
      </c>
      <c r="J43" s="11">
        <v>37530</v>
      </c>
      <c r="K43" s="11">
        <v>35240</v>
      </c>
      <c r="L43" s="11">
        <v>33240</v>
      </c>
      <c r="M43" s="12"/>
      <c r="Q43" s="9"/>
      <c r="R43" s="10">
        <v>58</v>
      </c>
      <c r="S43" s="11">
        <v>38009.999999999993</v>
      </c>
      <c r="T43" s="11">
        <v>26820</v>
      </c>
      <c r="U43" s="11">
        <v>23670</v>
      </c>
      <c r="V43" s="11">
        <v>22280</v>
      </c>
      <c r="W43" s="11">
        <v>58880</v>
      </c>
      <c r="X43" s="11">
        <v>56559.999999999993</v>
      </c>
      <c r="Y43" s="11">
        <v>53230</v>
      </c>
      <c r="Z43" s="11">
        <v>50000</v>
      </c>
      <c r="AA43" s="11">
        <v>47310</v>
      </c>
      <c r="AB43" s="11">
        <v>44940</v>
      </c>
    </row>
    <row r="44" spans="1:28">
      <c r="A44" s="9"/>
      <c r="B44" s="10">
        <v>59</v>
      </c>
      <c r="C44" s="11">
        <v>34435</v>
      </c>
      <c r="D44" s="11">
        <v>23244.999999999996</v>
      </c>
      <c r="E44" s="11">
        <v>19930</v>
      </c>
      <c r="F44" s="11">
        <v>18390</v>
      </c>
      <c r="G44" s="11">
        <v>47120.000000000007</v>
      </c>
      <c r="H44" s="11">
        <v>44495.000000000007</v>
      </c>
      <c r="I44" s="11">
        <v>41345.000000000007</v>
      </c>
      <c r="J44" s="11">
        <v>38540</v>
      </c>
      <c r="K44" s="11">
        <v>36210</v>
      </c>
      <c r="L44" s="11">
        <v>34175.000000000007</v>
      </c>
      <c r="M44" s="12"/>
      <c r="Q44" s="9"/>
      <c r="R44" s="10">
        <v>59</v>
      </c>
      <c r="S44" s="11">
        <v>38850</v>
      </c>
      <c r="T44" s="11">
        <v>27670</v>
      </c>
      <c r="U44" s="11">
        <v>24560.000000000004</v>
      </c>
      <c r="V44" s="11">
        <v>23210</v>
      </c>
      <c r="W44" s="11">
        <v>61280</v>
      </c>
      <c r="X44" s="11">
        <v>58960</v>
      </c>
      <c r="Y44" s="11">
        <v>55570</v>
      </c>
      <c r="Z44" s="11">
        <v>52250</v>
      </c>
      <c r="AA44" s="11">
        <v>49470</v>
      </c>
      <c r="AB44" s="11">
        <v>47009.999999999993</v>
      </c>
    </row>
    <row r="45" spans="1:28">
      <c r="A45" s="9"/>
      <c r="B45" s="10">
        <v>60</v>
      </c>
      <c r="C45" s="11">
        <v>34900.000000000007</v>
      </c>
      <c r="D45" s="11">
        <v>23715</v>
      </c>
      <c r="E45" s="11">
        <v>20419.999999999996</v>
      </c>
      <c r="F45" s="11">
        <v>18904.999999999996</v>
      </c>
      <c r="G45" s="11">
        <v>48340</v>
      </c>
      <c r="H45" s="11">
        <v>45725</v>
      </c>
      <c r="I45" s="11">
        <v>42515</v>
      </c>
      <c r="J45" s="11">
        <v>39640</v>
      </c>
      <c r="K45" s="11">
        <v>37265</v>
      </c>
      <c r="L45" s="11">
        <v>35185</v>
      </c>
      <c r="M45" s="12"/>
      <c r="Q45" s="9"/>
      <c r="R45" s="10">
        <v>60</v>
      </c>
      <c r="S45" s="11">
        <v>39780</v>
      </c>
      <c r="T45" s="11">
        <v>28620</v>
      </c>
      <c r="U45" s="11">
        <v>25540</v>
      </c>
      <c r="V45" s="11">
        <v>24250</v>
      </c>
      <c r="W45" s="11">
        <v>63900</v>
      </c>
      <c r="X45" s="11">
        <v>61570</v>
      </c>
      <c r="Y45" s="11">
        <v>58100</v>
      </c>
      <c r="Z45" s="11">
        <v>54689.999999999993</v>
      </c>
      <c r="AA45" s="11">
        <v>51820</v>
      </c>
      <c r="AB45" s="11">
        <v>49260</v>
      </c>
    </row>
    <row r="46" spans="1:28">
      <c r="S46" s="12"/>
    </row>
  </sheetData>
  <mergeCells count="2">
    <mergeCell ref="A1:L1"/>
    <mergeCell ref="Q1:AB1"/>
  </mergeCells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A27-8546-41FD-A30B-5839879DE891}">
  <sheetPr>
    <tabColor theme="6" tint="0.39997558519241921"/>
    <pageSetUpPr fitToPage="1"/>
  </sheetPr>
  <dimension ref="B3:N62"/>
  <sheetViews>
    <sheetView topLeftCell="A27" zoomScale="90" zoomScaleNormal="90" workbookViewId="0">
      <selection activeCell="J28" sqref="J28"/>
    </sheetView>
  </sheetViews>
  <sheetFormatPr defaultColWidth="8.7265625" defaultRowHeight="13"/>
  <cols>
    <col min="1" max="1" width="15.1796875" style="13" customWidth="1"/>
    <col min="2" max="2" width="8.54296875" style="13" customWidth="1"/>
    <col min="3" max="3" width="16.453125" style="13" bestFit="1" customWidth="1"/>
    <col min="4" max="5" width="15.26953125" style="13" customWidth="1"/>
    <col min="6" max="6" width="20.08984375" style="13" bestFit="1" customWidth="1"/>
    <col min="7" max="7" width="14.81640625" style="13" bestFit="1" customWidth="1"/>
    <col min="8" max="8" width="16.26953125" style="13" bestFit="1" customWidth="1"/>
    <col min="9" max="9" width="16.26953125" style="13" customWidth="1"/>
    <col min="10" max="11" width="16.26953125" style="13" bestFit="1" customWidth="1"/>
    <col min="12" max="12" width="8.54296875" style="13" customWidth="1"/>
    <col min="13" max="13" width="6.81640625" style="13" customWidth="1"/>
    <col min="14" max="16384" width="8.7265625" style="13"/>
  </cols>
  <sheetData>
    <row r="3" spans="2:12" ht="13" customHeight="1">
      <c r="K3" s="14"/>
      <c r="L3" s="14"/>
    </row>
    <row r="4" spans="2:12" ht="13" customHeight="1">
      <c r="K4" s="14"/>
      <c r="L4" s="14"/>
    </row>
    <row r="5" spans="2:12" ht="40" customHeight="1"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5"/>
    </row>
    <row r="6" spans="2:12" ht="49.5" customHeight="1">
      <c r="B6" s="15"/>
      <c r="C6" s="146" t="s">
        <v>119</v>
      </c>
      <c r="D6" s="147"/>
      <c r="E6" s="147"/>
      <c r="F6" s="147"/>
      <c r="G6" s="16"/>
      <c r="H6" s="16"/>
      <c r="I6" s="16"/>
      <c r="J6" s="16"/>
      <c r="K6" s="17"/>
      <c r="L6" s="18"/>
    </row>
    <row r="7" spans="2:12" ht="13" customHeight="1">
      <c r="B7" s="15"/>
      <c r="C7" s="148"/>
      <c r="D7" s="149"/>
      <c r="E7" s="149"/>
      <c r="F7" s="149"/>
      <c r="G7" s="19"/>
      <c r="H7" s="19"/>
      <c r="I7" s="19"/>
      <c r="J7" s="19"/>
      <c r="K7" s="20"/>
      <c r="L7" s="21"/>
    </row>
    <row r="8" spans="2:12" ht="17.25" customHeight="1">
      <c r="B8" s="15"/>
      <c r="C8" s="148"/>
      <c r="D8" s="149"/>
      <c r="E8" s="149"/>
      <c r="F8" s="149"/>
      <c r="G8" s="19"/>
      <c r="H8" s="19"/>
      <c r="I8" s="19"/>
      <c r="J8" s="182" t="s">
        <v>138</v>
      </c>
      <c r="K8" s="131"/>
      <c r="L8" s="21"/>
    </row>
    <row r="9" spans="2:12" ht="17.25" customHeight="1">
      <c r="B9" s="15"/>
      <c r="C9" s="148"/>
      <c r="D9" s="149"/>
      <c r="E9" s="149"/>
      <c r="F9" s="149"/>
      <c r="G9" s="19"/>
      <c r="H9" s="152" t="s">
        <v>67</v>
      </c>
      <c r="I9" s="152"/>
      <c r="J9" s="152"/>
      <c r="K9" s="153"/>
      <c r="L9" s="21"/>
    </row>
    <row r="10" spans="2:12" ht="19.5" customHeight="1">
      <c r="B10" s="15"/>
      <c r="C10" s="148"/>
      <c r="D10" s="149"/>
      <c r="E10" s="149"/>
      <c r="F10" s="149"/>
      <c r="G10" s="22"/>
      <c r="H10" s="22"/>
      <c r="I10" s="22"/>
      <c r="J10" s="154" t="str">
        <f ca="1">TEXT(TODAY(), "dddd, mmmm dd, yyyy")</f>
        <v>Saturday, May 11, 2024</v>
      </c>
      <c r="K10" s="155"/>
      <c r="L10" s="21"/>
    </row>
    <row r="11" spans="2:12" ht="19.5" customHeight="1">
      <c r="B11" s="15"/>
      <c r="C11" s="148"/>
      <c r="D11" s="149"/>
      <c r="E11" s="149"/>
      <c r="F11" s="149"/>
      <c r="G11" s="22"/>
      <c r="H11" s="22"/>
      <c r="I11" s="22"/>
      <c r="J11" s="23"/>
      <c r="K11" s="24"/>
      <c r="L11" s="21"/>
    </row>
    <row r="12" spans="2:12" ht="19.5" customHeight="1">
      <c r="B12" s="15"/>
      <c r="C12" s="103"/>
      <c r="D12" s="57"/>
      <c r="E12" s="57"/>
      <c r="F12" s="57"/>
      <c r="G12" s="22"/>
      <c r="H12" s="22"/>
      <c r="I12" s="22"/>
      <c r="J12" s="23"/>
      <c r="K12" s="24"/>
      <c r="L12" s="21"/>
    </row>
    <row r="13" spans="2:12" ht="17.149999999999999" customHeight="1">
      <c r="B13" s="15"/>
      <c r="C13" s="175" t="s">
        <v>88</v>
      </c>
      <c r="D13" s="176"/>
      <c r="E13" s="173" t="s">
        <v>88</v>
      </c>
      <c r="F13" s="173"/>
      <c r="G13" s="176"/>
      <c r="H13" s="176"/>
      <c r="I13" s="176"/>
      <c r="J13" s="176"/>
      <c r="K13" s="177"/>
      <c r="L13" s="21"/>
    </row>
    <row r="14" spans="2:12" ht="17.149999999999999" customHeight="1">
      <c r="B14" s="15"/>
      <c r="C14" s="89"/>
      <c r="E14" s="183" t="s">
        <v>87</v>
      </c>
      <c r="F14" s="184"/>
      <c r="G14" s="178" t="s">
        <v>91</v>
      </c>
      <c r="H14" s="179"/>
      <c r="I14" s="57"/>
      <c r="J14" s="57"/>
      <c r="K14" s="58"/>
      <c r="L14" s="21"/>
    </row>
    <row r="15" spans="2:12" ht="17.149999999999999" customHeight="1">
      <c r="B15" s="15"/>
      <c r="C15" s="89"/>
      <c r="I15" s="57"/>
      <c r="J15" s="57"/>
      <c r="K15" s="58"/>
      <c r="L15" s="21"/>
    </row>
    <row r="16" spans="2:12" ht="18" customHeight="1">
      <c r="B16" s="15"/>
      <c r="C16" s="175" t="s">
        <v>57</v>
      </c>
      <c r="D16" s="176"/>
      <c r="E16" s="173"/>
      <c r="F16" s="173"/>
      <c r="G16" s="176"/>
      <c r="H16" s="176"/>
      <c r="I16" s="176"/>
      <c r="J16" s="176"/>
      <c r="K16" s="177"/>
      <c r="L16" s="21"/>
    </row>
    <row r="17" spans="2:14">
      <c r="B17" s="15"/>
      <c r="C17" s="130"/>
      <c r="D17" s="131"/>
      <c r="E17" s="112" t="s">
        <v>58</v>
      </c>
      <c r="F17" s="113"/>
      <c r="G17" s="132" t="s">
        <v>23</v>
      </c>
      <c r="H17" s="133"/>
      <c r="I17" s="53"/>
      <c r="J17" s="53"/>
      <c r="K17" s="78"/>
      <c r="L17" s="21"/>
    </row>
    <row r="18" spans="2:14">
      <c r="B18" s="15"/>
      <c r="C18" s="130"/>
      <c r="D18" s="131"/>
      <c r="E18" s="112" t="s">
        <v>59</v>
      </c>
      <c r="F18" s="113"/>
      <c r="G18" s="134" t="s">
        <v>17</v>
      </c>
      <c r="H18" s="135"/>
      <c r="I18" s="53"/>
      <c r="J18" s="53"/>
      <c r="K18" s="78"/>
      <c r="L18" s="21"/>
    </row>
    <row r="19" spans="2:14">
      <c r="B19" s="15"/>
      <c r="C19" s="87"/>
      <c r="D19" s="88"/>
      <c r="E19" s="112" t="s">
        <v>128</v>
      </c>
      <c r="F19" s="113"/>
      <c r="G19" s="180" t="s">
        <v>132</v>
      </c>
      <c r="H19" s="181"/>
      <c r="I19" s="53"/>
      <c r="J19" s="53"/>
      <c r="K19" s="78"/>
      <c r="L19" s="21"/>
    </row>
    <row r="20" spans="2:14">
      <c r="B20" s="15"/>
      <c r="C20" s="130"/>
      <c r="D20" s="131"/>
      <c r="E20" s="112" t="s">
        <v>60</v>
      </c>
      <c r="F20" s="113"/>
      <c r="G20" s="111">
        <f>IF(G19="Yes",IFERROR(IF(G17="Standard",_xlfn.XLOOKUP(G18,'Personal Accident'!C20:J20,'Personal Accident'!C28:J28),_xlfn.XLOOKUP(G18,'Personal Accident'!C3:J3,'Personal Accident'!C16:J16)),0),0)</f>
        <v>0</v>
      </c>
      <c r="H20" s="111"/>
      <c r="I20" s="67"/>
      <c r="J20" s="53"/>
      <c r="K20" s="78"/>
      <c r="L20" s="21"/>
    </row>
    <row r="21" spans="2:14">
      <c r="B21" s="15"/>
      <c r="C21" s="137"/>
      <c r="D21" s="138"/>
      <c r="E21" s="139"/>
      <c r="F21" s="139"/>
      <c r="G21" s="138"/>
      <c r="H21" s="138"/>
      <c r="I21" s="138"/>
      <c r="J21" s="138"/>
      <c r="K21" s="140"/>
      <c r="L21" s="21"/>
    </row>
    <row r="22" spans="2:14" s="100" customFormat="1" ht="18" customHeight="1">
      <c r="B22" s="98"/>
      <c r="C22" s="172" t="s">
        <v>92</v>
      </c>
      <c r="D22" s="173"/>
      <c r="E22" s="173"/>
      <c r="F22" s="173"/>
      <c r="G22" s="173"/>
      <c r="H22" s="173"/>
      <c r="I22" s="173"/>
      <c r="J22" s="173"/>
      <c r="K22" s="174"/>
      <c r="L22" s="99"/>
      <c r="N22" s="101"/>
    </row>
    <row r="23" spans="2:14">
      <c r="B23" s="15"/>
      <c r="C23" s="30"/>
      <c r="E23" s="121" t="s">
        <v>93</v>
      </c>
      <c r="F23" s="121"/>
      <c r="G23" s="122">
        <v>500000</v>
      </c>
      <c r="H23" s="122"/>
      <c r="K23" s="31"/>
      <c r="L23" s="21"/>
    </row>
    <row r="24" spans="2:14">
      <c r="B24" s="15"/>
      <c r="C24" s="30"/>
      <c r="E24" s="121" t="s">
        <v>94</v>
      </c>
      <c r="F24" s="121"/>
      <c r="G24" s="114">
        <v>1</v>
      </c>
      <c r="H24" s="114"/>
      <c r="K24" s="31"/>
      <c r="L24" s="21"/>
    </row>
    <row r="25" spans="2:14">
      <c r="B25" s="15"/>
      <c r="C25" s="30"/>
      <c r="E25" s="112" t="s">
        <v>89</v>
      </c>
      <c r="F25" s="113"/>
      <c r="G25" s="119">
        <v>1999</v>
      </c>
      <c r="H25" s="120"/>
      <c r="K25" s="31"/>
      <c r="L25" s="21"/>
    </row>
    <row r="26" spans="2:14">
      <c r="B26" s="15"/>
      <c r="C26" s="30"/>
      <c r="E26" s="121" t="s">
        <v>65</v>
      </c>
      <c r="F26" s="121"/>
      <c r="G26" s="115">
        <f ca="1">IFERROR(YEAR(TODAY())-YEAR(DATEVALUE(G25&amp;"/1/1")),0)</f>
        <v>25</v>
      </c>
      <c r="H26" s="115"/>
      <c r="I26" s="85"/>
      <c r="K26" s="31"/>
      <c r="L26" s="21"/>
    </row>
    <row r="27" spans="2:14">
      <c r="B27" s="15"/>
      <c r="C27" s="30"/>
      <c r="E27" s="112" t="s">
        <v>128</v>
      </c>
      <c r="F27" s="113"/>
      <c r="G27" s="119" t="s">
        <v>132</v>
      </c>
      <c r="H27" s="120"/>
      <c r="I27" s="85"/>
      <c r="K27" s="31"/>
      <c r="L27" s="21"/>
    </row>
    <row r="28" spans="2:14">
      <c r="B28" s="15"/>
      <c r="C28" s="30"/>
      <c r="E28" s="121" t="s">
        <v>60</v>
      </c>
      <c r="F28" s="121"/>
      <c r="G28" s="111" cm="1">
        <f t="array" ref="G28">IF(G27="Yes",IFERROR(IF(G23 = 1000000,_xlfn.XLOOKUP(G26,Ahadi!R3:R45,_xlfn.XLOOKUP(G24,Ahadi!S2:AB2,Ahadi!S3:AB45)),_xlfn.XLOOKUP(G26,Ahadi!B3:B45,_xlfn.XLOOKUP(G24,Ahadi!C2:L2,Ahadi!C3:L45))),0),0)</f>
        <v>0</v>
      </c>
      <c r="H28" s="111"/>
      <c r="I28" s="67"/>
      <c r="K28" s="31"/>
      <c r="L28" s="21"/>
    </row>
    <row r="29" spans="2:14">
      <c r="B29" s="15"/>
      <c r="C29" s="30"/>
      <c r="E29" s="66"/>
      <c r="F29" s="66"/>
      <c r="G29" s="67"/>
      <c r="H29" s="67"/>
      <c r="I29" s="67"/>
      <c r="K29" s="31"/>
      <c r="L29" s="21"/>
    </row>
    <row r="30" spans="2:14" ht="18" customHeight="1">
      <c r="B30" s="15"/>
      <c r="C30" s="172" t="s">
        <v>107</v>
      </c>
      <c r="D30" s="173"/>
      <c r="E30" s="173"/>
      <c r="F30" s="173"/>
      <c r="G30" s="173"/>
      <c r="H30" s="173"/>
      <c r="I30" s="173"/>
      <c r="J30" s="173"/>
      <c r="K30" s="174"/>
      <c r="L30" s="28"/>
      <c r="N30" s="29"/>
    </row>
    <row r="31" spans="2:14">
      <c r="B31" s="15"/>
      <c r="C31" s="70" t="s">
        <v>129</v>
      </c>
      <c r="D31" s="70" t="s">
        <v>93</v>
      </c>
      <c r="E31" s="68" t="s">
        <v>133</v>
      </c>
      <c r="F31" s="68" t="s">
        <v>94</v>
      </c>
      <c r="G31" s="68" t="s">
        <v>89</v>
      </c>
      <c r="H31" s="68" t="s">
        <v>65</v>
      </c>
      <c r="I31" s="68" t="s">
        <v>122</v>
      </c>
      <c r="J31" s="70" t="s">
        <v>128</v>
      </c>
      <c r="K31" s="70" t="s">
        <v>60</v>
      </c>
      <c r="L31" s="21"/>
    </row>
    <row r="32" spans="2:14">
      <c r="B32" s="15"/>
      <c r="C32" s="86" t="s">
        <v>131</v>
      </c>
      <c r="D32" s="81">
        <v>100000</v>
      </c>
      <c r="E32" s="70" t="str">
        <f>_xlfn.XLOOKUP(D32,'Family Shield'!AT2:AT6,'Family Shield'!AU2:AU6)</f>
        <v>Chui</v>
      </c>
      <c r="F32" s="71">
        <v>8</v>
      </c>
      <c r="G32" s="71">
        <v>1978</v>
      </c>
      <c r="H32" s="69">
        <f ca="1">IFERROR(YEAR(TODAY())-YEAR(DATEVALUE(G32&amp;"/1/1")),0)</f>
        <v>46</v>
      </c>
      <c r="I32" s="82"/>
      <c r="J32" s="107" t="s">
        <v>132</v>
      </c>
      <c r="K32" s="80" cm="1">
        <f t="array" ref="K32">IF(J32="Yes",IFERROR(IF(D32 = 50000, _xlfn.XLOOKUP(H32,'Family Shield'!A5:A52,_xlfn.XLOOKUP(F32,'Family Shield'!B4:G4,'Family Shield'!B5:G52)),     IF(D32 = 100000, _xlfn.XLOOKUP(H32,'Family Shield'!J5:J52,_xlfn.XLOOKUP(F32,'Family Shield'!K4:P4,'Family Shield'!K5:P52)),         IF(D32 = 150000, _xlfn.XLOOKUP(F32,'Family Shield'!T4:Y4,_xlfn.XLOOKUP(H32,'Family Shield'!S5:S52,'Family Shield'!T5:Y52)),             IF(D32 = 200000, _xlfn.XLOOKUP(F32,'Family Shield'!AC4:AH4,_xlfn.XLOOKUP(H32,'Family Shield'!AB5:AB52,'Family Shield'!AC5:AH52)),                 IF(D32 = 250000, _xlfn.XLOOKUP(H32,'Family Shield'!AK5:AK52,_xlfn.XLOOKUP(F32,'Family Shield'!AL4:AQ4,'Family Shield'!AL5:AQ52)),                     0                 )             )         )     ) ),0),0)</f>
        <v>0</v>
      </c>
      <c r="L32" s="21"/>
    </row>
    <row r="33" spans="2:14">
      <c r="B33" s="15"/>
      <c r="C33" s="86" t="s">
        <v>130</v>
      </c>
      <c r="D33" s="81">
        <v>100000</v>
      </c>
      <c r="E33" s="70" t="str">
        <f>_xlfn.XLOOKUP(D33,'Family Shield'!AT2:AT6,'Family Shield'!AU2:AU6)</f>
        <v>Chui</v>
      </c>
      <c r="F33" s="71">
        <v>8</v>
      </c>
      <c r="G33" s="71">
        <v>1996</v>
      </c>
      <c r="H33" s="69">
        <f t="shared" ref="H33:H38" ca="1" si="0">IFERROR(YEAR(TODAY())-YEAR(DATEVALUE(G33&amp;"/1/1")),0)</f>
        <v>28</v>
      </c>
      <c r="I33" s="84"/>
      <c r="J33" s="107" t="s">
        <v>132</v>
      </c>
      <c r="K33" s="80" cm="1">
        <f t="array" ref="K33">IF(J33="Yes",IFERROR(IF(D33= 50000, _xlfn.XLOOKUP(H33,'Family Shield'!A58:A105,_xlfn.XLOOKUP(F33,'Family Shield'!B57:G57,'Family Shield'!B58:G105)),     IF(D33 = 100000, _xlfn.XLOOKUP(F33,'Family Shield'!K57:P57,_xlfn.XLOOKUP(H33,'Family Shield'!J58:J105,'Family Shield'!K58:P105)),         IF(D33 = 150000, _xlfn.XLOOKUP(H33,'Family Shield'!S58:S105,_xlfn.XLOOKUP(F33,'Family Shield'!T57:Y57,'Family Shield'!T58:Y105)),             IF(D33 = 200000, _xlfn.XLOOKUP(H33,'Family Shield'!AB58:AB105,_xlfn.XLOOKUP(F33,'Family Shield'!AC57:AH57,'Family Shield'!AC58:AH105)),                 IF(D33 = 250000, _xlfn.XLOOKUP(H33,'Family Shield'!AK58:AK105,_xlfn.XLOOKUP(F33,'Family Shield'!AL57:AQ57,'Family Shield'!AL58:AQ105)),                     0                 )             )         )     ) ),0),0)</f>
        <v>0</v>
      </c>
      <c r="L33" s="21"/>
    </row>
    <row r="34" spans="2:14">
      <c r="B34" s="15"/>
      <c r="C34" s="86" t="s">
        <v>90</v>
      </c>
      <c r="D34" s="81">
        <v>100000</v>
      </c>
      <c r="E34" s="70" t="str">
        <f>_xlfn.XLOOKUP(D34,'Family Shield'!AT2:AT6,'Family Shield'!AU2:AU6)</f>
        <v>Chui</v>
      </c>
      <c r="F34" s="71">
        <v>8</v>
      </c>
      <c r="G34" s="71">
        <v>1997</v>
      </c>
      <c r="H34" s="69">
        <f t="shared" ca="1" si="0"/>
        <v>27</v>
      </c>
      <c r="I34" s="71">
        <v>0</v>
      </c>
      <c r="J34" s="107" t="s">
        <v>132</v>
      </c>
      <c r="K34" s="80" cm="1">
        <f t="array" ref="K34">IF(J34="Yes",IFERROR(IF(D34= 50000, _xlfn.XLOOKUP(H34,'Family Shield'!A113:A160,_xlfn.XLOOKUP(F34,'Family Shield'!B112:G112,'Family Shield'!B113:G160))*I34,     IF(D34 = 100000, _xlfn.XLOOKUP(H34,'Family Shield'!J113:J160,_xlfn.XLOOKUP(F34,'Family Shield'!K112:P112,'Family Shield'!K113:P160))*I34,         IF(D34 = 150000, _xlfn.XLOOKUP(H34,'Family Shield'!S113:S160,_xlfn.XLOOKUP(F34,'Family Shield'!T112:Y112,'Family Shield'!T113:Y160))*I34,             IF(D34 = 200000, _xlfn.XLOOKUP(H34,'Family Shield'!AB113:AB160,_xlfn.XLOOKUP(F34,'Family Shield'!AC112:AH112,'Family Shield'!AC113:AH160))*I34,                 IF(D34 = 250000, _xlfn.XLOOKUP(H34,'Family Shield'!AK113:AK160,_xlfn.XLOOKUP(F34,'Family Shield'!AL112:AQ112,'Family Shield'!AL113:AQ160))*I34,                     0                 )             )         )     ) ),0),0)</f>
        <v>0</v>
      </c>
      <c r="L34" s="21"/>
    </row>
    <row r="35" spans="2:14">
      <c r="B35" s="15"/>
      <c r="C35" s="86" t="s">
        <v>115</v>
      </c>
      <c r="D35" s="81">
        <v>250000</v>
      </c>
      <c r="E35" s="70" t="str">
        <f>_xlfn.XLOOKUP(D35,'Family Shield'!AT2:AT6,'Family Shield'!AU2:AU6)</f>
        <v>Simba</v>
      </c>
      <c r="F35" s="71">
        <v>5</v>
      </c>
      <c r="G35" s="71">
        <v>1976</v>
      </c>
      <c r="H35" s="69">
        <f t="shared" ca="1" si="0"/>
        <v>48</v>
      </c>
      <c r="I35" s="82"/>
      <c r="J35" s="107" t="s">
        <v>132</v>
      </c>
      <c r="K35" s="80" cm="1">
        <f t="array" ref="K35">IF(J35="Yes",IFERROR(IF(D35= 50000, _xlfn.XLOOKUP(H35,'Family Shield'!A169:A219,_xlfn.XLOOKUP(F35,'Family Shield'!B168:G168,'Family Shield'!B169:G219)),     IF(D35 = 100000, _xlfn.XLOOKUP(H35,'Family Shield'!J169:J219,_xlfn.XLOOKUP(F35,'Family Shield'!K168:P168,'Family Shield'!K169:P219)),         IF(D35 = 150000, _xlfn.XLOOKUP(H35,'Family Shield'!S169:S219,_xlfn.XLOOKUP(F35,'Family Shield'!T168:Y168,'Family Shield'!T169:Y219)),             IF(D35 = 200000, _xlfn.XLOOKUP(H35,'Family Shield'!AB169:AB219,_xlfn.XLOOKUP(F35,'Family Shield'!AC168:AH168,'Family Shield'!AC169:AH219)),                 IF(D35 = 250000, _xlfn.XLOOKUP(H35,'Family Shield'!AK169:AK219,_xlfn.XLOOKUP(F35,'Family Shield'!AL168:AQ168,'Family Shield'!AL169:AQ219)),                     0                 )             )         )     ) ),0),0)</f>
        <v>0</v>
      </c>
      <c r="L35" s="21"/>
    </row>
    <row r="36" spans="2:14">
      <c r="B36" s="15"/>
      <c r="C36" s="86" t="s">
        <v>116</v>
      </c>
      <c r="D36" s="81">
        <v>250000</v>
      </c>
      <c r="E36" s="70" t="str">
        <f>_xlfn.XLOOKUP(D36,'Family Shield'!AT2:AT6,'Family Shield'!AU2:AU6)</f>
        <v>Simba</v>
      </c>
      <c r="F36" s="71">
        <v>8</v>
      </c>
      <c r="G36" s="71">
        <v>1994</v>
      </c>
      <c r="H36" s="69">
        <f t="shared" ca="1" si="0"/>
        <v>30</v>
      </c>
      <c r="I36" s="83"/>
      <c r="J36" s="107" t="s">
        <v>132</v>
      </c>
      <c r="K36" s="80" cm="1">
        <f t="array" ref="K36">IF(J36="Yes",IFERROR(IF(D36 = 50000, _xlfn.XLOOKUP(H36,'Family Shield'!A169:A219,_xlfn.XLOOKUP(F36,'Family Shield'!B168:G168,'Family Shield'!B169:G219)),     IF(D36 = 100000, _xlfn.XLOOKUP(H36,'Family Shield'!J169:J219,_xlfn.XLOOKUP(F36,'Family Shield'!K168:P168,'Family Shield'!K169:P219)),         IF(D36 = 150000, _xlfn.XLOOKUP(H36,'Family Shield'!S169:S219,_xlfn.XLOOKUP(F36,'Family Shield'!T168:Y168,'Family Shield'!T169:Y219)),             IF(D36 = 200000, _xlfn.XLOOKUP(H36,'Family Shield'!AB169:AB219,_xlfn.XLOOKUP(F36,'Family Shield'!AC168:AH168,'Family Shield'!AC169:AH219)),                 IF(D36 = 250000, _xlfn.XLOOKUP(H36,'Family Shield'!AK169:AK219,_xlfn.XLOOKUP(F36,'Family Shield'!AL168:AQ168,'Family Shield'!AL169:AQ219)),                     0                 )             )         )     ) ),0),0)</f>
        <v>0</v>
      </c>
      <c r="L36" s="21"/>
    </row>
    <row r="37" spans="2:14">
      <c r="B37" s="15"/>
      <c r="C37" s="86" t="s">
        <v>117</v>
      </c>
      <c r="D37" s="81">
        <v>50000</v>
      </c>
      <c r="E37" s="70" t="str">
        <f>_xlfn.XLOOKUP(D37,'Family Shield'!AT2:AT6,'Family Shield'!AU2:AU6)</f>
        <v>Kifaru</v>
      </c>
      <c r="F37" s="71">
        <v>6</v>
      </c>
      <c r="G37" s="71">
        <v>1990</v>
      </c>
      <c r="H37" s="69">
        <f t="shared" ca="1" si="0"/>
        <v>34</v>
      </c>
      <c r="I37" s="83"/>
      <c r="J37" s="107" t="s">
        <v>132</v>
      </c>
      <c r="K37" s="80" cm="1">
        <f t="array" ref="K37">IF(J37="Yes",IFERROR(IF(D37 = 50000, _xlfn.XLOOKUP(H37,'Family Shield'!A169:A219,_xlfn.XLOOKUP(F37,'Family Shield'!B168:G168,'Family Shield'!B169:G219)),     IF(D37 = 100000, _xlfn.XLOOKUP(H37,'Family Shield'!J169:J219,_xlfn.XLOOKUP(F37,'Family Shield'!K168:P168,'Family Shield'!K169:P219)),         IF(D37 = 150000, _xlfn.XLOOKUP(H37,'Family Shield'!S169:S219,_xlfn.XLOOKUP(F37,'Family Shield'!T168:Y168,'Family Shield'!T169:Y219)),             IF(D37 = 200000, _xlfn.XLOOKUP(H37,'Family Shield'!AB169:AB219,_xlfn.XLOOKUP(F37,'Family Shield'!AC168:AH168,'Family Shield'!AC169:AH219)),                 IF(D37 = 250000, _xlfn.XLOOKUP(H37,'Family Shield'!AK169:AK219,_xlfn.XLOOKUP(F37,'Family Shield'!AL168:AQ168,'Family Shield'!AL169:AQ219)),                     0                 )             )         )     ) ),0),0)</f>
        <v>0</v>
      </c>
      <c r="L37" s="21"/>
    </row>
    <row r="38" spans="2:14">
      <c r="B38" s="15"/>
      <c r="C38" s="86" t="s">
        <v>118</v>
      </c>
      <c r="D38" s="81">
        <v>50000</v>
      </c>
      <c r="E38" s="70" t="str">
        <f>_xlfn.XLOOKUP(D38,'Family Shield'!AT2:AT6,'Family Shield'!AU2:AU6)</f>
        <v>Kifaru</v>
      </c>
      <c r="F38" s="71">
        <v>5</v>
      </c>
      <c r="G38" s="71">
        <v>2005</v>
      </c>
      <c r="H38" s="69">
        <f t="shared" ca="1" si="0"/>
        <v>19</v>
      </c>
      <c r="I38" s="84"/>
      <c r="J38" s="107" t="s">
        <v>132</v>
      </c>
      <c r="K38" s="80" cm="1">
        <f t="array" ref="K38">IF(J38="Yes",IFERROR(IF(D38 = 50000, _xlfn.XLOOKUP(H38,'Family Shield'!A169:A219,_xlfn.XLOOKUP(F38,'Family Shield'!B168:G168,'Family Shield'!B169:G219)),     IF(D38 = 100000, _xlfn.XLOOKUP(H38,'Family Shield'!J169:J219,_xlfn.XLOOKUP(F38,'Family Shield'!K168:P168,'Family Shield'!K169:P219)),         IF(D38 = 150000, _xlfn.XLOOKUP(H38,'Family Shield'!S169:S219,_xlfn.XLOOKUP(F38,'Family Shield'!T168:Y168,'Family Shield'!T169:Y219)),             IF(D38 = 200000, _xlfn.XLOOKUP(H38,'Family Shield'!AB169:AB219,_xlfn.XLOOKUP(F38,'Family Shield'!AC168:AH168,'Family Shield'!AC169:AH219)),                 IF(D38 = 250000, _xlfn.XLOOKUP(H38,'Family Shield'!AK169:AK219,_xlfn.XLOOKUP(F38,'Family Shield'!AL168:AQ168,'Family Shield'!AL169:AQ219)),                     0                 )             )         )     ) ),0),0)</f>
        <v>0</v>
      </c>
      <c r="L38" s="21"/>
    </row>
    <row r="39" spans="2:14">
      <c r="B39" s="15"/>
      <c r="C39" s="30"/>
      <c r="E39" s="66"/>
      <c r="F39" s="66"/>
      <c r="G39" s="67"/>
      <c r="H39" s="67"/>
      <c r="I39" s="67"/>
      <c r="K39" s="31"/>
      <c r="L39" s="21"/>
    </row>
    <row r="40" spans="2:14" s="96" customFormat="1" ht="18" customHeight="1">
      <c r="B40" s="94"/>
      <c r="C40" s="172" t="s">
        <v>136</v>
      </c>
      <c r="D40" s="173"/>
      <c r="E40" s="173"/>
      <c r="F40" s="173"/>
      <c r="G40" s="173"/>
      <c r="H40" s="173"/>
      <c r="I40" s="173"/>
      <c r="J40" s="173"/>
      <c r="K40" s="174"/>
      <c r="L40" s="95"/>
      <c r="N40" s="97"/>
    </row>
    <row r="41" spans="2:14">
      <c r="B41" s="15"/>
      <c r="C41" s="30"/>
      <c r="E41" s="121" t="s">
        <v>93</v>
      </c>
      <c r="F41" s="121"/>
      <c r="G41" s="122">
        <v>2500000</v>
      </c>
      <c r="H41" s="122"/>
      <c r="I41" s="67"/>
      <c r="K41" s="31"/>
      <c r="L41" s="21"/>
    </row>
    <row r="42" spans="2:14">
      <c r="B42" s="15"/>
      <c r="C42" s="30"/>
      <c r="E42" s="121" t="s">
        <v>94</v>
      </c>
      <c r="F42" s="121"/>
      <c r="G42" s="114">
        <v>35</v>
      </c>
      <c r="H42" s="114"/>
      <c r="I42" s="67"/>
      <c r="K42" s="31"/>
      <c r="L42" s="21"/>
    </row>
    <row r="43" spans="2:14">
      <c r="B43" s="15"/>
      <c r="C43" s="30"/>
      <c r="E43" s="112" t="s">
        <v>89</v>
      </c>
      <c r="F43" s="113"/>
      <c r="G43" s="119">
        <v>1999</v>
      </c>
      <c r="H43" s="120"/>
      <c r="I43" s="67"/>
      <c r="K43" s="31"/>
      <c r="L43" s="21"/>
    </row>
    <row r="44" spans="2:14">
      <c r="B44" s="15"/>
      <c r="C44" s="30"/>
      <c r="E44" s="121" t="s">
        <v>65</v>
      </c>
      <c r="F44" s="121"/>
      <c r="G44" s="115">
        <f ca="1">IFERROR(YEAR(TODAY())-YEAR(DATEVALUE(G43&amp;"/1/1")),0)</f>
        <v>25</v>
      </c>
      <c r="H44" s="115"/>
      <c r="I44" s="67"/>
      <c r="K44" s="31"/>
      <c r="L44" s="21"/>
    </row>
    <row r="45" spans="2:14">
      <c r="B45" s="15"/>
      <c r="C45" s="30"/>
      <c r="E45" s="112" t="s">
        <v>128</v>
      </c>
      <c r="F45" s="113"/>
      <c r="G45" s="119" t="s">
        <v>132</v>
      </c>
      <c r="H45" s="120"/>
      <c r="I45" s="67"/>
      <c r="K45" s="31"/>
      <c r="L45" s="21"/>
    </row>
    <row r="46" spans="2:14">
      <c r="B46" s="15"/>
      <c r="C46" s="30"/>
      <c r="E46" s="121" t="s">
        <v>60</v>
      </c>
      <c r="F46" s="121"/>
      <c r="G46" s="111" cm="1">
        <f t="array" ref="G46">IFERROR(IF(G45="Yes",IF(G41=1000000, _xlfn.XLOOKUP(G44, 'Whole Life (3)'!N3:N45, _xlfn.XLOOKUP(G42, 'Whole Life (3)'!O2:T2, 'Whole Life (3)'!O3:T45)), IF(G41=2500000, _xlfn.XLOOKUP(G44, 'Whole Life (3)'!X3:X45, _xlfn.XLOOKUP(G42, 'Whole Life (3)'!Y2:AD2, 'Whole Life (3)'!Y3:AD45)), IF(G41=5000000, _xlfn.XLOOKUP(G44, 'Whole Life (3)'!AH3:AH45, _xlfn.XLOOKUP(G42, 'Whole Life (3)'!AI2:AN2, 'Whole Life (3)'!AI3:AN45)), IF(G41=10000000, _xlfn.XLOOKUP(G44, 'Whole Life (3)'!AR3:AR45, _xlfn.XLOOKUP(G42, 'Whole Life (3)'!AS2:AX2, 'Whole Life (3)'!AS3:AX45)), 0)))),0),0)</f>
        <v>0</v>
      </c>
      <c r="H46" s="111"/>
      <c r="I46" s="67"/>
      <c r="K46" s="31"/>
      <c r="L46" s="21"/>
    </row>
    <row r="47" spans="2:14">
      <c r="B47" s="15"/>
      <c r="C47" s="30"/>
      <c r="E47" s="66"/>
      <c r="F47" s="66"/>
      <c r="G47" s="67"/>
      <c r="H47" s="67"/>
      <c r="I47" s="67"/>
      <c r="K47" s="31"/>
      <c r="L47" s="21"/>
    </row>
    <row r="48" spans="2:14" s="100" customFormat="1" ht="18" customHeight="1">
      <c r="B48" s="98"/>
      <c r="C48" s="172" t="s">
        <v>137</v>
      </c>
      <c r="D48" s="173"/>
      <c r="E48" s="173"/>
      <c r="F48" s="173"/>
      <c r="G48" s="173"/>
      <c r="H48" s="173"/>
      <c r="I48" s="173"/>
      <c r="J48" s="173"/>
      <c r="K48" s="174"/>
      <c r="L48" s="99"/>
      <c r="N48" s="101"/>
    </row>
    <row r="49" spans="2:12">
      <c r="B49" s="15"/>
      <c r="C49" s="30"/>
      <c r="E49" s="121" t="s">
        <v>93</v>
      </c>
      <c r="F49" s="121"/>
      <c r="G49" s="122">
        <v>20000000</v>
      </c>
      <c r="H49" s="122"/>
      <c r="I49" s="67"/>
      <c r="K49" s="31"/>
      <c r="L49" s="21"/>
    </row>
    <row r="50" spans="2:12">
      <c r="B50" s="15"/>
      <c r="C50" s="30"/>
      <c r="E50" s="121" t="s">
        <v>94</v>
      </c>
      <c r="F50" s="121"/>
      <c r="G50" s="114">
        <v>20</v>
      </c>
      <c r="H50" s="114"/>
      <c r="I50" s="67"/>
      <c r="K50" s="31"/>
      <c r="L50" s="21"/>
    </row>
    <row r="51" spans="2:12">
      <c r="B51" s="15"/>
      <c r="C51" s="30" t="s">
        <v>135</v>
      </c>
      <c r="E51" s="112" t="s">
        <v>89</v>
      </c>
      <c r="F51" s="113"/>
      <c r="G51" s="119">
        <v>1990</v>
      </c>
      <c r="H51" s="120"/>
      <c r="I51" s="67"/>
      <c r="K51" s="31"/>
      <c r="L51" s="21"/>
    </row>
    <row r="52" spans="2:12">
      <c r="B52" s="15"/>
      <c r="C52" s="30"/>
      <c r="E52" s="121" t="s">
        <v>65</v>
      </c>
      <c r="F52" s="121"/>
      <c r="G52" s="115">
        <f ca="1">IFERROR(YEAR(TODAY())-YEAR(DATEVALUE(G51&amp;"/1/1")),0)</f>
        <v>34</v>
      </c>
      <c r="H52" s="115"/>
      <c r="I52" s="67"/>
      <c r="K52" s="31"/>
      <c r="L52" s="21"/>
    </row>
    <row r="53" spans="2:12">
      <c r="B53" s="15"/>
      <c r="C53" s="30"/>
      <c r="E53" s="112" t="s">
        <v>128</v>
      </c>
      <c r="F53" s="113"/>
      <c r="G53" s="119" t="s">
        <v>132</v>
      </c>
      <c r="H53" s="120"/>
      <c r="I53" s="67"/>
      <c r="K53" s="31"/>
      <c r="L53" s="21"/>
    </row>
    <row r="54" spans="2:12">
      <c r="B54" s="15"/>
      <c r="C54" s="30"/>
      <c r="E54" s="121" t="s">
        <v>60</v>
      </c>
      <c r="F54" s="121"/>
      <c r="G54" s="111" cm="1">
        <f t="array" ref="G54">IFERROR(IF(G53="Yes",IF(G49=5000000, _xlfn.XLOOKUP(G52, 'Term Assurance (3)'!L3:L50, _xlfn.XLOOKUP(G50, 'Term Assurance (3)'!M2:Q2, 'Term Assurance (3)'!M3:Q50)), IF(G49=10000000,      _xlfn.XLOOKUP(G52, 'Term Assurance (3)'!U3:U50, _xlfn.XLOOKUP(G50, 'Term Assurance (3)'!V2:Z2, 'Term Assurance (3)'!V3:Z50)), IF(G49=15000000,_xlfn.XLOOKUP(G52, 'Term Assurance (3)'!AD3:AD50, _xlfn.XLOOKUP(G50, 'Term Assurance (3)'!AE2:AI2, 'Term Assurance (3)'!AE3:AI50)), IF(G49=20000000, _xlfn.XLOOKUP(G52, 'Term Assurance (3)'!AM3:AM50, _xlfn.XLOOKUP(G50, 'Term Assurance (3)'!AN2:AR2, 'Term Assurance (3)'!AN3:AR50)), 0)))),0),0)</f>
        <v>0</v>
      </c>
      <c r="H54" s="111"/>
      <c r="I54" s="67"/>
      <c r="K54" s="31"/>
      <c r="L54" s="21"/>
    </row>
    <row r="55" spans="2:12">
      <c r="B55" s="15"/>
      <c r="C55" s="30"/>
      <c r="E55" s="66"/>
      <c r="F55" s="66"/>
      <c r="G55" s="67"/>
      <c r="H55" s="67"/>
      <c r="I55" s="67"/>
      <c r="K55" s="31"/>
      <c r="L55" s="21"/>
    </row>
    <row r="56" spans="2:12" ht="14.5">
      <c r="B56" s="15"/>
      <c r="C56" s="30"/>
      <c r="F56" s="104" t="s">
        <v>83</v>
      </c>
      <c r="G56" s="105">
        <f>G20+G28+G46+G54+K32+K33+K34+K35+K36+K37+K38</f>
        <v>0</v>
      </c>
      <c r="K56" s="31"/>
      <c r="L56" s="21"/>
    </row>
    <row r="57" spans="2:12" ht="14.5">
      <c r="B57" s="15"/>
      <c r="C57" s="30"/>
      <c r="F57" s="104" t="s">
        <v>84</v>
      </c>
      <c r="G57" s="106">
        <v>40</v>
      </c>
      <c r="K57" s="31"/>
      <c r="L57" s="21"/>
    </row>
    <row r="58" spans="2:12" ht="14.5">
      <c r="B58" s="15"/>
      <c r="C58" s="30"/>
      <c r="F58" s="104" t="s">
        <v>85</v>
      </c>
      <c r="G58" s="105">
        <f>PRODUCT(G56, 0.0045)</f>
        <v>0</v>
      </c>
      <c r="K58" s="31"/>
      <c r="L58" s="21"/>
    </row>
    <row r="59" spans="2:12" ht="14.5">
      <c r="B59" s="15"/>
      <c r="C59" s="30"/>
      <c r="F59" s="104" t="s">
        <v>86</v>
      </c>
      <c r="G59" s="105">
        <f>SUM(G56:G58)</f>
        <v>40</v>
      </c>
      <c r="K59" s="31"/>
      <c r="L59" s="21"/>
    </row>
    <row r="60" spans="2:12">
      <c r="B60" s="15"/>
      <c r="C60" s="46"/>
      <c r="D60" s="47"/>
      <c r="E60" s="47"/>
      <c r="F60" s="47"/>
      <c r="G60" s="47"/>
      <c r="H60" s="47"/>
      <c r="I60" s="47"/>
      <c r="J60" s="47"/>
      <c r="K60" s="48"/>
      <c r="L60" s="21"/>
    </row>
    <row r="61" spans="2:12" ht="20.149999999999999" customHeight="1">
      <c r="B61" s="15"/>
      <c r="C61" s="49"/>
      <c r="D61" s="49"/>
      <c r="E61" s="49"/>
      <c r="F61" s="49"/>
      <c r="G61" s="49"/>
      <c r="H61" s="49"/>
      <c r="I61" s="49"/>
      <c r="J61" s="49"/>
      <c r="K61" s="49"/>
      <c r="L61" s="21"/>
    </row>
    <row r="62" spans="2:12" ht="20.149999999999999" customHeight="1">
      <c r="B62" s="50"/>
      <c r="C62" s="51"/>
      <c r="D62" s="51"/>
      <c r="E62" s="51"/>
      <c r="F62" s="51"/>
      <c r="G62" s="51"/>
      <c r="H62" s="51"/>
      <c r="I62" s="51"/>
      <c r="J62" s="51"/>
      <c r="K62" s="51"/>
      <c r="L62" s="52"/>
    </row>
  </sheetData>
  <mergeCells count="61">
    <mergeCell ref="E53:F53"/>
    <mergeCell ref="G53:H53"/>
    <mergeCell ref="E54:F54"/>
    <mergeCell ref="G54:H54"/>
    <mergeCell ref="E50:F50"/>
    <mergeCell ref="G50:H50"/>
    <mergeCell ref="E51:F51"/>
    <mergeCell ref="G51:H51"/>
    <mergeCell ref="E52:F52"/>
    <mergeCell ref="G52:H52"/>
    <mergeCell ref="E27:F27"/>
    <mergeCell ref="G27:H27"/>
    <mergeCell ref="E41:F41"/>
    <mergeCell ref="G41:H41"/>
    <mergeCell ref="E42:F42"/>
    <mergeCell ref="G42:H42"/>
    <mergeCell ref="C40:K40"/>
    <mergeCell ref="E28:F28"/>
    <mergeCell ref="G28:H28"/>
    <mergeCell ref="C30:K30"/>
    <mergeCell ref="G14:H14"/>
    <mergeCell ref="G19:H19"/>
    <mergeCell ref="E19:F19"/>
    <mergeCell ref="B5:L5"/>
    <mergeCell ref="C6:F11"/>
    <mergeCell ref="J8:K8"/>
    <mergeCell ref="H9:K9"/>
    <mergeCell ref="J10:K10"/>
    <mergeCell ref="E14:F14"/>
    <mergeCell ref="C13:K13"/>
    <mergeCell ref="E23:F23"/>
    <mergeCell ref="G23:H23"/>
    <mergeCell ref="C16:K16"/>
    <mergeCell ref="C17:D17"/>
    <mergeCell ref="E17:F17"/>
    <mergeCell ref="G17:H17"/>
    <mergeCell ref="C18:D18"/>
    <mergeCell ref="E18:F18"/>
    <mergeCell ref="G18:H18"/>
    <mergeCell ref="C20:D20"/>
    <mergeCell ref="E20:F20"/>
    <mergeCell ref="G20:H20"/>
    <mergeCell ref="C21:K21"/>
    <mergeCell ref="C22:K22"/>
    <mergeCell ref="E24:F24"/>
    <mergeCell ref="G24:H24"/>
    <mergeCell ref="E25:F25"/>
    <mergeCell ref="G25:H25"/>
    <mergeCell ref="E26:F26"/>
    <mergeCell ref="G26:H26"/>
    <mergeCell ref="E43:F43"/>
    <mergeCell ref="G43:H43"/>
    <mergeCell ref="E44:F44"/>
    <mergeCell ref="G44:H44"/>
    <mergeCell ref="E45:F45"/>
    <mergeCell ref="G45:H45"/>
    <mergeCell ref="E46:F46"/>
    <mergeCell ref="G46:H46"/>
    <mergeCell ref="C48:K48"/>
    <mergeCell ref="E49:F49"/>
    <mergeCell ref="G49:H49"/>
  </mergeCells>
  <phoneticPr fontId="2" type="noConversion"/>
  <dataValidations count="13">
    <dataValidation type="list" allowBlank="1" showInputMessage="1" showErrorMessage="1" sqref="I34" xr:uid="{89AC4701-38F3-45CE-8B3C-C9F14735D22B}">
      <formula1>"0,1,2,3,4,5,6"</formula1>
    </dataValidation>
    <dataValidation type="list" allowBlank="1" showInputMessage="1" showErrorMessage="1" sqref="F32:F38" xr:uid="{F05E334C-30B3-42AE-ABA6-5D4FC5CAD176}">
      <formula1>"5,6,7,8,9,10"</formula1>
    </dataValidation>
    <dataValidation type="list" allowBlank="1" showInputMessage="1" showErrorMessage="1" sqref="D32:D38" xr:uid="{5898D7C7-30BF-43A3-A9C4-EDCAE6901434}">
      <formula1>"50000,100000,150000,200000,250000"</formula1>
    </dataValidation>
    <dataValidation type="list" allowBlank="1" showInputMessage="1" showErrorMessage="1" sqref="G23:H23" xr:uid="{3E6AEEF2-545C-47AA-8354-45D94488E182}">
      <formula1>"500000,1000000"</formula1>
    </dataValidation>
    <dataValidation type="list" allowBlank="1" showInputMessage="1" showErrorMessage="1" sqref="G24:H24" xr:uid="{DD48519C-D817-46CF-8E28-E98FD2E41661}">
      <formula1>"1,2,3,4,5,6,7,8,9,10"</formula1>
    </dataValidation>
    <dataValidation type="list" allowBlank="1" showInputMessage="1" showErrorMessage="1" sqref="G18:H18" xr:uid="{786D2A1D-131E-457D-9610-918EADD81852}">
      <formula1>"Plan 1, Plan 2, Plan 3, Plan 4, Plan 5, Plan 6, Plan 7, Child Plan"</formula1>
    </dataValidation>
    <dataValidation type="list" allowBlank="1" showInputMessage="1" showErrorMessage="1" sqref="G17:H17" xr:uid="{322BB9B1-E88B-4451-955F-0E0761F8A68D}">
      <formula1>"Enhanced, Standard"</formula1>
    </dataValidation>
    <dataValidation type="list" allowBlank="1" showInputMessage="1" showErrorMessage="1" sqref="J32:J38 G27:H27 G45:H45 G53:H53" xr:uid="{EDD6B10A-96DF-4A61-AE63-C7BDEC4A805E}">
      <formula1>"Yes, No"</formula1>
    </dataValidation>
    <dataValidation type="list" allowBlank="1" showInputMessage="1" showErrorMessage="1" sqref="G19:H19" xr:uid="{5BA78D4C-BFE9-4B42-9A66-5D6447BCD3B2}">
      <formula1>"Yes,No"</formula1>
    </dataValidation>
    <dataValidation type="list" allowBlank="1" showInputMessage="1" showErrorMessage="1" sqref="G41:H41" xr:uid="{7A08FE7A-E870-48C1-AF83-2908C2BB59E2}">
      <formula1>"1000000,2500000,5000000,10000000"</formula1>
    </dataValidation>
    <dataValidation type="list" allowBlank="1" showInputMessage="1" showErrorMessage="1" sqref="G42:H42" xr:uid="{8E7BD9F7-5753-494B-8F84-33B127729EA6}">
      <formula1>"10,15,20,25,30,35"</formula1>
    </dataValidation>
    <dataValidation type="list" allowBlank="1" showInputMessage="1" showErrorMessage="1" sqref="G49:H49" xr:uid="{132EBDDC-038C-4C2E-8CA4-2BC0D56634E7}">
      <formula1>"5000000,10000000,15000000,20000000"</formula1>
    </dataValidation>
    <dataValidation type="list" allowBlank="1" showInputMessage="1" showErrorMessage="1" sqref="G50:H50" xr:uid="{87EFA35F-6B2E-4E6D-A4B7-E4362C1097A0}">
      <formula1>"5,10,15,20,25"</formula1>
    </dataValidation>
  </dataValidations>
  <hyperlinks>
    <hyperlink ref="H9" r:id="rId1" xr:uid="{0B4A9104-039D-4D09-A748-1403E995D4DA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1A7A-BB77-4EA9-A31E-B50C3D916D7F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88BD-E05B-43B4-A6B2-8377D31853FB}">
  <dimension ref="A1:AX45"/>
  <sheetViews>
    <sheetView topLeftCell="AL1" workbookViewId="0">
      <selection activeCell="AD12" sqref="AD12"/>
    </sheetView>
  </sheetViews>
  <sheetFormatPr defaultRowHeight="14.5"/>
  <cols>
    <col min="10" max="10" width="8.7265625" style="102"/>
    <col min="15" max="15" width="10.26953125" bestFit="1" customWidth="1"/>
    <col min="16" max="20" width="9.1796875" bestFit="1" customWidth="1"/>
    <col min="25" max="28" width="10.1796875" bestFit="1" customWidth="1"/>
    <col min="29" max="30" width="9.1796875" bestFit="1" customWidth="1"/>
    <col min="35" max="35" width="11.26953125" bestFit="1" customWidth="1"/>
    <col min="36" max="40" width="10.1796875" bestFit="1" customWidth="1"/>
    <col min="45" max="45" width="11.7265625" bestFit="1" customWidth="1"/>
    <col min="46" max="50" width="10.1796875" bestFit="1" customWidth="1"/>
  </cols>
  <sheetData>
    <row r="1" spans="1:50">
      <c r="A1" s="171" t="s">
        <v>134</v>
      </c>
      <c r="B1" s="171"/>
      <c r="C1" s="171"/>
      <c r="D1" s="171"/>
      <c r="E1" s="171"/>
      <c r="F1" s="171"/>
      <c r="G1" s="171"/>
      <c r="H1" s="171"/>
      <c r="L1" s="90"/>
      <c r="M1" s="185">
        <v>1000000</v>
      </c>
      <c r="N1" s="185"/>
      <c r="O1" s="185"/>
      <c r="P1" s="185"/>
      <c r="Q1" s="185"/>
      <c r="R1" s="185"/>
      <c r="S1" s="185"/>
      <c r="T1" s="185"/>
      <c r="U1" s="90"/>
      <c r="V1" s="90"/>
      <c r="W1" s="185">
        <v>2500000</v>
      </c>
      <c r="X1" s="185"/>
      <c r="Y1" s="185"/>
      <c r="Z1" s="185"/>
      <c r="AA1" s="185"/>
      <c r="AB1" s="185"/>
      <c r="AC1" s="185"/>
      <c r="AD1" s="185"/>
      <c r="AE1" s="90"/>
      <c r="AF1" s="90"/>
      <c r="AG1" s="185">
        <v>5000000</v>
      </c>
      <c r="AH1" s="185"/>
      <c r="AI1" s="185"/>
      <c r="AJ1" s="185"/>
      <c r="AK1" s="185"/>
      <c r="AL1" s="185"/>
      <c r="AM1" s="185"/>
      <c r="AN1" s="185"/>
      <c r="AO1" s="90"/>
      <c r="AP1" s="90"/>
      <c r="AQ1" s="185">
        <v>10000000</v>
      </c>
      <c r="AR1" s="185"/>
      <c r="AS1" s="185"/>
      <c r="AT1" s="185"/>
      <c r="AU1" s="185"/>
      <c r="AV1" s="185"/>
      <c r="AW1" s="185"/>
      <c r="AX1" s="185"/>
    </row>
    <row r="2" spans="1:50">
      <c r="A2" s="9"/>
      <c r="B2" s="10" t="s">
        <v>63</v>
      </c>
      <c r="C2" s="91">
        <v>10</v>
      </c>
      <c r="D2" s="91">
        <v>15</v>
      </c>
      <c r="E2" s="91">
        <v>20</v>
      </c>
      <c r="F2" s="91">
        <v>25</v>
      </c>
      <c r="G2" s="91">
        <v>30</v>
      </c>
      <c r="H2" s="91">
        <v>35</v>
      </c>
      <c r="M2" s="9"/>
      <c r="N2" s="10" t="s">
        <v>63</v>
      </c>
      <c r="O2" s="91">
        <v>10</v>
      </c>
      <c r="P2" s="91">
        <v>15</v>
      </c>
      <c r="Q2" s="91">
        <v>20</v>
      </c>
      <c r="R2" s="91">
        <v>25</v>
      </c>
      <c r="S2" s="91">
        <v>30</v>
      </c>
      <c r="T2" s="91">
        <v>35</v>
      </c>
      <c r="W2" s="9"/>
      <c r="X2" s="10" t="s">
        <v>63</v>
      </c>
      <c r="Y2" s="91">
        <v>10</v>
      </c>
      <c r="Z2" s="91">
        <v>15</v>
      </c>
      <c r="AA2" s="91">
        <v>20</v>
      </c>
      <c r="AB2" s="91">
        <v>25</v>
      </c>
      <c r="AC2" s="91">
        <v>30</v>
      </c>
      <c r="AD2" s="91">
        <v>35</v>
      </c>
      <c r="AG2" s="9"/>
      <c r="AH2" s="10" t="s">
        <v>63</v>
      </c>
      <c r="AI2" s="91">
        <v>10</v>
      </c>
      <c r="AJ2" s="91">
        <v>15</v>
      </c>
      <c r="AK2" s="91">
        <v>20</v>
      </c>
      <c r="AL2" s="91">
        <v>25</v>
      </c>
      <c r="AM2" s="91">
        <v>30</v>
      </c>
      <c r="AN2" s="91">
        <v>35</v>
      </c>
      <c r="AQ2" s="9"/>
      <c r="AR2" s="10" t="s">
        <v>63</v>
      </c>
      <c r="AS2" s="91">
        <v>10</v>
      </c>
      <c r="AT2" s="91">
        <v>15</v>
      </c>
      <c r="AU2" s="91">
        <v>20</v>
      </c>
      <c r="AV2" s="91">
        <v>25</v>
      </c>
      <c r="AW2" s="91">
        <v>30</v>
      </c>
      <c r="AX2" s="91">
        <v>35</v>
      </c>
    </row>
    <row r="3" spans="1:50">
      <c r="A3" s="9" t="s">
        <v>64</v>
      </c>
      <c r="B3" s="10">
        <v>18</v>
      </c>
      <c r="C3" s="92">
        <v>55.75</v>
      </c>
      <c r="D3" s="92">
        <v>38.950000000000003</v>
      </c>
      <c r="E3" s="92">
        <v>31.1</v>
      </c>
      <c r="F3" s="92">
        <v>26.6</v>
      </c>
      <c r="G3" s="92">
        <v>23.6</v>
      </c>
      <c r="H3" s="92">
        <v>21.7</v>
      </c>
      <c r="M3" s="9" t="s">
        <v>64</v>
      </c>
      <c r="N3" s="10">
        <v>18</v>
      </c>
      <c r="O3" s="11">
        <f>IFERROR(C3/1000*$M$1,0)</f>
        <v>55750</v>
      </c>
      <c r="P3" s="11">
        <f>IF(D3/1000*$M$1&lt;48000,48000,"D3/1000*$M$1,0")</f>
        <v>48000</v>
      </c>
      <c r="Q3" s="11">
        <f t="shared" ref="Q3:T18" si="0">IF(E3/1000*$M$1&lt;48000,48000,"D3/1000*$M$1,0")</f>
        <v>48000</v>
      </c>
      <c r="R3" s="11">
        <f t="shared" si="0"/>
        <v>48000</v>
      </c>
      <c r="S3" s="11">
        <f t="shared" si="0"/>
        <v>48000</v>
      </c>
      <c r="T3" s="11">
        <f t="shared" si="0"/>
        <v>48000</v>
      </c>
      <c r="W3" s="9" t="s">
        <v>64</v>
      </c>
      <c r="X3" s="10">
        <v>18</v>
      </c>
      <c r="Y3" s="11">
        <f>IFERROR(C3/1000*$W$1,0)</f>
        <v>139375</v>
      </c>
      <c r="Z3" s="11">
        <f t="shared" ref="Z3:AD18" si="1">IFERROR(D3/1000*$W$1,0)</f>
        <v>97375.000000000015</v>
      </c>
      <c r="AA3" s="11">
        <f t="shared" si="1"/>
        <v>77750</v>
      </c>
      <c r="AB3" s="11">
        <f t="shared" si="1"/>
        <v>66500</v>
      </c>
      <c r="AC3" s="11">
        <f t="shared" si="1"/>
        <v>59000.000000000007</v>
      </c>
      <c r="AD3" s="11">
        <f t="shared" si="1"/>
        <v>54250</v>
      </c>
      <c r="AG3" s="9" t="s">
        <v>64</v>
      </c>
      <c r="AH3" s="10">
        <v>18</v>
      </c>
      <c r="AI3" s="11">
        <f>IFERROR(C3/1000*$AG$1,0)</f>
        <v>278750</v>
      </c>
      <c r="AJ3" s="11">
        <f t="shared" ref="AJ3:AN18" si="2">IFERROR(D3/1000*$AG$1,0)</f>
        <v>194750.00000000003</v>
      </c>
      <c r="AK3" s="11">
        <f t="shared" si="2"/>
        <v>155500</v>
      </c>
      <c r="AL3" s="11">
        <f t="shared" si="2"/>
        <v>133000</v>
      </c>
      <c r="AM3" s="11">
        <f t="shared" si="2"/>
        <v>118000.00000000001</v>
      </c>
      <c r="AN3" s="11">
        <f t="shared" si="2"/>
        <v>108500</v>
      </c>
      <c r="AQ3" s="9" t="s">
        <v>64</v>
      </c>
      <c r="AR3" s="10">
        <v>18</v>
      </c>
      <c r="AS3" s="11">
        <f>IFERROR(C3/1000*$AQ$1,0)</f>
        <v>557500</v>
      </c>
      <c r="AT3" s="11">
        <f t="shared" ref="AT3:AX18" si="3">IFERROR(D3/1000*$AQ$1,0)</f>
        <v>389500.00000000006</v>
      </c>
      <c r="AU3" s="11">
        <f t="shared" si="3"/>
        <v>311000</v>
      </c>
      <c r="AV3" s="11">
        <f t="shared" si="3"/>
        <v>266000</v>
      </c>
      <c r="AW3" s="11">
        <f t="shared" si="3"/>
        <v>236000.00000000003</v>
      </c>
      <c r="AX3" s="11">
        <f t="shared" si="3"/>
        <v>217000</v>
      </c>
    </row>
    <row r="4" spans="1:50">
      <c r="A4" s="9"/>
      <c r="B4" s="10">
        <v>19</v>
      </c>
      <c r="C4" s="92">
        <v>56.7</v>
      </c>
      <c r="D4" s="92">
        <v>39.700000000000003</v>
      </c>
      <c r="E4" s="92">
        <v>31.7</v>
      </c>
      <c r="F4" s="92">
        <v>27.05</v>
      </c>
      <c r="G4" s="92">
        <v>24.1</v>
      </c>
      <c r="H4" s="92">
        <v>22.15</v>
      </c>
      <c r="M4" s="9"/>
      <c r="N4" s="10">
        <v>19</v>
      </c>
      <c r="O4" s="11">
        <f t="shared" ref="O4:T45" si="4">IFERROR(C4/1000*$M$1,0)</f>
        <v>56700</v>
      </c>
      <c r="P4" s="11">
        <f t="shared" ref="P4:P14" si="5">IF(D4/1000*$M$1&lt;48000,48000,"D3/1000*$M$1,0")</f>
        <v>48000</v>
      </c>
      <c r="Q4" s="11">
        <f t="shared" si="0"/>
        <v>48000</v>
      </c>
      <c r="R4" s="11">
        <f t="shared" si="0"/>
        <v>48000</v>
      </c>
      <c r="S4" s="11">
        <f t="shared" si="0"/>
        <v>48000</v>
      </c>
      <c r="T4" s="11">
        <f t="shared" si="0"/>
        <v>48000</v>
      </c>
      <c r="W4" s="9"/>
      <c r="X4" s="10">
        <v>19</v>
      </c>
      <c r="Y4" s="11">
        <f t="shared" ref="Y4:AD45" si="6">IFERROR(C4/1000*$W$1,0)</f>
        <v>141750</v>
      </c>
      <c r="Z4" s="11">
        <f t="shared" si="1"/>
        <v>99250.000000000015</v>
      </c>
      <c r="AA4" s="11">
        <f t="shared" si="1"/>
        <v>79250</v>
      </c>
      <c r="AB4" s="11">
        <f t="shared" si="1"/>
        <v>67625</v>
      </c>
      <c r="AC4" s="11">
        <f t="shared" si="1"/>
        <v>60250</v>
      </c>
      <c r="AD4" s="11">
        <f t="shared" si="1"/>
        <v>55375</v>
      </c>
      <c r="AG4" s="9"/>
      <c r="AH4" s="10">
        <v>19</v>
      </c>
      <c r="AI4" s="11">
        <f t="shared" ref="AI4:AN45" si="7">IFERROR(C4/1000*$AG$1,0)</f>
        <v>283500</v>
      </c>
      <c r="AJ4" s="11">
        <f t="shared" si="2"/>
        <v>198500.00000000003</v>
      </c>
      <c r="AK4" s="11">
        <f t="shared" si="2"/>
        <v>158500</v>
      </c>
      <c r="AL4" s="11">
        <f t="shared" si="2"/>
        <v>135250</v>
      </c>
      <c r="AM4" s="11">
        <f t="shared" si="2"/>
        <v>120500</v>
      </c>
      <c r="AN4" s="11">
        <f t="shared" si="2"/>
        <v>110750</v>
      </c>
      <c r="AQ4" s="9"/>
      <c r="AR4" s="10">
        <v>19</v>
      </c>
      <c r="AS4" s="11">
        <f t="shared" ref="AS4:AX45" si="8">IFERROR(C4/1000*$AQ$1,0)</f>
        <v>567000</v>
      </c>
      <c r="AT4" s="11">
        <f t="shared" si="3"/>
        <v>397000.00000000006</v>
      </c>
      <c r="AU4" s="11">
        <f t="shared" si="3"/>
        <v>317000</v>
      </c>
      <c r="AV4" s="11">
        <f t="shared" si="3"/>
        <v>270500</v>
      </c>
      <c r="AW4" s="11">
        <f t="shared" si="3"/>
        <v>241000</v>
      </c>
      <c r="AX4" s="11">
        <f t="shared" si="3"/>
        <v>221500</v>
      </c>
    </row>
    <row r="5" spans="1:50">
      <c r="A5" s="9"/>
      <c r="B5" s="10">
        <v>20</v>
      </c>
      <c r="C5" s="92">
        <v>57.65</v>
      </c>
      <c r="D5" s="92">
        <v>40.4</v>
      </c>
      <c r="E5" s="92">
        <v>32.200000000000003</v>
      </c>
      <c r="F5" s="92">
        <v>27.55</v>
      </c>
      <c r="G5" s="92">
        <v>24.55</v>
      </c>
      <c r="H5" s="92">
        <v>22.5</v>
      </c>
      <c r="M5" s="9"/>
      <c r="N5" s="10">
        <v>20</v>
      </c>
      <c r="O5" s="11">
        <f t="shared" si="4"/>
        <v>57650</v>
      </c>
      <c r="P5" s="11">
        <f t="shared" si="5"/>
        <v>48000</v>
      </c>
      <c r="Q5" s="11">
        <f t="shared" si="0"/>
        <v>48000</v>
      </c>
      <c r="R5" s="11">
        <f t="shared" si="0"/>
        <v>48000</v>
      </c>
      <c r="S5" s="11">
        <f t="shared" si="0"/>
        <v>48000</v>
      </c>
      <c r="T5" s="11">
        <f t="shared" si="0"/>
        <v>48000</v>
      </c>
      <c r="W5" s="9"/>
      <c r="X5" s="10">
        <v>20</v>
      </c>
      <c r="Y5" s="11">
        <f t="shared" si="6"/>
        <v>144125</v>
      </c>
      <c r="Z5" s="11">
        <f t="shared" si="1"/>
        <v>101000</v>
      </c>
      <c r="AA5" s="11">
        <f t="shared" si="1"/>
        <v>80500</v>
      </c>
      <c r="AB5" s="11">
        <f t="shared" si="1"/>
        <v>68875</v>
      </c>
      <c r="AC5" s="11">
        <f t="shared" si="1"/>
        <v>61375.000000000007</v>
      </c>
      <c r="AD5" s="11">
        <f t="shared" si="1"/>
        <v>56250</v>
      </c>
      <c r="AG5" s="9"/>
      <c r="AH5" s="10">
        <v>20</v>
      </c>
      <c r="AI5" s="11">
        <f t="shared" si="7"/>
        <v>288250</v>
      </c>
      <c r="AJ5" s="11">
        <f t="shared" si="2"/>
        <v>202000</v>
      </c>
      <c r="AK5" s="11">
        <f t="shared" si="2"/>
        <v>161000</v>
      </c>
      <c r="AL5" s="11">
        <f t="shared" si="2"/>
        <v>137750</v>
      </c>
      <c r="AM5" s="11">
        <f t="shared" si="2"/>
        <v>122750.00000000001</v>
      </c>
      <c r="AN5" s="11">
        <f t="shared" si="2"/>
        <v>112500</v>
      </c>
      <c r="AQ5" s="9"/>
      <c r="AR5" s="10">
        <v>20</v>
      </c>
      <c r="AS5" s="11">
        <f t="shared" si="8"/>
        <v>576500</v>
      </c>
      <c r="AT5" s="11">
        <f t="shared" si="3"/>
        <v>404000</v>
      </c>
      <c r="AU5" s="11">
        <f t="shared" si="3"/>
        <v>322000</v>
      </c>
      <c r="AV5" s="11">
        <f t="shared" si="3"/>
        <v>275500</v>
      </c>
      <c r="AW5" s="11">
        <f t="shared" si="3"/>
        <v>245500.00000000003</v>
      </c>
      <c r="AX5" s="11">
        <f t="shared" si="3"/>
        <v>225000</v>
      </c>
    </row>
    <row r="6" spans="1:50">
      <c r="A6" s="9"/>
      <c r="B6" s="10">
        <v>21</v>
      </c>
      <c r="C6" s="92">
        <v>58.55</v>
      </c>
      <c r="D6" s="92">
        <v>41.15</v>
      </c>
      <c r="E6" s="92">
        <v>32.799999999999997</v>
      </c>
      <c r="F6" s="92">
        <v>28</v>
      </c>
      <c r="G6" s="92">
        <v>25</v>
      </c>
      <c r="H6" s="92">
        <v>22.9</v>
      </c>
      <c r="M6" s="9"/>
      <c r="N6" s="10">
        <v>21</v>
      </c>
      <c r="O6" s="11">
        <f t="shared" si="4"/>
        <v>58550</v>
      </c>
      <c r="P6" s="11">
        <f t="shared" si="5"/>
        <v>48000</v>
      </c>
      <c r="Q6" s="11">
        <f t="shared" si="0"/>
        <v>48000</v>
      </c>
      <c r="R6" s="11">
        <f t="shared" si="0"/>
        <v>48000</v>
      </c>
      <c r="S6" s="11">
        <f t="shared" si="0"/>
        <v>48000</v>
      </c>
      <c r="T6" s="11">
        <f t="shared" si="0"/>
        <v>48000</v>
      </c>
      <c r="W6" s="9"/>
      <c r="X6" s="10">
        <v>21</v>
      </c>
      <c r="Y6" s="11">
        <f t="shared" si="6"/>
        <v>146375</v>
      </c>
      <c r="Z6" s="11">
        <f t="shared" si="1"/>
        <v>102875</v>
      </c>
      <c r="AA6" s="11">
        <f t="shared" si="1"/>
        <v>81999.999999999985</v>
      </c>
      <c r="AB6" s="11">
        <f t="shared" si="1"/>
        <v>70000</v>
      </c>
      <c r="AC6" s="11">
        <f t="shared" si="1"/>
        <v>62500</v>
      </c>
      <c r="AD6" s="11">
        <f t="shared" si="1"/>
        <v>57250</v>
      </c>
      <c r="AG6" s="9"/>
      <c r="AH6" s="10">
        <v>21</v>
      </c>
      <c r="AI6" s="11">
        <f t="shared" si="7"/>
        <v>292750</v>
      </c>
      <c r="AJ6" s="11">
        <f t="shared" si="2"/>
        <v>205750</v>
      </c>
      <c r="AK6" s="11">
        <f t="shared" si="2"/>
        <v>163999.99999999997</v>
      </c>
      <c r="AL6" s="11">
        <f t="shared" si="2"/>
        <v>140000</v>
      </c>
      <c r="AM6" s="11">
        <f t="shared" si="2"/>
        <v>125000</v>
      </c>
      <c r="AN6" s="11">
        <f t="shared" si="2"/>
        <v>114500</v>
      </c>
      <c r="AQ6" s="9"/>
      <c r="AR6" s="10">
        <v>21</v>
      </c>
      <c r="AS6" s="11">
        <f t="shared" si="8"/>
        <v>585500</v>
      </c>
      <c r="AT6" s="11">
        <f t="shared" si="3"/>
        <v>411500</v>
      </c>
      <c r="AU6" s="11">
        <f t="shared" si="3"/>
        <v>327999.99999999994</v>
      </c>
      <c r="AV6" s="11">
        <f t="shared" si="3"/>
        <v>280000</v>
      </c>
      <c r="AW6" s="11">
        <f t="shared" si="3"/>
        <v>250000</v>
      </c>
      <c r="AX6" s="11">
        <f t="shared" si="3"/>
        <v>229000</v>
      </c>
    </row>
    <row r="7" spans="1:50">
      <c r="A7" s="9"/>
      <c r="B7" s="10">
        <v>22</v>
      </c>
      <c r="C7" s="92">
        <v>59.65</v>
      </c>
      <c r="D7" s="92">
        <v>41.95</v>
      </c>
      <c r="E7" s="92">
        <v>33.450000000000003</v>
      </c>
      <c r="F7" s="92">
        <v>28.55</v>
      </c>
      <c r="G7" s="92">
        <v>25.5</v>
      </c>
      <c r="H7" s="92">
        <v>23.4</v>
      </c>
      <c r="M7" s="9"/>
      <c r="N7" s="10">
        <v>22</v>
      </c>
      <c r="O7" s="11">
        <f t="shared" si="4"/>
        <v>59650</v>
      </c>
      <c r="P7" s="11">
        <f t="shared" si="5"/>
        <v>48000</v>
      </c>
      <c r="Q7" s="11">
        <f t="shared" si="0"/>
        <v>48000</v>
      </c>
      <c r="R7" s="11">
        <f t="shared" si="0"/>
        <v>48000</v>
      </c>
      <c r="S7" s="11">
        <f t="shared" si="0"/>
        <v>48000</v>
      </c>
      <c r="T7" s="11">
        <f t="shared" si="0"/>
        <v>48000</v>
      </c>
      <c r="W7" s="9"/>
      <c r="X7" s="10">
        <v>22</v>
      </c>
      <c r="Y7" s="11">
        <f t="shared" si="6"/>
        <v>149125</v>
      </c>
      <c r="Z7" s="11">
        <f t="shared" si="1"/>
        <v>104875</v>
      </c>
      <c r="AA7" s="11">
        <f t="shared" si="1"/>
        <v>83625</v>
      </c>
      <c r="AB7" s="11">
        <f t="shared" si="1"/>
        <v>71375</v>
      </c>
      <c r="AC7" s="11">
        <f t="shared" si="1"/>
        <v>63749.999999999993</v>
      </c>
      <c r="AD7" s="11">
        <f t="shared" si="1"/>
        <v>58499.999999999993</v>
      </c>
      <c r="AG7" s="9"/>
      <c r="AH7" s="10">
        <v>22</v>
      </c>
      <c r="AI7" s="11">
        <f t="shared" si="7"/>
        <v>298250</v>
      </c>
      <c r="AJ7" s="11">
        <f t="shared" si="2"/>
        <v>209750</v>
      </c>
      <c r="AK7" s="11">
        <f t="shared" si="2"/>
        <v>167250</v>
      </c>
      <c r="AL7" s="11">
        <f t="shared" si="2"/>
        <v>142750</v>
      </c>
      <c r="AM7" s="11">
        <f t="shared" si="2"/>
        <v>127499.99999999999</v>
      </c>
      <c r="AN7" s="11">
        <f t="shared" si="2"/>
        <v>116999.99999999999</v>
      </c>
      <c r="AQ7" s="9"/>
      <c r="AR7" s="10">
        <v>22</v>
      </c>
      <c r="AS7" s="11">
        <f t="shared" si="8"/>
        <v>596500</v>
      </c>
      <c r="AT7" s="11">
        <f t="shared" si="3"/>
        <v>419500</v>
      </c>
      <c r="AU7" s="11">
        <f t="shared" si="3"/>
        <v>334500</v>
      </c>
      <c r="AV7" s="11">
        <f t="shared" si="3"/>
        <v>285500</v>
      </c>
      <c r="AW7" s="11">
        <f t="shared" si="3"/>
        <v>254999.99999999997</v>
      </c>
      <c r="AX7" s="11">
        <f t="shared" si="3"/>
        <v>233999.99999999997</v>
      </c>
    </row>
    <row r="8" spans="1:50">
      <c r="A8" s="9"/>
      <c r="B8" s="10">
        <v>23</v>
      </c>
      <c r="C8" s="92">
        <v>60.8</v>
      </c>
      <c r="D8" s="92">
        <v>42.7</v>
      </c>
      <c r="E8" s="92">
        <v>34.049999999999997</v>
      </c>
      <c r="F8" s="92">
        <v>29</v>
      </c>
      <c r="G8" s="92">
        <v>25.95</v>
      </c>
      <c r="H8" s="92">
        <v>23.85</v>
      </c>
      <c r="M8" s="9"/>
      <c r="N8" s="10">
        <v>23</v>
      </c>
      <c r="O8" s="11">
        <f t="shared" si="4"/>
        <v>60800</v>
      </c>
      <c r="P8" s="11">
        <f t="shared" si="5"/>
        <v>48000</v>
      </c>
      <c r="Q8" s="11">
        <f t="shared" si="0"/>
        <v>48000</v>
      </c>
      <c r="R8" s="11">
        <f t="shared" si="0"/>
        <v>48000</v>
      </c>
      <c r="S8" s="11">
        <f t="shared" si="0"/>
        <v>48000</v>
      </c>
      <c r="T8" s="11">
        <f t="shared" si="0"/>
        <v>48000</v>
      </c>
      <c r="W8" s="9"/>
      <c r="X8" s="10">
        <v>23</v>
      </c>
      <c r="Y8" s="11">
        <f t="shared" si="6"/>
        <v>152000</v>
      </c>
      <c r="Z8" s="11">
        <f t="shared" si="1"/>
        <v>106750</v>
      </c>
      <c r="AA8" s="11">
        <f t="shared" si="1"/>
        <v>85124.999999999985</v>
      </c>
      <c r="AB8" s="11">
        <f t="shared" si="1"/>
        <v>72500</v>
      </c>
      <c r="AC8" s="11">
        <f t="shared" si="1"/>
        <v>64875</v>
      </c>
      <c r="AD8" s="11">
        <f t="shared" si="1"/>
        <v>59625.000000000007</v>
      </c>
      <c r="AG8" s="9"/>
      <c r="AH8" s="10">
        <v>23</v>
      </c>
      <c r="AI8" s="11">
        <f t="shared" si="7"/>
        <v>304000</v>
      </c>
      <c r="AJ8" s="11">
        <f t="shared" si="2"/>
        <v>213500</v>
      </c>
      <c r="AK8" s="11">
        <f t="shared" si="2"/>
        <v>170249.99999999997</v>
      </c>
      <c r="AL8" s="11">
        <f t="shared" si="2"/>
        <v>145000</v>
      </c>
      <c r="AM8" s="11">
        <f t="shared" si="2"/>
        <v>129750</v>
      </c>
      <c r="AN8" s="11">
        <f t="shared" si="2"/>
        <v>119250.00000000001</v>
      </c>
      <c r="AQ8" s="9"/>
      <c r="AR8" s="10">
        <v>23</v>
      </c>
      <c r="AS8" s="11">
        <f t="shared" si="8"/>
        <v>608000</v>
      </c>
      <c r="AT8" s="11">
        <f t="shared" si="3"/>
        <v>427000</v>
      </c>
      <c r="AU8" s="11">
        <f t="shared" si="3"/>
        <v>340499.99999999994</v>
      </c>
      <c r="AV8" s="11">
        <f t="shared" si="3"/>
        <v>290000</v>
      </c>
      <c r="AW8" s="11">
        <f t="shared" si="3"/>
        <v>259500</v>
      </c>
      <c r="AX8" s="11">
        <f t="shared" si="3"/>
        <v>238500.00000000003</v>
      </c>
    </row>
    <row r="9" spans="1:50">
      <c r="A9" s="9"/>
      <c r="B9" s="10">
        <v>24</v>
      </c>
      <c r="C9" s="92">
        <v>61.9</v>
      </c>
      <c r="D9" s="92">
        <v>43.45</v>
      </c>
      <c r="E9" s="92">
        <v>34.700000000000003</v>
      </c>
      <c r="F9" s="92">
        <v>29.6</v>
      </c>
      <c r="G9" s="92">
        <v>26.5</v>
      </c>
      <c r="H9" s="92">
        <v>24.35</v>
      </c>
      <c r="M9" s="9"/>
      <c r="N9" s="10">
        <v>24</v>
      </c>
      <c r="O9" s="11">
        <f t="shared" si="4"/>
        <v>61900</v>
      </c>
      <c r="P9" s="11">
        <f t="shared" si="5"/>
        <v>48000</v>
      </c>
      <c r="Q9" s="11">
        <f t="shared" si="0"/>
        <v>48000</v>
      </c>
      <c r="R9" s="11">
        <f t="shared" si="0"/>
        <v>48000</v>
      </c>
      <c r="S9" s="11">
        <f t="shared" si="0"/>
        <v>48000</v>
      </c>
      <c r="T9" s="11">
        <f t="shared" si="0"/>
        <v>48000</v>
      </c>
      <c r="W9" s="9"/>
      <c r="X9" s="10">
        <v>24</v>
      </c>
      <c r="Y9" s="11">
        <f t="shared" si="6"/>
        <v>154750</v>
      </c>
      <c r="Z9" s="11">
        <f t="shared" si="1"/>
        <v>108625</v>
      </c>
      <c r="AA9" s="11">
        <f t="shared" si="1"/>
        <v>86750</v>
      </c>
      <c r="AB9" s="11">
        <f t="shared" si="1"/>
        <v>74000</v>
      </c>
      <c r="AC9" s="11">
        <f t="shared" si="1"/>
        <v>66250</v>
      </c>
      <c r="AD9" s="11">
        <f t="shared" si="1"/>
        <v>60875</v>
      </c>
      <c r="AG9" s="9"/>
      <c r="AH9" s="10">
        <v>24</v>
      </c>
      <c r="AI9" s="11">
        <f t="shared" si="7"/>
        <v>309500</v>
      </c>
      <c r="AJ9" s="11">
        <f t="shared" si="2"/>
        <v>217250</v>
      </c>
      <c r="AK9" s="11">
        <f t="shared" si="2"/>
        <v>173500</v>
      </c>
      <c r="AL9" s="11">
        <f t="shared" si="2"/>
        <v>148000</v>
      </c>
      <c r="AM9" s="11">
        <f t="shared" si="2"/>
        <v>132500</v>
      </c>
      <c r="AN9" s="11">
        <f t="shared" si="2"/>
        <v>121750</v>
      </c>
      <c r="AQ9" s="9"/>
      <c r="AR9" s="10">
        <v>24</v>
      </c>
      <c r="AS9" s="11">
        <f t="shared" si="8"/>
        <v>619000</v>
      </c>
      <c r="AT9" s="11">
        <f t="shared" si="3"/>
        <v>434500</v>
      </c>
      <c r="AU9" s="11">
        <f t="shared" si="3"/>
        <v>347000</v>
      </c>
      <c r="AV9" s="11">
        <f t="shared" si="3"/>
        <v>296000</v>
      </c>
      <c r="AW9" s="11">
        <f t="shared" si="3"/>
        <v>265000</v>
      </c>
      <c r="AX9" s="11">
        <f t="shared" si="3"/>
        <v>243500</v>
      </c>
    </row>
    <row r="10" spans="1:50">
      <c r="A10" s="9"/>
      <c r="B10" s="10">
        <v>25</v>
      </c>
      <c r="C10" s="92">
        <v>63.05</v>
      </c>
      <c r="D10" s="92">
        <v>44.25</v>
      </c>
      <c r="E10" s="92">
        <v>35.299999999999997</v>
      </c>
      <c r="F10" s="92">
        <v>30.15</v>
      </c>
      <c r="G10" s="92">
        <v>27</v>
      </c>
      <c r="H10" s="92">
        <v>24.85</v>
      </c>
      <c r="M10" s="9"/>
      <c r="N10" s="10">
        <v>25</v>
      </c>
      <c r="O10" s="11">
        <f t="shared" si="4"/>
        <v>63049.999999999993</v>
      </c>
      <c r="P10" s="11">
        <f t="shared" si="5"/>
        <v>48000</v>
      </c>
      <c r="Q10" s="11">
        <f t="shared" si="0"/>
        <v>48000</v>
      </c>
      <c r="R10" s="11">
        <f t="shared" si="0"/>
        <v>48000</v>
      </c>
      <c r="S10" s="11">
        <f t="shared" si="0"/>
        <v>48000</v>
      </c>
      <c r="T10" s="11">
        <f t="shared" si="0"/>
        <v>48000</v>
      </c>
      <c r="W10" s="9"/>
      <c r="X10" s="10">
        <v>25</v>
      </c>
      <c r="Y10" s="11">
        <f t="shared" si="6"/>
        <v>157625</v>
      </c>
      <c r="Z10" s="11">
        <f t="shared" si="1"/>
        <v>110625</v>
      </c>
      <c r="AA10" s="11">
        <f t="shared" si="1"/>
        <v>88250</v>
      </c>
      <c r="AB10" s="11">
        <f t="shared" si="1"/>
        <v>75375</v>
      </c>
      <c r="AC10" s="11">
        <f t="shared" si="1"/>
        <v>67500</v>
      </c>
      <c r="AD10" s="11">
        <f t="shared" si="1"/>
        <v>62125</v>
      </c>
      <c r="AG10" s="9"/>
      <c r="AH10" s="10">
        <v>25</v>
      </c>
      <c r="AI10" s="11">
        <f t="shared" si="7"/>
        <v>315250</v>
      </c>
      <c r="AJ10" s="11">
        <f t="shared" si="2"/>
        <v>221250</v>
      </c>
      <c r="AK10" s="11">
        <f t="shared" si="2"/>
        <v>176500</v>
      </c>
      <c r="AL10" s="11">
        <f t="shared" si="2"/>
        <v>150750</v>
      </c>
      <c r="AM10" s="11">
        <f t="shared" si="2"/>
        <v>135000</v>
      </c>
      <c r="AN10" s="11">
        <f t="shared" si="2"/>
        <v>124250</v>
      </c>
      <c r="AQ10" s="9"/>
      <c r="AR10" s="10">
        <v>25</v>
      </c>
      <c r="AS10" s="11">
        <f t="shared" si="8"/>
        <v>630500</v>
      </c>
      <c r="AT10" s="11">
        <f t="shared" si="3"/>
        <v>442500</v>
      </c>
      <c r="AU10" s="11">
        <f t="shared" si="3"/>
        <v>353000</v>
      </c>
      <c r="AV10" s="11">
        <f t="shared" si="3"/>
        <v>301500</v>
      </c>
      <c r="AW10" s="11">
        <f t="shared" si="3"/>
        <v>270000</v>
      </c>
      <c r="AX10" s="11">
        <f t="shared" si="3"/>
        <v>248500</v>
      </c>
    </row>
    <row r="11" spans="1:50">
      <c r="A11" s="9"/>
      <c r="B11" s="10">
        <v>26</v>
      </c>
      <c r="C11" s="92">
        <v>64.2</v>
      </c>
      <c r="D11" s="92">
        <v>45.1</v>
      </c>
      <c r="E11" s="92">
        <v>35.950000000000003</v>
      </c>
      <c r="F11" s="92">
        <v>30.8</v>
      </c>
      <c r="G11" s="92">
        <v>27.55</v>
      </c>
      <c r="H11" s="92">
        <v>25.4</v>
      </c>
      <c r="M11" s="9"/>
      <c r="N11" s="10">
        <v>26</v>
      </c>
      <c r="O11" s="11">
        <f t="shared" si="4"/>
        <v>64200.000000000007</v>
      </c>
      <c r="P11" s="11">
        <f t="shared" si="5"/>
        <v>48000</v>
      </c>
      <c r="Q11" s="11">
        <f t="shared" si="0"/>
        <v>48000</v>
      </c>
      <c r="R11" s="11">
        <f t="shared" si="0"/>
        <v>48000</v>
      </c>
      <c r="S11" s="11">
        <f t="shared" si="0"/>
        <v>48000</v>
      </c>
      <c r="T11" s="11">
        <f t="shared" si="0"/>
        <v>48000</v>
      </c>
      <c r="W11" s="9"/>
      <c r="X11" s="10">
        <v>26</v>
      </c>
      <c r="Y11" s="11">
        <f t="shared" si="6"/>
        <v>160500.00000000003</v>
      </c>
      <c r="Z11" s="11">
        <f t="shared" si="1"/>
        <v>112750</v>
      </c>
      <c r="AA11" s="11">
        <f t="shared" si="1"/>
        <v>89875</v>
      </c>
      <c r="AB11" s="11">
        <f t="shared" si="1"/>
        <v>77000</v>
      </c>
      <c r="AC11" s="11">
        <f t="shared" si="1"/>
        <v>68875</v>
      </c>
      <c r="AD11" s="11">
        <f t="shared" si="1"/>
        <v>63500</v>
      </c>
      <c r="AG11" s="9"/>
      <c r="AH11" s="10">
        <v>26</v>
      </c>
      <c r="AI11" s="11">
        <f t="shared" si="7"/>
        <v>321000.00000000006</v>
      </c>
      <c r="AJ11" s="11">
        <f t="shared" si="2"/>
        <v>225500</v>
      </c>
      <c r="AK11" s="11">
        <f t="shared" si="2"/>
        <v>179750</v>
      </c>
      <c r="AL11" s="11">
        <f t="shared" si="2"/>
        <v>154000</v>
      </c>
      <c r="AM11" s="11">
        <f t="shared" si="2"/>
        <v>137750</v>
      </c>
      <c r="AN11" s="11">
        <f t="shared" si="2"/>
        <v>127000</v>
      </c>
      <c r="AQ11" s="9"/>
      <c r="AR11" s="10">
        <v>26</v>
      </c>
      <c r="AS11" s="11">
        <f t="shared" si="8"/>
        <v>642000.00000000012</v>
      </c>
      <c r="AT11" s="11">
        <f t="shared" si="3"/>
        <v>451000</v>
      </c>
      <c r="AU11" s="11">
        <f t="shared" si="3"/>
        <v>359500</v>
      </c>
      <c r="AV11" s="11">
        <f t="shared" si="3"/>
        <v>308000</v>
      </c>
      <c r="AW11" s="11">
        <f t="shared" si="3"/>
        <v>275500</v>
      </c>
      <c r="AX11" s="11">
        <f t="shared" si="3"/>
        <v>254000</v>
      </c>
    </row>
    <row r="12" spans="1:50">
      <c r="A12" s="9"/>
      <c r="B12" s="10">
        <v>27</v>
      </c>
      <c r="C12" s="92">
        <v>65.400000000000006</v>
      </c>
      <c r="D12" s="92">
        <v>45.95</v>
      </c>
      <c r="E12" s="92">
        <v>36.700000000000003</v>
      </c>
      <c r="F12" s="92">
        <v>31.45</v>
      </c>
      <c r="G12" s="92">
        <v>28.1</v>
      </c>
      <c r="H12" s="92">
        <v>25.9</v>
      </c>
      <c r="M12" s="9"/>
      <c r="N12" s="10">
        <v>27</v>
      </c>
      <c r="O12" s="11">
        <f t="shared" si="4"/>
        <v>65400</v>
      </c>
      <c r="P12" s="11">
        <f t="shared" si="5"/>
        <v>48000</v>
      </c>
      <c r="Q12" s="11">
        <f t="shared" si="0"/>
        <v>48000</v>
      </c>
      <c r="R12" s="11">
        <f t="shared" si="0"/>
        <v>48000</v>
      </c>
      <c r="S12" s="11">
        <f t="shared" si="0"/>
        <v>48000</v>
      </c>
      <c r="T12" s="11">
        <f t="shared" si="0"/>
        <v>48000</v>
      </c>
      <c r="W12" s="9"/>
      <c r="X12" s="10">
        <v>27</v>
      </c>
      <c r="Y12" s="11">
        <f t="shared" si="6"/>
        <v>163500</v>
      </c>
      <c r="Z12" s="11">
        <f t="shared" si="1"/>
        <v>114875.00000000001</v>
      </c>
      <c r="AA12" s="11">
        <f t="shared" si="1"/>
        <v>91750.000000000015</v>
      </c>
      <c r="AB12" s="11">
        <f t="shared" si="1"/>
        <v>78625</v>
      </c>
      <c r="AC12" s="11">
        <f t="shared" si="1"/>
        <v>70250</v>
      </c>
      <c r="AD12" s="11">
        <f t="shared" si="1"/>
        <v>64750</v>
      </c>
      <c r="AG12" s="9"/>
      <c r="AH12" s="10">
        <v>27</v>
      </c>
      <c r="AI12" s="11">
        <f t="shared" si="7"/>
        <v>327000</v>
      </c>
      <c r="AJ12" s="11">
        <f t="shared" si="2"/>
        <v>229750.00000000003</v>
      </c>
      <c r="AK12" s="11">
        <f t="shared" si="2"/>
        <v>183500.00000000003</v>
      </c>
      <c r="AL12" s="11">
        <f t="shared" si="2"/>
        <v>157250</v>
      </c>
      <c r="AM12" s="11">
        <f t="shared" si="2"/>
        <v>140500</v>
      </c>
      <c r="AN12" s="11">
        <f t="shared" si="2"/>
        <v>129500</v>
      </c>
      <c r="AQ12" s="9"/>
      <c r="AR12" s="10">
        <v>27</v>
      </c>
      <c r="AS12" s="11">
        <f t="shared" si="8"/>
        <v>654000</v>
      </c>
      <c r="AT12" s="11">
        <f t="shared" si="3"/>
        <v>459500.00000000006</v>
      </c>
      <c r="AU12" s="11">
        <f t="shared" si="3"/>
        <v>367000.00000000006</v>
      </c>
      <c r="AV12" s="11">
        <f t="shared" si="3"/>
        <v>314500</v>
      </c>
      <c r="AW12" s="11">
        <f t="shared" si="3"/>
        <v>281000</v>
      </c>
      <c r="AX12" s="11">
        <f t="shared" si="3"/>
        <v>259000</v>
      </c>
    </row>
    <row r="13" spans="1:50">
      <c r="A13" s="9"/>
      <c r="B13" s="10">
        <v>28</v>
      </c>
      <c r="C13" s="92">
        <v>66.599999999999994</v>
      </c>
      <c r="D13" s="92">
        <v>46.85</v>
      </c>
      <c r="E13" s="92">
        <v>37.4</v>
      </c>
      <c r="F13" s="92">
        <v>32.049999999999997</v>
      </c>
      <c r="G13" s="92">
        <v>28.7</v>
      </c>
      <c r="H13" s="92">
        <v>26.5</v>
      </c>
      <c r="M13" s="9"/>
      <c r="N13" s="10">
        <v>28</v>
      </c>
      <c r="O13" s="11">
        <f t="shared" si="4"/>
        <v>66599.999999999985</v>
      </c>
      <c r="P13" s="11">
        <f t="shared" si="5"/>
        <v>48000</v>
      </c>
      <c r="Q13" s="11">
        <f t="shared" si="0"/>
        <v>48000</v>
      </c>
      <c r="R13" s="11">
        <f t="shared" si="0"/>
        <v>48000</v>
      </c>
      <c r="S13" s="11">
        <f t="shared" si="0"/>
        <v>48000</v>
      </c>
      <c r="T13" s="11">
        <f t="shared" si="0"/>
        <v>48000</v>
      </c>
      <c r="W13" s="9"/>
      <c r="X13" s="10">
        <v>28</v>
      </c>
      <c r="Y13" s="11">
        <f t="shared" si="6"/>
        <v>166499.99999999997</v>
      </c>
      <c r="Z13" s="11">
        <f t="shared" si="1"/>
        <v>117125</v>
      </c>
      <c r="AA13" s="11">
        <f t="shared" si="1"/>
        <v>93499.999999999985</v>
      </c>
      <c r="AB13" s="11">
        <f t="shared" si="1"/>
        <v>80124.999999999985</v>
      </c>
      <c r="AC13" s="11">
        <f t="shared" si="1"/>
        <v>71750</v>
      </c>
      <c r="AD13" s="11">
        <f t="shared" si="1"/>
        <v>66250</v>
      </c>
      <c r="AG13" s="9"/>
      <c r="AH13" s="10">
        <v>28</v>
      </c>
      <c r="AI13" s="11">
        <f t="shared" si="7"/>
        <v>332999.99999999994</v>
      </c>
      <c r="AJ13" s="11">
        <f t="shared" si="2"/>
        <v>234250</v>
      </c>
      <c r="AK13" s="11">
        <f t="shared" si="2"/>
        <v>186999.99999999997</v>
      </c>
      <c r="AL13" s="11">
        <f t="shared" si="2"/>
        <v>160249.99999999997</v>
      </c>
      <c r="AM13" s="11">
        <f t="shared" si="2"/>
        <v>143500</v>
      </c>
      <c r="AN13" s="11">
        <f t="shared" si="2"/>
        <v>132500</v>
      </c>
      <c r="AQ13" s="9"/>
      <c r="AR13" s="10">
        <v>28</v>
      </c>
      <c r="AS13" s="11">
        <f t="shared" si="8"/>
        <v>665999.99999999988</v>
      </c>
      <c r="AT13" s="11">
        <f t="shared" si="3"/>
        <v>468500</v>
      </c>
      <c r="AU13" s="11">
        <f t="shared" si="3"/>
        <v>373999.99999999994</v>
      </c>
      <c r="AV13" s="11">
        <f t="shared" si="3"/>
        <v>320499.99999999994</v>
      </c>
      <c r="AW13" s="11">
        <f t="shared" si="3"/>
        <v>287000</v>
      </c>
      <c r="AX13" s="11">
        <f t="shared" si="3"/>
        <v>265000</v>
      </c>
    </row>
    <row r="14" spans="1:50">
      <c r="A14" s="9"/>
      <c r="B14" s="10">
        <v>29</v>
      </c>
      <c r="C14" s="92">
        <v>67.900000000000006</v>
      </c>
      <c r="D14" s="92">
        <v>47.7</v>
      </c>
      <c r="E14" s="92">
        <v>38.15</v>
      </c>
      <c r="F14" s="92">
        <v>32.700000000000003</v>
      </c>
      <c r="G14" s="92">
        <v>29.3</v>
      </c>
      <c r="H14" s="92">
        <v>27.15</v>
      </c>
      <c r="M14" s="9"/>
      <c r="N14" s="10">
        <v>29</v>
      </c>
      <c r="O14" s="11">
        <f t="shared" si="4"/>
        <v>67900</v>
      </c>
      <c r="P14" s="11">
        <f t="shared" si="5"/>
        <v>48000</v>
      </c>
      <c r="Q14" s="11">
        <f t="shared" si="0"/>
        <v>48000</v>
      </c>
      <c r="R14" s="11">
        <f t="shared" si="0"/>
        <v>48000</v>
      </c>
      <c r="S14" s="11">
        <f t="shared" si="0"/>
        <v>48000</v>
      </c>
      <c r="T14" s="11">
        <f t="shared" si="0"/>
        <v>48000</v>
      </c>
      <c r="W14" s="9"/>
      <c r="X14" s="10">
        <v>29</v>
      </c>
      <c r="Y14" s="11">
        <f t="shared" si="6"/>
        <v>169750</v>
      </c>
      <c r="Z14" s="11">
        <f t="shared" si="1"/>
        <v>119250.00000000001</v>
      </c>
      <c r="AA14" s="11">
        <f t="shared" si="1"/>
        <v>95374.999999999985</v>
      </c>
      <c r="AB14" s="11">
        <f t="shared" si="1"/>
        <v>81750</v>
      </c>
      <c r="AC14" s="11">
        <f t="shared" si="1"/>
        <v>73250</v>
      </c>
      <c r="AD14" s="11">
        <f t="shared" si="1"/>
        <v>67874.999999999985</v>
      </c>
      <c r="AG14" s="9"/>
      <c r="AH14" s="10">
        <v>29</v>
      </c>
      <c r="AI14" s="11">
        <f t="shared" si="7"/>
        <v>339500</v>
      </c>
      <c r="AJ14" s="11">
        <f t="shared" si="2"/>
        <v>238500.00000000003</v>
      </c>
      <c r="AK14" s="11">
        <f t="shared" si="2"/>
        <v>190749.99999999997</v>
      </c>
      <c r="AL14" s="11">
        <f t="shared" si="2"/>
        <v>163500</v>
      </c>
      <c r="AM14" s="11">
        <f t="shared" si="2"/>
        <v>146500</v>
      </c>
      <c r="AN14" s="11">
        <f t="shared" si="2"/>
        <v>135749.99999999997</v>
      </c>
      <c r="AQ14" s="9"/>
      <c r="AR14" s="10">
        <v>29</v>
      </c>
      <c r="AS14" s="11">
        <f t="shared" si="8"/>
        <v>679000</v>
      </c>
      <c r="AT14" s="11">
        <f t="shared" si="3"/>
        <v>477000.00000000006</v>
      </c>
      <c r="AU14" s="11">
        <f t="shared" si="3"/>
        <v>381499.99999999994</v>
      </c>
      <c r="AV14" s="11">
        <f t="shared" si="3"/>
        <v>327000</v>
      </c>
      <c r="AW14" s="11">
        <f t="shared" si="3"/>
        <v>293000</v>
      </c>
      <c r="AX14" s="11">
        <f t="shared" si="3"/>
        <v>271499.99999999994</v>
      </c>
    </row>
    <row r="15" spans="1:50">
      <c r="A15" s="9"/>
      <c r="B15" s="10">
        <v>30</v>
      </c>
      <c r="C15" s="92">
        <v>69.2</v>
      </c>
      <c r="D15" s="92">
        <v>48.6</v>
      </c>
      <c r="E15" s="92">
        <v>38.85</v>
      </c>
      <c r="F15" s="92">
        <v>33.4</v>
      </c>
      <c r="G15" s="92">
        <v>29.9</v>
      </c>
      <c r="H15" s="92">
        <v>27.75</v>
      </c>
      <c r="M15" s="9"/>
      <c r="N15" s="10">
        <v>30</v>
      </c>
      <c r="O15" s="11">
        <f t="shared" si="4"/>
        <v>69200</v>
      </c>
      <c r="P15" s="11">
        <f t="shared" si="4"/>
        <v>48600.000000000007</v>
      </c>
      <c r="Q15" s="11">
        <f t="shared" si="0"/>
        <v>48000</v>
      </c>
      <c r="R15" s="11">
        <f t="shared" si="0"/>
        <v>48000</v>
      </c>
      <c r="S15" s="11">
        <f t="shared" si="0"/>
        <v>48000</v>
      </c>
      <c r="T15" s="11">
        <f t="shared" si="0"/>
        <v>48000</v>
      </c>
      <c r="W15" s="9"/>
      <c r="X15" s="10">
        <v>30</v>
      </c>
      <c r="Y15" s="11">
        <f t="shared" si="6"/>
        <v>173000</v>
      </c>
      <c r="Z15" s="11">
        <f t="shared" si="1"/>
        <v>121500.00000000001</v>
      </c>
      <c r="AA15" s="11">
        <f t="shared" si="1"/>
        <v>97125</v>
      </c>
      <c r="AB15" s="11">
        <f t="shared" si="1"/>
        <v>83500</v>
      </c>
      <c r="AC15" s="11">
        <f t="shared" si="1"/>
        <v>74750</v>
      </c>
      <c r="AD15" s="11">
        <f t="shared" si="1"/>
        <v>69375</v>
      </c>
      <c r="AG15" s="9"/>
      <c r="AH15" s="10">
        <v>30</v>
      </c>
      <c r="AI15" s="11">
        <f t="shared" si="7"/>
        <v>346000</v>
      </c>
      <c r="AJ15" s="11">
        <f t="shared" si="2"/>
        <v>243000.00000000003</v>
      </c>
      <c r="AK15" s="11">
        <f t="shared" si="2"/>
        <v>194250</v>
      </c>
      <c r="AL15" s="11">
        <f t="shared" si="2"/>
        <v>167000</v>
      </c>
      <c r="AM15" s="11">
        <f t="shared" si="2"/>
        <v>149500</v>
      </c>
      <c r="AN15" s="11">
        <f t="shared" si="2"/>
        <v>138750</v>
      </c>
      <c r="AQ15" s="9"/>
      <c r="AR15" s="10">
        <v>30</v>
      </c>
      <c r="AS15" s="11">
        <f t="shared" si="8"/>
        <v>692000</v>
      </c>
      <c r="AT15" s="11">
        <f t="shared" si="3"/>
        <v>486000.00000000006</v>
      </c>
      <c r="AU15" s="11">
        <f t="shared" si="3"/>
        <v>388500</v>
      </c>
      <c r="AV15" s="11">
        <f t="shared" si="3"/>
        <v>334000</v>
      </c>
      <c r="AW15" s="11">
        <f t="shared" si="3"/>
        <v>299000</v>
      </c>
      <c r="AX15" s="11">
        <f t="shared" si="3"/>
        <v>277500</v>
      </c>
    </row>
    <row r="16" spans="1:50">
      <c r="A16" s="9"/>
      <c r="B16" s="10">
        <v>31</v>
      </c>
      <c r="C16" s="92">
        <v>69.45</v>
      </c>
      <c r="D16" s="92">
        <v>49.55</v>
      </c>
      <c r="E16" s="92">
        <v>39.65</v>
      </c>
      <c r="F16" s="92">
        <v>34.049999999999997</v>
      </c>
      <c r="G16" s="92">
        <v>30.6</v>
      </c>
      <c r="H16" s="92">
        <v>28.45</v>
      </c>
      <c r="M16" s="9"/>
      <c r="N16" s="10">
        <v>31</v>
      </c>
      <c r="O16" s="11">
        <f t="shared" si="4"/>
        <v>69450</v>
      </c>
      <c r="P16" s="11">
        <f t="shared" si="4"/>
        <v>49550</v>
      </c>
      <c r="Q16" s="11">
        <f t="shared" si="0"/>
        <v>48000</v>
      </c>
      <c r="R16" s="11">
        <f t="shared" si="0"/>
        <v>48000</v>
      </c>
      <c r="S16" s="11">
        <f t="shared" si="0"/>
        <v>48000</v>
      </c>
      <c r="T16" s="11">
        <f t="shared" si="0"/>
        <v>48000</v>
      </c>
      <c r="W16" s="9"/>
      <c r="X16" s="10">
        <v>31</v>
      </c>
      <c r="Y16" s="11">
        <f t="shared" si="6"/>
        <v>173625</v>
      </c>
      <c r="Z16" s="11">
        <f t="shared" si="1"/>
        <v>123874.99999999999</v>
      </c>
      <c r="AA16" s="11">
        <f t="shared" si="1"/>
        <v>99125</v>
      </c>
      <c r="AB16" s="11">
        <f t="shared" si="1"/>
        <v>85124.999999999985</v>
      </c>
      <c r="AC16" s="11">
        <f t="shared" si="1"/>
        <v>76500</v>
      </c>
      <c r="AD16" s="11">
        <f t="shared" si="1"/>
        <v>71125</v>
      </c>
      <c r="AG16" s="9"/>
      <c r="AH16" s="10">
        <v>31</v>
      </c>
      <c r="AI16" s="11">
        <f t="shared" si="7"/>
        <v>347250</v>
      </c>
      <c r="AJ16" s="11">
        <f t="shared" si="2"/>
        <v>247749.99999999997</v>
      </c>
      <c r="AK16" s="11">
        <f t="shared" si="2"/>
        <v>198250</v>
      </c>
      <c r="AL16" s="11">
        <f t="shared" si="2"/>
        <v>170249.99999999997</v>
      </c>
      <c r="AM16" s="11">
        <f t="shared" si="2"/>
        <v>153000</v>
      </c>
      <c r="AN16" s="11">
        <f t="shared" si="2"/>
        <v>142250</v>
      </c>
      <c r="AQ16" s="9"/>
      <c r="AR16" s="10">
        <v>31</v>
      </c>
      <c r="AS16" s="11">
        <f t="shared" si="8"/>
        <v>694500</v>
      </c>
      <c r="AT16" s="11">
        <f t="shared" si="3"/>
        <v>495499.99999999994</v>
      </c>
      <c r="AU16" s="11">
        <f t="shared" si="3"/>
        <v>396500</v>
      </c>
      <c r="AV16" s="11">
        <f t="shared" si="3"/>
        <v>340499.99999999994</v>
      </c>
      <c r="AW16" s="11">
        <f t="shared" si="3"/>
        <v>306000</v>
      </c>
      <c r="AX16" s="11">
        <f t="shared" si="3"/>
        <v>284500</v>
      </c>
    </row>
    <row r="17" spans="1:50">
      <c r="A17" s="9"/>
      <c r="B17" s="10">
        <v>32</v>
      </c>
      <c r="C17" s="92">
        <v>69.75</v>
      </c>
      <c r="D17" s="92">
        <v>50.55</v>
      </c>
      <c r="E17" s="92">
        <v>40.450000000000003</v>
      </c>
      <c r="F17" s="92">
        <v>34.9</v>
      </c>
      <c r="G17" s="92">
        <v>31.35</v>
      </c>
      <c r="H17" s="92">
        <v>29.05</v>
      </c>
      <c r="M17" s="9"/>
      <c r="N17" s="10">
        <v>32</v>
      </c>
      <c r="O17" s="11">
        <f t="shared" si="4"/>
        <v>69750</v>
      </c>
      <c r="P17" s="11">
        <f t="shared" si="4"/>
        <v>50550</v>
      </c>
      <c r="Q17" s="11">
        <f t="shared" si="0"/>
        <v>48000</v>
      </c>
      <c r="R17" s="11">
        <f t="shared" si="0"/>
        <v>48000</v>
      </c>
      <c r="S17" s="11">
        <f t="shared" si="0"/>
        <v>48000</v>
      </c>
      <c r="T17" s="11">
        <f t="shared" si="0"/>
        <v>48000</v>
      </c>
      <c r="W17" s="9"/>
      <c r="X17" s="10">
        <v>32</v>
      </c>
      <c r="Y17" s="11">
        <f t="shared" si="6"/>
        <v>174375.00000000003</v>
      </c>
      <c r="Z17" s="11">
        <f t="shared" si="1"/>
        <v>126375</v>
      </c>
      <c r="AA17" s="11">
        <f t="shared" si="1"/>
        <v>101125</v>
      </c>
      <c r="AB17" s="11">
        <f t="shared" si="1"/>
        <v>87250</v>
      </c>
      <c r="AC17" s="11">
        <f t="shared" si="1"/>
        <v>78375</v>
      </c>
      <c r="AD17" s="11">
        <f t="shared" si="1"/>
        <v>72625</v>
      </c>
      <c r="AG17" s="9"/>
      <c r="AH17" s="10">
        <v>32</v>
      </c>
      <c r="AI17" s="11">
        <f t="shared" si="7"/>
        <v>348750.00000000006</v>
      </c>
      <c r="AJ17" s="11">
        <f t="shared" si="2"/>
        <v>252750</v>
      </c>
      <c r="AK17" s="11">
        <f t="shared" si="2"/>
        <v>202250</v>
      </c>
      <c r="AL17" s="11">
        <f t="shared" si="2"/>
        <v>174500</v>
      </c>
      <c r="AM17" s="11">
        <f t="shared" si="2"/>
        <v>156750</v>
      </c>
      <c r="AN17" s="11">
        <f t="shared" si="2"/>
        <v>145250</v>
      </c>
      <c r="AQ17" s="9"/>
      <c r="AR17" s="10">
        <v>32</v>
      </c>
      <c r="AS17" s="11">
        <f t="shared" si="8"/>
        <v>697500.00000000012</v>
      </c>
      <c r="AT17" s="11">
        <f t="shared" si="3"/>
        <v>505500</v>
      </c>
      <c r="AU17" s="11">
        <f t="shared" si="3"/>
        <v>404500</v>
      </c>
      <c r="AV17" s="11">
        <f t="shared" si="3"/>
        <v>349000</v>
      </c>
      <c r="AW17" s="11">
        <f t="shared" si="3"/>
        <v>313500</v>
      </c>
      <c r="AX17" s="11">
        <f t="shared" si="3"/>
        <v>290500</v>
      </c>
    </row>
    <row r="18" spans="1:50">
      <c r="A18" s="9"/>
      <c r="B18" s="10">
        <v>33</v>
      </c>
      <c r="C18" s="92">
        <v>70.099999999999994</v>
      </c>
      <c r="D18" s="92">
        <v>51.55</v>
      </c>
      <c r="E18" s="92">
        <v>41.35</v>
      </c>
      <c r="F18" s="92">
        <v>35.5</v>
      </c>
      <c r="G18" s="92">
        <v>32.049999999999997</v>
      </c>
      <c r="H18" s="92">
        <v>29.8</v>
      </c>
      <c r="M18" s="9"/>
      <c r="N18" s="10">
        <v>33</v>
      </c>
      <c r="O18" s="11">
        <f t="shared" si="4"/>
        <v>70100</v>
      </c>
      <c r="P18" s="11">
        <f t="shared" si="4"/>
        <v>51550</v>
      </c>
      <c r="Q18" s="11">
        <f t="shared" si="0"/>
        <v>48000</v>
      </c>
      <c r="R18" s="11">
        <f t="shared" si="0"/>
        <v>48000</v>
      </c>
      <c r="S18" s="11">
        <f t="shared" si="0"/>
        <v>48000</v>
      </c>
      <c r="T18" s="11">
        <f t="shared" si="0"/>
        <v>48000</v>
      </c>
      <c r="W18" s="9"/>
      <c r="X18" s="10">
        <v>33</v>
      </c>
      <c r="Y18" s="11">
        <f t="shared" si="6"/>
        <v>175250</v>
      </c>
      <c r="Z18" s="11">
        <f t="shared" si="1"/>
        <v>128875</v>
      </c>
      <c r="AA18" s="11">
        <f t="shared" si="1"/>
        <v>103375.00000000001</v>
      </c>
      <c r="AB18" s="11">
        <f t="shared" si="1"/>
        <v>88749.999999999985</v>
      </c>
      <c r="AC18" s="11">
        <f t="shared" si="1"/>
        <v>80124.999999999985</v>
      </c>
      <c r="AD18" s="11">
        <f t="shared" si="1"/>
        <v>74500</v>
      </c>
      <c r="AG18" s="9"/>
      <c r="AH18" s="10">
        <v>33</v>
      </c>
      <c r="AI18" s="11">
        <f t="shared" si="7"/>
        <v>350500</v>
      </c>
      <c r="AJ18" s="11">
        <f t="shared" si="2"/>
        <v>257750</v>
      </c>
      <c r="AK18" s="11">
        <f t="shared" si="2"/>
        <v>206750.00000000003</v>
      </c>
      <c r="AL18" s="11">
        <f t="shared" si="2"/>
        <v>177499.99999999997</v>
      </c>
      <c r="AM18" s="11">
        <f t="shared" si="2"/>
        <v>160249.99999999997</v>
      </c>
      <c r="AN18" s="11">
        <f t="shared" si="2"/>
        <v>149000</v>
      </c>
      <c r="AQ18" s="9"/>
      <c r="AR18" s="10">
        <v>33</v>
      </c>
      <c r="AS18" s="11">
        <f t="shared" si="8"/>
        <v>701000</v>
      </c>
      <c r="AT18" s="11">
        <f t="shared" si="3"/>
        <v>515500</v>
      </c>
      <c r="AU18" s="11">
        <f t="shared" si="3"/>
        <v>413500.00000000006</v>
      </c>
      <c r="AV18" s="11">
        <f t="shared" si="3"/>
        <v>354999.99999999994</v>
      </c>
      <c r="AW18" s="11">
        <f t="shared" si="3"/>
        <v>320499.99999999994</v>
      </c>
      <c r="AX18" s="11">
        <f t="shared" si="3"/>
        <v>298000</v>
      </c>
    </row>
    <row r="19" spans="1:50">
      <c r="A19" s="9"/>
      <c r="B19" s="10">
        <v>34</v>
      </c>
      <c r="C19" s="92">
        <v>70.5</v>
      </c>
      <c r="D19" s="92">
        <v>52.55</v>
      </c>
      <c r="E19" s="92">
        <v>42.2</v>
      </c>
      <c r="F19" s="92">
        <v>36.299999999999997</v>
      </c>
      <c r="G19" s="92">
        <v>32.799999999999997</v>
      </c>
      <c r="H19" s="92">
        <v>30.6</v>
      </c>
      <c r="M19" s="9"/>
      <c r="N19" s="10">
        <v>34</v>
      </c>
      <c r="O19" s="11">
        <f t="shared" si="4"/>
        <v>70500</v>
      </c>
      <c r="P19" s="11">
        <f t="shared" si="4"/>
        <v>52550</v>
      </c>
      <c r="Q19" s="11">
        <f t="shared" ref="Q19:T30" si="9">IF(E19/1000*$M$1&lt;48000,48000,"D3/1000*$M$1,0")</f>
        <v>48000</v>
      </c>
      <c r="R19" s="11">
        <f t="shared" si="9"/>
        <v>48000</v>
      </c>
      <c r="S19" s="11">
        <f t="shared" si="9"/>
        <v>48000</v>
      </c>
      <c r="T19" s="11">
        <f t="shared" si="9"/>
        <v>48000</v>
      </c>
      <c r="W19" s="9"/>
      <c r="X19" s="10">
        <v>34</v>
      </c>
      <c r="Y19" s="11">
        <f t="shared" si="6"/>
        <v>176249.99999999997</v>
      </c>
      <c r="Z19" s="11">
        <f t="shared" si="6"/>
        <v>131375</v>
      </c>
      <c r="AA19" s="11">
        <f t="shared" si="6"/>
        <v>105500</v>
      </c>
      <c r="AB19" s="11">
        <f t="shared" si="6"/>
        <v>90750</v>
      </c>
      <c r="AC19" s="11">
        <f t="shared" si="6"/>
        <v>81999.999999999985</v>
      </c>
      <c r="AD19" s="11">
        <f t="shared" si="6"/>
        <v>76500</v>
      </c>
      <c r="AG19" s="9"/>
      <c r="AH19" s="10">
        <v>34</v>
      </c>
      <c r="AI19" s="11">
        <f t="shared" si="7"/>
        <v>352499.99999999994</v>
      </c>
      <c r="AJ19" s="11">
        <f t="shared" si="7"/>
        <v>262750</v>
      </c>
      <c r="AK19" s="11">
        <f t="shared" si="7"/>
        <v>211000</v>
      </c>
      <c r="AL19" s="11">
        <f t="shared" si="7"/>
        <v>181500</v>
      </c>
      <c r="AM19" s="11">
        <f t="shared" si="7"/>
        <v>163999.99999999997</v>
      </c>
      <c r="AN19" s="11">
        <f t="shared" si="7"/>
        <v>153000</v>
      </c>
      <c r="AQ19" s="9"/>
      <c r="AR19" s="10">
        <v>34</v>
      </c>
      <c r="AS19" s="11">
        <f t="shared" si="8"/>
        <v>704999.99999999988</v>
      </c>
      <c r="AT19" s="11">
        <f t="shared" si="8"/>
        <v>525500</v>
      </c>
      <c r="AU19" s="11">
        <f t="shared" si="8"/>
        <v>422000</v>
      </c>
      <c r="AV19" s="11">
        <f t="shared" si="8"/>
        <v>363000</v>
      </c>
      <c r="AW19" s="11">
        <f t="shared" si="8"/>
        <v>327999.99999999994</v>
      </c>
      <c r="AX19" s="11">
        <f t="shared" si="8"/>
        <v>306000</v>
      </c>
    </row>
    <row r="20" spans="1:50">
      <c r="A20" s="9"/>
      <c r="B20" s="10">
        <v>35</v>
      </c>
      <c r="C20" s="92">
        <v>71.3</v>
      </c>
      <c r="D20" s="92">
        <v>53.7</v>
      </c>
      <c r="E20" s="92">
        <v>43.15</v>
      </c>
      <c r="F20" s="92">
        <v>37.200000000000003</v>
      </c>
      <c r="G20" s="92">
        <v>33.65</v>
      </c>
      <c r="H20" s="92">
        <v>31.45</v>
      </c>
      <c r="M20" s="9"/>
      <c r="N20" s="10">
        <v>35</v>
      </c>
      <c r="O20" s="11">
        <f t="shared" si="4"/>
        <v>71300</v>
      </c>
      <c r="P20" s="11">
        <f t="shared" si="4"/>
        <v>53700.000000000007</v>
      </c>
      <c r="Q20" s="11">
        <f t="shared" si="9"/>
        <v>48000</v>
      </c>
      <c r="R20" s="11">
        <f t="shared" si="9"/>
        <v>48000</v>
      </c>
      <c r="S20" s="11">
        <f t="shared" si="9"/>
        <v>48000</v>
      </c>
      <c r="T20" s="11">
        <f t="shared" si="9"/>
        <v>48000</v>
      </c>
      <c r="W20" s="9"/>
      <c r="X20" s="10">
        <v>35</v>
      </c>
      <c r="Y20" s="11">
        <f t="shared" si="6"/>
        <v>178250</v>
      </c>
      <c r="Z20" s="11">
        <f t="shared" si="6"/>
        <v>134250</v>
      </c>
      <c r="AA20" s="11">
        <f t="shared" si="6"/>
        <v>107875</v>
      </c>
      <c r="AB20" s="11">
        <f t="shared" si="6"/>
        <v>93000.000000000015</v>
      </c>
      <c r="AC20" s="11">
        <f t="shared" si="6"/>
        <v>84125</v>
      </c>
      <c r="AD20" s="11">
        <f t="shared" si="6"/>
        <v>78625</v>
      </c>
      <c r="AG20" s="9"/>
      <c r="AH20" s="10">
        <v>35</v>
      </c>
      <c r="AI20" s="11">
        <f t="shared" si="7"/>
        <v>356500</v>
      </c>
      <c r="AJ20" s="11">
        <f t="shared" si="7"/>
        <v>268500</v>
      </c>
      <c r="AK20" s="11">
        <f t="shared" si="7"/>
        <v>215750</v>
      </c>
      <c r="AL20" s="11">
        <f t="shared" si="7"/>
        <v>186000.00000000003</v>
      </c>
      <c r="AM20" s="11">
        <f t="shared" si="7"/>
        <v>168250</v>
      </c>
      <c r="AN20" s="11">
        <f t="shared" si="7"/>
        <v>157250</v>
      </c>
      <c r="AQ20" s="9"/>
      <c r="AR20" s="10">
        <v>35</v>
      </c>
      <c r="AS20" s="11">
        <f t="shared" si="8"/>
        <v>713000</v>
      </c>
      <c r="AT20" s="11">
        <f t="shared" si="8"/>
        <v>537000</v>
      </c>
      <c r="AU20" s="11">
        <f t="shared" si="8"/>
        <v>431500</v>
      </c>
      <c r="AV20" s="11">
        <f t="shared" si="8"/>
        <v>372000.00000000006</v>
      </c>
      <c r="AW20" s="11">
        <f t="shared" si="8"/>
        <v>336500</v>
      </c>
      <c r="AX20" s="11">
        <f t="shared" si="8"/>
        <v>314500</v>
      </c>
    </row>
    <row r="21" spans="1:50">
      <c r="A21" s="9"/>
      <c r="B21" s="10">
        <v>36</v>
      </c>
      <c r="C21" s="92">
        <v>72.349999999999994</v>
      </c>
      <c r="D21" s="92">
        <v>54.85</v>
      </c>
      <c r="E21" s="92">
        <v>44.1</v>
      </c>
      <c r="F21" s="92">
        <v>38.1</v>
      </c>
      <c r="G21" s="92">
        <v>34.549999999999997</v>
      </c>
      <c r="H21" s="92"/>
      <c r="M21" s="9"/>
      <c r="N21" s="10">
        <v>36</v>
      </c>
      <c r="O21" s="11">
        <f t="shared" si="4"/>
        <v>72350</v>
      </c>
      <c r="P21" s="11">
        <f t="shared" si="4"/>
        <v>54850</v>
      </c>
      <c r="Q21" s="11">
        <f t="shared" si="9"/>
        <v>48000</v>
      </c>
      <c r="R21" s="11">
        <f t="shared" si="9"/>
        <v>48000</v>
      </c>
      <c r="S21" s="11">
        <f t="shared" si="9"/>
        <v>48000</v>
      </c>
      <c r="T21" s="11">
        <f t="shared" si="4"/>
        <v>0</v>
      </c>
      <c r="W21" s="9"/>
      <c r="X21" s="10">
        <v>36</v>
      </c>
      <c r="Y21" s="11">
        <f t="shared" si="6"/>
        <v>180875</v>
      </c>
      <c r="Z21" s="11">
        <f t="shared" si="6"/>
        <v>137125</v>
      </c>
      <c r="AA21" s="11">
        <f t="shared" si="6"/>
        <v>110250</v>
      </c>
      <c r="AB21" s="11">
        <f t="shared" si="6"/>
        <v>95250</v>
      </c>
      <c r="AC21" s="11">
        <f t="shared" si="6"/>
        <v>86375</v>
      </c>
      <c r="AD21" s="11">
        <f t="shared" si="6"/>
        <v>0</v>
      </c>
      <c r="AG21" s="9"/>
      <c r="AH21" s="10">
        <v>36</v>
      </c>
      <c r="AI21" s="11">
        <f t="shared" si="7"/>
        <v>361750</v>
      </c>
      <c r="AJ21" s="11">
        <f t="shared" si="7"/>
        <v>274250</v>
      </c>
      <c r="AK21" s="11">
        <f t="shared" si="7"/>
        <v>220500</v>
      </c>
      <c r="AL21" s="11">
        <f t="shared" si="7"/>
        <v>190500</v>
      </c>
      <c r="AM21" s="11">
        <f t="shared" si="7"/>
        <v>172750</v>
      </c>
      <c r="AN21" s="11">
        <f t="shared" si="7"/>
        <v>0</v>
      </c>
      <c r="AQ21" s="9"/>
      <c r="AR21" s="10">
        <v>36</v>
      </c>
      <c r="AS21" s="11">
        <f t="shared" si="8"/>
        <v>723500</v>
      </c>
      <c r="AT21" s="11">
        <f t="shared" si="8"/>
        <v>548500</v>
      </c>
      <c r="AU21" s="11">
        <f t="shared" si="8"/>
        <v>441000</v>
      </c>
      <c r="AV21" s="11">
        <f t="shared" si="8"/>
        <v>381000</v>
      </c>
      <c r="AW21" s="11">
        <f t="shared" si="8"/>
        <v>345500</v>
      </c>
      <c r="AX21" s="11">
        <f t="shared" si="8"/>
        <v>0</v>
      </c>
    </row>
    <row r="22" spans="1:50">
      <c r="A22" s="9"/>
      <c r="B22" s="10">
        <v>37</v>
      </c>
      <c r="C22" s="92">
        <v>73.8</v>
      </c>
      <c r="D22" s="92">
        <v>55.95</v>
      </c>
      <c r="E22" s="92">
        <v>45.05</v>
      </c>
      <c r="F22" s="92">
        <v>38.950000000000003</v>
      </c>
      <c r="G22" s="92">
        <v>35.450000000000003</v>
      </c>
      <c r="H22" s="92"/>
      <c r="M22" s="9"/>
      <c r="N22" s="10">
        <v>37</v>
      </c>
      <c r="O22" s="11">
        <f t="shared" si="4"/>
        <v>73799.999999999985</v>
      </c>
      <c r="P22" s="11">
        <f t="shared" si="4"/>
        <v>55950</v>
      </c>
      <c r="Q22" s="11">
        <f t="shared" si="9"/>
        <v>48000</v>
      </c>
      <c r="R22" s="11">
        <f t="shared" si="9"/>
        <v>48000</v>
      </c>
      <c r="S22" s="11">
        <f t="shared" si="9"/>
        <v>48000</v>
      </c>
      <c r="T22" s="11">
        <f t="shared" si="4"/>
        <v>0</v>
      </c>
      <c r="W22" s="9"/>
      <c r="X22" s="10">
        <v>37</v>
      </c>
      <c r="Y22" s="11">
        <f t="shared" si="6"/>
        <v>184499.99999999997</v>
      </c>
      <c r="Z22" s="11">
        <f t="shared" si="6"/>
        <v>139875</v>
      </c>
      <c r="AA22" s="11">
        <f t="shared" si="6"/>
        <v>112625</v>
      </c>
      <c r="AB22" s="11">
        <f t="shared" si="6"/>
        <v>97375.000000000015</v>
      </c>
      <c r="AC22" s="11">
        <f t="shared" si="6"/>
        <v>88625</v>
      </c>
      <c r="AD22" s="11">
        <f t="shared" si="6"/>
        <v>0</v>
      </c>
      <c r="AG22" s="9"/>
      <c r="AH22" s="10">
        <v>37</v>
      </c>
      <c r="AI22" s="11">
        <f t="shared" si="7"/>
        <v>368999.99999999994</v>
      </c>
      <c r="AJ22" s="11">
        <f t="shared" si="7"/>
        <v>279750</v>
      </c>
      <c r="AK22" s="11">
        <f t="shared" si="7"/>
        <v>225250</v>
      </c>
      <c r="AL22" s="11">
        <f t="shared" si="7"/>
        <v>194750.00000000003</v>
      </c>
      <c r="AM22" s="11">
        <f t="shared" si="7"/>
        <v>177250</v>
      </c>
      <c r="AN22" s="11">
        <f t="shared" si="7"/>
        <v>0</v>
      </c>
      <c r="AQ22" s="9"/>
      <c r="AR22" s="10">
        <v>37</v>
      </c>
      <c r="AS22" s="11">
        <f t="shared" si="8"/>
        <v>737999.99999999988</v>
      </c>
      <c r="AT22" s="11">
        <f t="shared" si="8"/>
        <v>559500</v>
      </c>
      <c r="AU22" s="11">
        <f t="shared" si="8"/>
        <v>450500</v>
      </c>
      <c r="AV22" s="11">
        <f t="shared" si="8"/>
        <v>389500.00000000006</v>
      </c>
      <c r="AW22" s="11">
        <f t="shared" si="8"/>
        <v>354500</v>
      </c>
      <c r="AX22" s="11">
        <f t="shared" si="8"/>
        <v>0</v>
      </c>
    </row>
    <row r="23" spans="1:50">
      <c r="A23" s="9"/>
      <c r="B23" s="10">
        <v>38</v>
      </c>
      <c r="C23" s="92">
        <v>75.25</v>
      </c>
      <c r="D23" s="92">
        <v>57.15</v>
      </c>
      <c r="E23" s="92">
        <v>46</v>
      </c>
      <c r="F23" s="92">
        <v>39.950000000000003</v>
      </c>
      <c r="G23" s="92">
        <v>36.299999999999997</v>
      </c>
      <c r="H23" s="92"/>
      <c r="M23" s="9"/>
      <c r="N23" s="10">
        <v>38</v>
      </c>
      <c r="O23" s="11">
        <f t="shared" si="4"/>
        <v>75250</v>
      </c>
      <c r="P23" s="11">
        <f t="shared" si="4"/>
        <v>57150</v>
      </c>
      <c r="Q23" s="11">
        <f t="shared" si="9"/>
        <v>48000</v>
      </c>
      <c r="R23" s="11">
        <f t="shared" si="9"/>
        <v>48000</v>
      </c>
      <c r="S23" s="11">
        <f t="shared" si="9"/>
        <v>48000</v>
      </c>
      <c r="T23" s="11">
        <f t="shared" si="4"/>
        <v>0</v>
      </c>
      <c r="W23" s="9"/>
      <c r="X23" s="10">
        <v>38</v>
      </c>
      <c r="Y23" s="11">
        <f t="shared" si="6"/>
        <v>188125</v>
      </c>
      <c r="Z23" s="11">
        <f t="shared" si="6"/>
        <v>142875</v>
      </c>
      <c r="AA23" s="11">
        <f t="shared" si="6"/>
        <v>115000</v>
      </c>
      <c r="AB23" s="11">
        <f t="shared" si="6"/>
        <v>99875</v>
      </c>
      <c r="AC23" s="11">
        <f t="shared" si="6"/>
        <v>90750</v>
      </c>
      <c r="AD23" s="11">
        <f t="shared" si="6"/>
        <v>0</v>
      </c>
      <c r="AG23" s="9"/>
      <c r="AH23" s="10">
        <v>38</v>
      </c>
      <c r="AI23" s="11">
        <f t="shared" si="7"/>
        <v>376250</v>
      </c>
      <c r="AJ23" s="11">
        <f t="shared" si="7"/>
        <v>285750</v>
      </c>
      <c r="AK23" s="11">
        <f t="shared" si="7"/>
        <v>230000</v>
      </c>
      <c r="AL23" s="11">
        <f t="shared" si="7"/>
        <v>199750</v>
      </c>
      <c r="AM23" s="11">
        <f t="shared" si="7"/>
        <v>181500</v>
      </c>
      <c r="AN23" s="11">
        <f t="shared" si="7"/>
        <v>0</v>
      </c>
      <c r="AQ23" s="9"/>
      <c r="AR23" s="10">
        <v>38</v>
      </c>
      <c r="AS23" s="11">
        <f t="shared" si="8"/>
        <v>752500</v>
      </c>
      <c r="AT23" s="11">
        <f t="shared" si="8"/>
        <v>571500</v>
      </c>
      <c r="AU23" s="11">
        <f t="shared" si="8"/>
        <v>460000</v>
      </c>
      <c r="AV23" s="11">
        <f t="shared" si="8"/>
        <v>399500</v>
      </c>
      <c r="AW23" s="11">
        <f t="shared" si="8"/>
        <v>363000</v>
      </c>
      <c r="AX23" s="11">
        <f t="shared" si="8"/>
        <v>0</v>
      </c>
    </row>
    <row r="24" spans="1:50">
      <c r="A24" s="9"/>
      <c r="B24" s="10">
        <v>39</v>
      </c>
      <c r="C24" s="92">
        <v>76.849999999999994</v>
      </c>
      <c r="D24" s="92">
        <v>58.35</v>
      </c>
      <c r="E24" s="92">
        <v>47.05</v>
      </c>
      <c r="F24" s="92">
        <v>40.950000000000003</v>
      </c>
      <c r="G24" s="92">
        <v>37.299999999999997</v>
      </c>
      <c r="H24" s="92"/>
      <c r="M24" s="9"/>
      <c r="N24" s="10">
        <v>39</v>
      </c>
      <c r="O24" s="11">
        <f t="shared" si="4"/>
        <v>76849.999999999985</v>
      </c>
      <c r="P24" s="11">
        <f t="shared" si="4"/>
        <v>58350</v>
      </c>
      <c r="Q24" s="11">
        <f t="shared" si="9"/>
        <v>48000</v>
      </c>
      <c r="R24" s="11">
        <f t="shared" si="9"/>
        <v>48000</v>
      </c>
      <c r="S24" s="11">
        <f t="shared" si="9"/>
        <v>48000</v>
      </c>
      <c r="T24" s="11">
        <f t="shared" si="4"/>
        <v>0</v>
      </c>
      <c r="W24" s="9"/>
      <c r="X24" s="10">
        <v>39</v>
      </c>
      <c r="Y24" s="11">
        <f t="shared" si="6"/>
        <v>192124.99999999997</v>
      </c>
      <c r="Z24" s="11">
        <f t="shared" si="6"/>
        <v>145875</v>
      </c>
      <c r="AA24" s="11">
        <f t="shared" si="6"/>
        <v>117624.99999999999</v>
      </c>
      <c r="AB24" s="11">
        <f t="shared" si="6"/>
        <v>102375</v>
      </c>
      <c r="AC24" s="11">
        <f t="shared" si="6"/>
        <v>93250</v>
      </c>
      <c r="AD24" s="11">
        <f t="shared" si="6"/>
        <v>0</v>
      </c>
      <c r="AG24" s="9"/>
      <c r="AH24" s="10">
        <v>39</v>
      </c>
      <c r="AI24" s="11">
        <f t="shared" si="7"/>
        <v>384249.99999999994</v>
      </c>
      <c r="AJ24" s="11">
        <f t="shared" si="7"/>
        <v>291750</v>
      </c>
      <c r="AK24" s="11">
        <f t="shared" si="7"/>
        <v>235249.99999999997</v>
      </c>
      <c r="AL24" s="11">
        <f t="shared" si="7"/>
        <v>204750</v>
      </c>
      <c r="AM24" s="11">
        <f t="shared" si="7"/>
        <v>186500</v>
      </c>
      <c r="AN24" s="11">
        <f t="shared" si="7"/>
        <v>0</v>
      </c>
      <c r="AQ24" s="9"/>
      <c r="AR24" s="10">
        <v>39</v>
      </c>
      <c r="AS24" s="11">
        <f t="shared" si="8"/>
        <v>768499.99999999988</v>
      </c>
      <c r="AT24" s="11">
        <f t="shared" si="8"/>
        <v>583500</v>
      </c>
      <c r="AU24" s="11">
        <f t="shared" si="8"/>
        <v>470499.99999999994</v>
      </c>
      <c r="AV24" s="11">
        <f t="shared" si="8"/>
        <v>409500</v>
      </c>
      <c r="AW24" s="11">
        <f t="shared" si="8"/>
        <v>373000</v>
      </c>
      <c r="AX24" s="11">
        <f t="shared" si="8"/>
        <v>0</v>
      </c>
    </row>
    <row r="25" spans="1:50">
      <c r="A25" s="9"/>
      <c r="B25" s="10">
        <v>40</v>
      </c>
      <c r="C25" s="92">
        <v>78.45</v>
      </c>
      <c r="D25" s="92">
        <v>59.5</v>
      </c>
      <c r="E25" s="92">
        <v>47.75</v>
      </c>
      <c r="F25" s="92">
        <v>41.95</v>
      </c>
      <c r="G25" s="92">
        <v>38.299999999999997</v>
      </c>
      <c r="H25" s="92"/>
      <c r="M25" s="9"/>
      <c r="N25" s="10">
        <v>40</v>
      </c>
      <c r="O25" s="11">
        <f t="shared" si="4"/>
        <v>78450</v>
      </c>
      <c r="P25" s="11">
        <f t="shared" si="4"/>
        <v>59500</v>
      </c>
      <c r="Q25" s="11">
        <f t="shared" si="9"/>
        <v>48000</v>
      </c>
      <c r="R25" s="11">
        <f t="shared" si="9"/>
        <v>48000</v>
      </c>
      <c r="S25" s="11">
        <f t="shared" si="9"/>
        <v>48000</v>
      </c>
      <c r="T25" s="11">
        <f t="shared" si="4"/>
        <v>0</v>
      </c>
      <c r="W25" s="9"/>
      <c r="X25" s="10">
        <v>40</v>
      </c>
      <c r="Y25" s="11">
        <f t="shared" si="6"/>
        <v>196125.00000000003</v>
      </c>
      <c r="Z25" s="11">
        <f t="shared" si="6"/>
        <v>148750</v>
      </c>
      <c r="AA25" s="11">
        <f t="shared" si="6"/>
        <v>119375</v>
      </c>
      <c r="AB25" s="11">
        <f t="shared" si="6"/>
        <v>104875</v>
      </c>
      <c r="AC25" s="11">
        <f t="shared" si="6"/>
        <v>95749.999999999985</v>
      </c>
      <c r="AD25" s="11">
        <f t="shared" si="6"/>
        <v>0</v>
      </c>
      <c r="AG25" s="9"/>
      <c r="AH25" s="10">
        <v>40</v>
      </c>
      <c r="AI25" s="11">
        <f t="shared" si="7"/>
        <v>392250.00000000006</v>
      </c>
      <c r="AJ25" s="11">
        <f t="shared" si="7"/>
        <v>297500</v>
      </c>
      <c r="AK25" s="11">
        <f t="shared" si="7"/>
        <v>238750</v>
      </c>
      <c r="AL25" s="11">
        <f t="shared" si="7"/>
        <v>209750</v>
      </c>
      <c r="AM25" s="11">
        <f t="shared" si="7"/>
        <v>191499.99999999997</v>
      </c>
      <c r="AN25" s="11">
        <f t="shared" si="7"/>
        <v>0</v>
      </c>
      <c r="AQ25" s="9"/>
      <c r="AR25" s="10">
        <v>40</v>
      </c>
      <c r="AS25" s="11">
        <f t="shared" si="8"/>
        <v>784500.00000000012</v>
      </c>
      <c r="AT25" s="11">
        <f t="shared" si="8"/>
        <v>595000</v>
      </c>
      <c r="AU25" s="11">
        <f t="shared" si="8"/>
        <v>477500</v>
      </c>
      <c r="AV25" s="11">
        <f t="shared" si="8"/>
        <v>419500</v>
      </c>
      <c r="AW25" s="11">
        <f t="shared" si="8"/>
        <v>382999.99999999994</v>
      </c>
      <c r="AX25" s="11">
        <f t="shared" si="8"/>
        <v>0</v>
      </c>
    </row>
    <row r="26" spans="1:50">
      <c r="A26" s="9"/>
      <c r="B26" s="10">
        <v>41</v>
      </c>
      <c r="C26" s="92">
        <v>80.05</v>
      </c>
      <c r="D26" s="92">
        <v>60.4</v>
      </c>
      <c r="E26" s="92">
        <v>49.15</v>
      </c>
      <c r="F26" s="92">
        <v>42.95</v>
      </c>
      <c r="G26" s="92"/>
      <c r="H26" s="92"/>
      <c r="M26" s="9"/>
      <c r="N26" s="10">
        <v>41</v>
      </c>
      <c r="O26" s="11">
        <f t="shared" si="4"/>
        <v>80050</v>
      </c>
      <c r="P26" s="11">
        <f t="shared" si="4"/>
        <v>60399.999999999993</v>
      </c>
      <c r="Q26" s="11">
        <f t="shared" si="4"/>
        <v>49150</v>
      </c>
      <c r="R26" s="11">
        <f t="shared" si="9"/>
        <v>48000</v>
      </c>
      <c r="S26" s="11">
        <f t="shared" si="4"/>
        <v>0</v>
      </c>
      <c r="T26" s="11">
        <f t="shared" si="4"/>
        <v>0</v>
      </c>
      <c r="W26" s="9"/>
      <c r="X26" s="10">
        <v>41</v>
      </c>
      <c r="Y26" s="11">
        <f t="shared" si="6"/>
        <v>200125</v>
      </c>
      <c r="Z26" s="11">
        <f t="shared" si="6"/>
        <v>151000</v>
      </c>
      <c r="AA26" s="11">
        <f t="shared" si="6"/>
        <v>122875</v>
      </c>
      <c r="AB26" s="11">
        <f t="shared" si="6"/>
        <v>107375</v>
      </c>
      <c r="AC26" s="11">
        <f t="shared" si="6"/>
        <v>0</v>
      </c>
      <c r="AD26" s="11">
        <f t="shared" si="6"/>
        <v>0</v>
      </c>
      <c r="AG26" s="9"/>
      <c r="AH26" s="10">
        <v>41</v>
      </c>
      <c r="AI26" s="11">
        <f t="shared" si="7"/>
        <v>400250</v>
      </c>
      <c r="AJ26" s="11">
        <f t="shared" si="7"/>
        <v>302000</v>
      </c>
      <c r="AK26" s="11">
        <f t="shared" si="7"/>
        <v>245750</v>
      </c>
      <c r="AL26" s="11">
        <f t="shared" si="7"/>
        <v>214750</v>
      </c>
      <c r="AM26" s="11">
        <f t="shared" si="7"/>
        <v>0</v>
      </c>
      <c r="AN26" s="11">
        <f t="shared" si="7"/>
        <v>0</v>
      </c>
      <c r="AQ26" s="9"/>
      <c r="AR26" s="10">
        <v>41</v>
      </c>
      <c r="AS26" s="11">
        <f t="shared" si="8"/>
        <v>800500</v>
      </c>
      <c r="AT26" s="11">
        <f t="shared" si="8"/>
        <v>604000</v>
      </c>
      <c r="AU26" s="11">
        <f t="shared" si="8"/>
        <v>491500</v>
      </c>
      <c r="AV26" s="11">
        <f t="shared" si="8"/>
        <v>429500</v>
      </c>
      <c r="AW26" s="11">
        <f t="shared" si="8"/>
        <v>0</v>
      </c>
      <c r="AX26" s="11">
        <f t="shared" si="8"/>
        <v>0</v>
      </c>
    </row>
    <row r="27" spans="1:50">
      <c r="A27" s="9"/>
      <c r="B27" s="10">
        <v>42</v>
      </c>
      <c r="C27" s="92">
        <v>81.599999999999994</v>
      </c>
      <c r="D27" s="92">
        <v>61.2</v>
      </c>
      <c r="E27" s="92">
        <v>50.3</v>
      </c>
      <c r="F27" s="92">
        <v>44.1</v>
      </c>
      <c r="G27" s="92"/>
      <c r="H27" s="92"/>
      <c r="M27" s="9"/>
      <c r="N27" s="10">
        <v>42</v>
      </c>
      <c r="O27" s="11">
        <f t="shared" si="4"/>
        <v>81599.999999999985</v>
      </c>
      <c r="P27" s="11">
        <f t="shared" si="4"/>
        <v>61200.000000000007</v>
      </c>
      <c r="Q27" s="11">
        <f t="shared" si="4"/>
        <v>50300</v>
      </c>
      <c r="R27" s="11">
        <f t="shared" si="9"/>
        <v>48000</v>
      </c>
      <c r="S27" s="11">
        <f t="shared" si="4"/>
        <v>0</v>
      </c>
      <c r="T27" s="11">
        <f t="shared" si="4"/>
        <v>0</v>
      </c>
      <c r="W27" s="9"/>
      <c r="X27" s="10">
        <v>42</v>
      </c>
      <c r="Y27" s="11">
        <f t="shared" si="6"/>
        <v>203999.99999999997</v>
      </c>
      <c r="Z27" s="11">
        <f t="shared" si="6"/>
        <v>153000</v>
      </c>
      <c r="AA27" s="11">
        <f t="shared" si="6"/>
        <v>125750</v>
      </c>
      <c r="AB27" s="11">
        <f t="shared" si="6"/>
        <v>110250</v>
      </c>
      <c r="AC27" s="11">
        <f t="shared" si="6"/>
        <v>0</v>
      </c>
      <c r="AD27" s="11">
        <f t="shared" si="6"/>
        <v>0</v>
      </c>
      <c r="AG27" s="9"/>
      <c r="AH27" s="10">
        <v>42</v>
      </c>
      <c r="AI27" s="11">
        <f t="shared" si="7"/>
        <v>407999.99999999994</v>
      </c>
      <c r="AJ27" s="11">
        <f t="shared" si="7"/>
        <v>306000</v>
      </c>
      <c r="AK27" s="11">
        <f t="shared" si="7"/>
        <v>251500</v>
      </c>
      <c r="AL27" s="11">
        <f t="shared" si="7"/>
        <v>220500</v>
      </c>
      <c r="AM27" s="11">
        <f t="shared" si="7"/>
        <v>0</v>
      </c>
      <c r="AN27" s="11">
        <f t="shared" si="7"/>
        <v>0</v>
      </c>
      <c r="AQ27" s="9"/>
      <c r="AR27" s="10">
        <v>42</v>
      </c>
      <c r="AS27" s="11">
        <f t="shared" si="8"/>
        <v>815999.99999999988</v>
      </c>
      <c r="AT27" s="11">
        <f t="shared" si="8"/>
        <v>612000</v>
      </c>
      <c r="AU27" s="11">
        <f t="shared" si="8"/>
        <v>503000</v>
      </c>
      <c r="AV27" s="11">
        <f t="shared" si="8"/>
        <v>441000</v>
      </c>
      <c r="AW27" s="11">
        <f t="shared" si="8"/>
        <v>0</v>
      </c>
      <c r="AX27" s="11">
        <f t="shared" si="8"/>
        <v>0</v>
      </c>
    </row>
    <row r="28" spans="1:50">
      <c r="A28" s="9"/>
      <c r="B28" s="10">
        <v>43</v>
      </c>
      <c r="C28" s="92">
        <v>83.2</v>
      </c>
      <c r="D28" s="92">
        <v>62</v>
      </c>
      <c r="E28" s="92">
        <v>51.5</v>
      </c>
      <c r="F28" s="92">
        <v>45.3</v>
      </c>
      <c r="G28" s="92"/>
      <c r="H28" s="92"/>
      <c r="M28" s="9"/>
      <c r="N28" s="10">
        <v>43</v>
      </c>
      <c r="O28" s="11">
        <f t="shared" si="4"/>
        <v>83200</v>
      </c>
      <c r="P28" s="11">
        <f t="shared" si="4"/>
        <v>62000</v>
      </c>
      <c r="Q28" s="11">
        <f t="shared" si="4"/>
        <v>51500</v>
      </c>
      <c r="R28" s="11">
        <f t="shared" si="9"/>
        <v>48000</v>
      </c>
      <c r="S28" s="11">
        <f t="shared" si="4"/>
        <v>0</v>
      </c>
      <c r="T28" s="11">
        <f t="shared" si="4"/>
        <v>0</v>
      </c>
      <c r="W28" s="9"/>
      <c r="X28" s="10">
        <v>43</v>
      </c>
      <c r="Y28" s="11">
        <f t="shared" si="6"/>
        <v>208000</v>
      </c>
      <c r="Z28" s="11">
        <f t="shared" si="6"/>
        <v>155000</v>
      </c>
      <c r="AA28" s="11">
        <f t="shared" si="6"/>
        <v>128750</v>
      </c>
      <c r="AB28" s="11">
        <f t="shared" si="6"/>
        <v>113250</v>
      </c>
      <c r="AC28" s="11">
        <f t="shared" si="6"/>
        <v>0</v>
      </c>
      <c r="AD28" s="11">
        <f t="shared" si="6"/>
        <v>0</v>
      </c>
      <c r="AG28" s="9"/>
      <c r="AH28" s="10">
        <v>43</v>
      </c>
      <c r="AI28" s="11">
        <f t="shared" si="7"/>
        <v>416000</v>
      </c>
      <c r="AJ28" s="11">
        <f t="shared" si="7"/>
        <v>310000</v>
      </c>
      <c r="AK28" s="11">
        <f t="shared" si="7"/>
        <v>257500</v>
      </c>
      <c r="AL28" s="11">
        <f t="shared" si="7"/>
        <v>226500</v>
      </c>
      <c r="AM28" s="11">
        <f t="shared" si="7"/>
        <v>0</v>
      </c>
      <c r="AN28" s="11">
        <f t="shared" si="7"/>
        <v>0</v>
      </c>
      <c r="AQ28" s="9"/>
      <c r="AR28" s="10">
        <v>43</v>
      </c>
      <c r="AS28" s="11">
        <f t="shared" si="8"/>
        <v>832000</v>
      </c>
      <c r="AT28" s="11">
        <f t="shared" si="8"/>
        <v>620000</v>
      </c>
      <c r="AU28" s="11">
        <f t="shared" si="8"/>
        <v>515000</v>
      </c>
      <c r="AV28" s="11">
        <f t="shared" si="8"/>
        <v>453000</v>
      </c>
      <c r="AW28" s="11">
        <f t="shared" si="8"/>
        <v>0</v>
      </c>
      <c r="AX28" s="11">
        <f t="shared" si="8"/>
        <v>0</v>
      </c>
    </row>
    <row r="29" spans="1:50">
      <c r="A29" s="9"/>
      <c r="B29" s="10">
        <v>44</v>
      </c>
      <c r="C29" s="92">
        <v>84.75</v>
      </c>
      <c r="D29" s="92">
        <v>62.75</v>
      </c>
      <c r="E29" s="92">
        <v>52.75</v>
      </c>
      <c r="F29" s="92">
        <v>46.5</v>
      </c>
      <c r="G29" s="92"/>
      <c r="H29" s="92"/>
      <c r="M29" s="9"/>
      <c r="N29" s="10">
        <v>44</v>
      </c>
      <c r="O29" s="11">
        <f t="shared" si="4"/>
        <v>84750</v>
      </c>
      <c r="P29" s="11">
        <f t="shared" si="4"/>
        <v>62750</v>
      </c>
      <c r="Q29" s="11">
        <f t="shared" si="4"/>
        <v>52750</v>
      </c>
      <c r="R29" s="11">
        <f t="shared" si="9"/>
        <v>48000</v>
      </c>
      <c r="S29" s="11">
        <f t="shared" si="4"/>
        <v>0</v>
      </c>
      <c r="T29" s="11">
        <f t="shared" si="4"/>
        <v>0</v>
      </c>
      <c r="W29" s="9"/>
      <c r="X29" s="10">
        <v>44</v>
      </c>
      <c r="Y29" s="11">
        <f t="shared" si="6"/>
        <v>211875.00000000003</v>
      </c>
      <c r="Z29" s="11">
        <f t="shared" si="6"/>
        <v>156875</v>
      </c>
      <c r="AA29" s="11">
        <f t="shared" si="6"/>
        <v>131875</v>
      </c>
      <c r="AB29" s="11">
        <f t="shared" si="6"/>
        <v>116250</v>
      </c>
      <c r="AC29" s="11">
        <f t="shared" si="6"/>
        <v>0</v>
      </c>
      <c r="AD29" s="11">
        <f t="shared" si="6"/>
        <v>0</v>
      </c>
      <c r="AG29" s="9"/>
      <c r="AH29" s="10">
        <v>44</v>
      </c>
      <c r="AI29" s="11">
        <f t="shared" si="7"/>
        <v>423750.00000000006</v>
      </c>
      <c r="AJ29" s="11">
        <f t="shared" si="7"/>
        <v>313750</v>
      </c>
      <c r="AK29" s="11">
        <f t="shared" si="7"/>
        <v>263750</v>
      </c>
      <c r="AL29" s="11">
        <f t="shared" si="7"/>
        <v>232500</v>
      </c>
      <c r="AM29" s="11">
        <f t="shared" si="7"/>
        <v>0</v>
      </c>
      <c r="AN29" s="11">
        <f t="shared" si="7"/>
        <v>0</v>
      </c>
      <c r="AQ29" s="9"/>
      <c r="AR29" s="10">
        <v>44</v>
      </c>
      <c r="AS29" s="11">
        <f t="shared" si="8"/>
        <v>847500.00000000012</v>
      </c>
      <c r="AT29" s="11">
        <f t="shared" si="8"/>
        <v>627500</v>
      </c>
      <c r="AU29" s="11">
        <f t="shared" si="8"/>
        <v>527500</v>
      </c>
      <c r="AV29" s="11">
        <f t="shared" si="8"/>
        <v>465000</v>
      </c>
      <c r="AW29" s="11">
        <f t="shared" si="8"/>
        <v>0</v>
      </c>
      <c r="AX29" s="11">
        <f t="shared" si="8"/>
        <v>0</v>
      </c>
    </row>
    <row r="30" spans="1:50">
      <c r="A30" s="9"/>
      <c r="B30" s="10">
        <v>45</v>
      </c>
      <c r="C30" s="92">
        <v>86.35</v>
      </c>
      <c r="D30" s="92">
        <v>63.5</v>
      </c>
      <c r="E30" s="92">
        <v>54.2</v>
      </c>
      <c r="F30" s="92">
        <v>47.9</v>
      </c>
      <c r="G30" s="92"/>
      <c r="H30" s="92"/>
      <c r="M30" s="9"/>
      <c r="N30" s="10">
        <v>45</v>
      </c>
      <c r="O30" s="11">
        <f t="shared" si="4"/>
        <v>86350</v>
      </c>
      <c r="P30" s="11">
        <f t="shared" si="4"/>
        <v>63500</v>
      </c>
      <c r="Q30" s="11">
        <f t="shared" si="4"/>
        <v>54200.000000000007</v>
      </c>
      <c r="R30" s="11">
        <f t="shared" si="9"/>
        <v>48000</v>
      </c>
      <c r="S30" s="11">
        <f t="shared" si="4"/>
        <v>0</v>
      </c>
      <c r="T30" s="11">
        <f t="shared" si="4"/>
        <v>0</v>
      </c>
      <c r="W30" s="9"/>
      <c r="X30" s="10">
        <v>45</v>
      </c>
      <c r="Y30" s="11">
        <f t="shared" si="6"/>
        <v>215875</v>
      </c>
      <c r="Z30" s="11">
        <f t="shared" si="6"/>
        <v>158750</v>
      </c>
      <c r="AA30" s="11">
        <f t="shared" si="6"/>
        <v>135500</v>
      </c>
      <c r="AB30" s="11">
        <f t="shared" si="6"/>
        <v>119750</v>
      </c>
      <c r="AC30" s="11">
        <f t="shared" si="6"/>
        <v>0</v>
      </c>
      <c r="AD30" s="11">
        <f t="shared" si="6"/>
        <v>0</v>
      </c>
      <c r="AG30" s="9"/>
      <c r="AH30" s="10">
        <v>45</v>
      </c>
      <c r="AI30" s="11">
        <f t="shared" si="7"/>
        <v>431750</v>
      </c>
      <c r="AJ30" s="11">
        <f t="shared" si="7"/>
        <v>317500</v>
      </c>
      <c r="AK30" s="11">
        <f t="shared" si="7"/>
        <v>271000</v>
      </c>
      <c r="AL30" s="11">
        <f t="shared" si="7"/>
        <v>239500</v>
      </c>
      <c r="AM30" s="11">
        <f t="shared" si="7"/>
        <v>0</v>
      </c>
      <c r="AN30" s="11">
        <f t="shared" si="7"/>
        <v>0</v>
      </c>
      <c r="AQ30" s="9"/>
      <c r="AR30" s="10">
        <v>45</v>
      </c>
      <c r="AS30" s="11">
        <f t="shared" si="8"/>
        <v>863500</v>
      </c>
      <c r="AT30" s="11">
        <f t="shared" si="8"/>
        <v>635000</v>
      </c>
      <c r="AU30" s="11">
        <f t="shared" si="8"/>
        <v>542000</v>
      </c>
      <c r="AV30" s="11">
        <f t="shared" si="8"/>
        <v>479000</v>
      </c>
      <c r="AW30" s="11">
        <f t="shared" si="8"/>
        <v>0</v>
      </c>
      <c r="AX30" s="11">
        <f t="shared" si="8"/>
        <v>0</v>
      </c>
    </row>
    <row r="31" spans="1:50">
      <c r="A31" s="9"/>
      <c r="B31" s="10">
        <v>46</v>
      </c>
      <c r="C31" s="92">
        <v>87.9</v>
      </c>
      <c r="D31" s="92">
        <v>64.400000000000006</v>
      </c>
      <c r="E31" s="92">
        <v>55.6</v>
      </c>
      <c r="F31" s="92"/>
      <c r="G31" s="92"/>
      <c r="H31" s="92"/>
      <c r="M31" s="9"/>
      <c r="N31" s="10">
        <v>46</v>
      </c>
      <c r="O31" s="11">
        <f t="shared" si="4"/>
        <v>87900</v>
      </c>
      <c r="P31" s="11">
        <f t="shared" si="4"/>
        <v>64400</v>
      </c>
      <c r="Q31" s="11">
        <f t="shared" si="4"/>
        <v>55600</v>
      </c>
      <c r="R31" s="11">
        <f t="shared" si="4"/>
        <v>0</v>
      </c>
      <c r="S31" s="11">
        <f t="shared" si="4"/>
        <v>0</v>
      </c>
      <c r="T31" s="11">
        <f t="shared" si="4"/>
        <v>0</v>
      </c>
      <c r="W31" s="9"/>
      <c r="X31" s="10">
        <v>46</v>
      </c>
      <c r="Y31" s="11">
        <f t="shared" si="6"/>
        <v>219750.00000000003</v>
      </c>
      <c r="Z31" s="11">
        <f t="shared" si="6"/>
        <v>161000</v>
      </c>
      <c r="AA31" s="11">
        <f t="shared" si="6"/>
        <v>139000</v>
      </c>
      <c r="AB31" s="11">
        <f t="shared" si="6"/>
        <v>0</v>
      </c>
      <c r="AC31" s="11">
        <f t="shared" si="6"/>
        <v>0</v>
      </c>
      <c r="AD31" s="11">
        <f t="shared" si="6"/>
        <v>0</v>
      </c>
      <c r="AG31" s="9"/>
      <c r="AH31" s="10">
        <v>46</v>
      </c>
      <c r="AI31" s="11">
        <f t="shared" si="7"/>
        <v>439500.00000000006</v>
      </c>
      <c r="AJ31" s="11">
        <f t="shared" si="7"/>
        <v>322000</v>
      </c>
      <c r="AK31" s="11">
        <f t="shared" si="7"/>
        <v>278000</v>
      </c>
      <c r="AL31" s="11">
        <f t="shared" si="7"/>
        <v>0</v>
      </c>
      <c r="AM31" s="11">
        <f t="shared" si="7"/>
        <v>0</v>
      </c>
      <c r="AN31" s="11">
        <f t="shared" si="7"/>
        <v>0</v>
      </c>
      <c r="AQ31" s="9"/>
      <c r="AR31" s="10">
        <v>46</v>
      </c>
      <c r="AS31" s="11">
        <f t="shared" si="8"/>
        <v>879000.00000000012</v>
      </c>
      <c r="AT31" s="11">
        <f t="shared" si="8"/>
        <v>644000</v>
      </c>
      <c r="AU31" s="11">
        <f t="shared" si="8"/>
        <v>556000</v>
      </c>
      <c r="AV31" s="11">
        <f t="shared" si="8"/>
        <v>0</v>
      </c>
      <c r="AW31" s="11">
        <f t="shared" si="8"/>
        <v>0</v>
      </c>
      <c r="AX31" s="11">
        <f t="shared" si="8"/>
        <v>0</v>
      </c>
    </row>
    <row r="32" spans="1:50">
      <c r="A32" s="9"/>
      <c r="B32" s="10">
        <v>47</v>
      </c>
      <c r="C32" s="92">
        <v>89.55</v>
      </c>
      <c r="D32" s="92">
        <v>65.45</v>
      </c>
      <c r="E32" s="92">
        <v>57.15</v>
      </c>
      <c r="F32" s="92"/>
      <c r="G32" s="92"/>
      <c r="H32" s="92"/>
      <c r="M32" s="9"/>
      <c r="N32" s="10">
        <v>47</v>
      </c>
      <c r="O32" s="11">
        <f t="shared" si="4"/>
        <v>89549.999999999985</v>
      </c>
      <c r="P32" s="11">
        <f t="shared" si="4"/>
        <v>65450.000000000007</v>
      </c>
      <c r="Q32" s="11">
        <f t="shared" si="4"/>
        <v>57150</v>
      </c>
      <c r="R32" s="11">
        <f t="shared" si="4"/>
        <v>0</v>
      </c>
      <c r="S32" s="11">
        <f t="shared" si="4"/>
        <v>0</v>
      </c>
      <c r="T32" s="11">
        <f t="shared" si="4"/>
        <v>0</v>
      </c>
      <c r="W32" s="9"/>
      <c r="X32" s="10">
        <v>47</v>
      </c>
      <c r="Y32" s="11">
        <f t="shared" si="6"/>
        <v>223874.99999999997</v>
      </c>
      <c r="Z32" s="11">
        <f t="shared" si="6"/>
        <v>163625.00000000003</v>
      </c>
      <c r="AA32" s="11">
        <f t="shared" si="6"/>
        <v>142875</v>
      </c>
      <c r="AB32" s="11">
        <f t="shared" si="6"/>
        <v>0</v>
      </c>
      <c r="AC32" s="11">
        <f t="shared" si="6"/>
        <v>0</v>
      </c>
      <c r="AD32" s="11">
        <f t="shared" si="6"/>
        <v>0</v>
      </c>
      <c r="AG32" s="9"/>
      <c r="AH32" s="10">
        <v>47</v>
      </c>
      <c r="AI32" s="11">
        <f t="shared" si="7"/>
        <v>447749.99999999994</v>
      </c>
      <c r="AJ32" s="11">
        <f t="shared" si="7"/>
        <v>327250.00000000006</v>
      </c>
      <c r="AK32" s="11">
        <f t="shared" si="7"/>
        <v>285750</v>
      </c>
      <c r="AL32" s="11">
        <f t="shared" si="7"/>
        <v>0</v>
      </c>
      <c r="AM32" s="11">
        <f t="shared" si="7"/>
        <v>0</v>
      </c>
      <c r="AN32" s="11">
        <f t="shared" si="7"/>
        <v>0</v>
      </c>
      <c r="AQ32" s="9"/>
      <c r="AR32" s="10">
        <v>47</v>
      </c>
      <c r="AS32" s="11">
        <f t="shared" si="8"/>
        <v>895499.99999999988</v>
      </c>
      <c r="AT32" s="11">
        <f t="shared" si="8"/>
        <v>654500.00000000012</v>
      </c>
      <c r="AU32" s="11">
        <f t="shared" si="8"/>
        <v>571500</v>
      </c>
      <c r="AV32" s="11">
        <f t="shared" si="8"/>
        <v>0</v>
      </c>
      <c r="AW32" s="11">
        <f t="shared" si="8"/>
        <v>0</v>
      </c>
      <c r="AX32" s="11">
        <f t="shared" si="8"/>
        <v>0</v>
      </c>
    </row>
    <row r="33" spans="1:50">
      <c r="A33" s="9"/>
      <c r="B33" s="10">
        <v>48</v>
      </c>
      <c r="C33" s="92">
        <v>91.3</v>
      </c>
      <c r="D33" s="92">
        <v>66.849999999999994</v>
      </c>
      <c r="E33" s="92">
        <v>58.65</v>
      </c>
      <c r="F33" s="92"/>
      <c r="G33" s="92"/>
      <c r="H33" s="92"/>
      <c r="M33" s="9"/>
      <c r="N33" s="10">
        <v>48</v>
      </c>
      <c r="O33" s="11">
        <f t="shared" si="4"/>
        <v>91299.999999999985</v>
      </c>
      <c r="P33" s="11">
        <f t="shared" si="4"/>
        <v>66850</v>
      </c>
      <c r="Q33" s="11">
        <f t="shared" si="4"/>
        <v>58650</v>
      </c>
      <c r="R33" s="11">
        <f t="shared" si="4"/>
        <v>0</v>
      </c>
      <c r="S33" s="11">
        <f t="shared" si="4"/>
        <v>0</v>
      </c>
      <c r="T33" s="11">
        <f t="shared" si="4"/>
        <v>0</v>
      </c>
      <c r="W33" s="9"/>
      <c r="X33" s="10">
        <v>48</v>
      </c>
      <c r="Y33" s="11">
        <f t="shared" si="6"/>
        <v>228249.99999999997</v>
      </c>
      <c r="Z33" s="11">
        <f t="shared" si="6"/>
        <v>167124.99999999997</v>
      </c>
      <c r="AA33" s="11">
        <f t="shared" si="6"/>
        <v>146625</v>
      </c>
      <c r="AB33" s="11">
        <f t="shared" si="6"/>
        <v>0</v>
      </c>
      <c r="AC33" s="11">
        <f t="shared" si="6"/>
        <v>0</v>
      </c>
      <c r="AD33" s="11">
        <f t="shared" si="6"/>
        <v>0</v>
      </c>
      <c r="AG33" s="9"/>
      <c r="AH33" s="10">
        <v>48</v>
      </c>
      <c r="AI33" s="11">
        <f t="shared" si="7"/>
        <v>456499.99999999994</v>
      </c>
      <c r="AJ33" s="11">
        <f t="shared" si="7"/>
        <v>334249.99999999994</v>
      </c>
      <c r="AK33" s="11">
        <f t="shared" si="7"/>
        <v>293250</v>
      </c>
      <c r="AL33" s="11">
        <f t="shared" si="7"/>
        <v>0</v>
      </c>
      <c r="AM33" s="11">
        <f t="shared" si="7"/>
        <v>0</v>
      </c>
      <c r="AN33" s="11">
        <f t="shared" si="7"/>
        <v>0</v>
      </c>
      <c r="AQ33" s="9"/>
      <c r="AR33" s="10">
        <v>48</v>
      </c>
      <c r="AS33" s="11">
        <f t="shared" si="8"/>
        <v>912999.99999999988</v>
      </c>
      <c r="AT33" s="11">
        <f t="shared" si="8"/>
        <v>668499.99999999988</v>
      </c>
      <c r="AU33" s="11">
        <f t="shared" si="8"/>
        <v>586500</v>
      </c>
      <c r="AV33" s="11">
        <f t="shared" si="8"/>
        <v>0</v>
      </c>
      <c r="AW33" s="11">
        <f t="shared" si="8"/>
        <v>0</v>
      </c>
      <c r="AX33" s="11">
        <f t="shared" si="8"/>
        <v>0</v>
      </c>
    </row>
    <row r="34" spans="1:50">
      <c r="A34" s="9"/>
      <c r="B34" s="10">
        <v>49</v>
      </c>
      <c r="C34" s="92">
        <v>93.2</v>
      </c>
      <c r="D34" s="92">
        <v>68.650000000000006</v>
      </c>
      <c r="E34" s="92">
        <v>60.3</v>
      </c>
      <c r="F34" s="92"/>
      <c r="G34" s="92"/>
      <c r="H34" s="92"/>
      <c r="M34" s="9"/>
      <c r="N34" s="10">
        <v>49</v>
      </c>
      <c r="O34" s="11">
        <f t="shared" si="4"/>
        <v>93200</v>
      </c>
      <c r="P34" s="11">
        <f t="shared" si="4"/>
        <v>68650</v>
      </c>
      <c r="Q34" s="11">
        <f t="shared" si="4"/>
        <v>60300</v>
      </c>
      <c r="R34" s="11">
        <f t="shared" si="4"/>
        <v>0</v>
      </c>
      <c r="S34" s="11">
        <f t="shared" si="4"/>
        <v>0</v>
      </c>
      <c r="T34" s="11">
        <f t="shared" si="4"/>
        <v>0</v>
      </c>
      <c r="W34" s="9"/>
      <c r="X34" s="10">
        <v>49</v>
      </c>
      <c r="Y34" s="11">
        <f t="shared" si="6"/>
        <v>233000</v>
      </c>
      <c r="Z34" s="11">
        <f t="shared" si="6"/>
        <v>171625</v>
      </c>
      <c r="AA34" s="11">
        <f t="shared" si="6"/>
        <v>150750</v>
      </c>
      <c r="AB34" s="11">
        <f t="shared" si="6"/>
        <v>0</v>
      </c>
      <c r="AC34" s="11">
        <f t="shared" si="6"/>
        <v>0</v>
      </c>
      <c r="AD34" s="11">
        <f t="shared" si="6"/>
        <v>0</v>
      </c>
      <c r="AG34" s="9"/>
      <c r="AH34" s="10">
        <v>49</v>
      </c>
      <c r="AI34" s="11">
        <f t="shared" si="7"/>
        <v>466000</v>
      </c>
      <c r="AJ34" s="11">
        <f t="shared" si="7"/>
        <v>343250</v>
      </c>
      <c r="AK34" s="11">
        <f t="shared" si="7"/>
        <v>301500</v>
      </c>
      <c r="AL34" s="11">
        <f t="shared" si="7"/>
        <v>0</v>
      </c>
      <c r="AM34" s="11">
        <f t="shared" si="7"/>
        <v>0</v>
      </c>
      <c r="AN34" s="11">
        <f t="shared" si="7"/>
        <v>0</v>
      </c>
      <c r="AQ34" s="9"/>
      <c r="AR34" s="10">
        <v>49</v>
      </c>
      <c r="AS34" s="11">
        <f t="shared" si="8"/>
        <v>932000</v>
      </c>
      <c r="AT34" s="11">
        <f t="shared" si="8"/>
        <v>686500</v>
      </c>
      <c r="AU34" s="11">
        <f t="shared" si="8"/>
        <v>603000</v>
      </c>
      <c r="AV34" s="11">
        <f t="shared" si="8"/>
        <v>0</v>
      </c>
      <c r="AW34" s="11">
        <f t="shared" si="8"/>
        <v>0</v>
      </c>
      <c r="AX34" s="11">
        <f t="shared" si="8"/>
        <v>0</v>
      </c>
    </row>
    <row r="35" spans="1:50">
      <c r="A35" s="9"/>
      <c r="B35" s="10">
        <v>50</v>
      </c>
      <c r="C35" s="92">
        <v>95.25</v>
      </c>
      <c r="D35" s="92">
        <v>71</v>
      </c>
      <c r="E35" s="92">
        <v>61.9</v>
      </c>
      <c r="F35" s="92"/>
      <c r="G35" s="92"/>
      <c r="H35" s="92"/>
      <c r="M35" s="9"/>
      <c r="N35" s="10">
        <v>50</v>
      </c>
      <c r="O35" s="11">
        <f t="shared" si="4"/>
        <v>95250</v>
      </c>
      <c r="P35" s="11">
        <f t="shared" si="4"/>
        <v>71000</v>
      </c>
      <c r="Q35" s="11">
        <f t="shared" si="4"/>
        <v>61900</v>
      </c>
      <c r="R35" s="11">
        <f t="shared" si="4"/>
        <v>0</v>
      </c>
      <c r="S35" s="11">
        <f t="shared" si="4"/>
        <v>0</v>
      </c>
      <c r="T35" s="11">
        <f t="shared" si="4"/>
        <v>0</v>
      </c>
      <c r="W35" s="9"/>
      <c r="X35" s="10">
        <v>50</v>
      </c>
      <c r="Y35" s="11">
        <f t="shared" si="6"/>
        <v>238125</v>
      </c>
      <c r="Z35" s="11">
        <f t="shared" si="6"/>
        <v>177499.99999999997</v>
      </c>
      <c r="AA35" s="11">
        <f t="shared" si="6"/>
        <v>154750</v>
      </c>
      <c r="AB35" s="11">
        <f t="shared" si="6"/>
        <v>0</v>
      </c>
      <c r="AC35" s="11">
        <f t="shared" si="6"/>
        <v>0</v>
      </c>
      <c r="AD35" s="11">
        <f t="shared" si="6"/>
        <v>0</v>
      </c>
      <c r="AG35" s="9"/>
      <c r="AH35" s="10">
        <v>50</v>
      </c>
      <c r="AI35" s="11">
        <f t="shared" si="7"/>
        <v>476250</v>
      </c>
      <c r="AJ35" s="11">
        <f t="shared" si="7"/>
        <v>354999.99999999994</v>
      </c>
      <c r="AK35" s="11">
        <f t="shared" si="7"/>
        <v>309500</v>
      </c>
      <c r="AL35" s="11">
        <f t="shared" si="7"/>
        <v>0</v>
      </c>
      <c r="AM35" s="11">
        <f t="shared" si="7"/>
        <v>0</v>
      </c>
      <c r="AN35" s="11">
        <f t="shared" si="7"/>
        <v>0</v>
      </c>
      <c r="AQ35" s="9"/>
      <c r="AR35" s="10">
        <v>50</v>
      </c>
      <c r="AS35" s="11">
        <f t="shared" si="8"/>
        <v>952500</v>
      </c>
      <c r="AT35" s="11">
        <f t="shared" si="8"/>
        <v>709999.99999999988</v>
      </c>
      <c r="AU35" s="11">
        <f t="shared" si="8"/>
        <v>619000</v>
      </c>
      <c r="AV35" s="11">
        <f t="shared" si="8"/>
        <v>0</v>
      </c>
      <c r="AW35" s="11">
        <f t="shared" si="8"/>
        <v>0</v>
      </c>
      <c r="AX35" s="11">
        <f t="shared" si="8"/>
        <v>0</v>
      </c>
    </row>
    <row r="36" spans="1:50">
      <c r="A36" s="9"/>
      <c r="B36" s="10">
        <v>51</v>
      </c>
      <c r="C36" s="92">
        <v>97.4</v>
      </c>
      <c r="D36" s="92">
        <v>73.3</v>
      </c>
      <c r="E36" s="92"/>
      <c r="F36" s="92"/>
      <c r="G36" s="92"/>
      <c r="H36" s="92"/>
      <c r="M36" s="9"/>
      <c r="N36" s="10">
        <v>51</v>
      </c>
      <c r="O36" s="11">
        <f t="shared" si="4"/>
        <v>97400</v>
      </c>
      <c r="P36" s="11">
        <f t="shared" si="4"/>
        <v>73300</v>
      </c>
      <c r="Q36" s="11">
        <f t="shared" si="4"/>
        <v>0</v>
      </c>
      <c r="R36" s="11">
        <f t="shared" si="4"/>
        <v>0</v>
      </c>
      <c r="S36" s="11">
        <f t="shared" si="4"/>
        <v>0</v>
      </c>
      <c r="T36" s="11">
        <f t="shared" si="4"/>
        <v>0</v>
      </c>
      <c r="W36" s="9"/>
      <c r="X36" s="10">
        <v>51</v>
      </c>
      <c r="Y36" s="11">
        <f t="shared" si="6"/>
        <v>243500</v>
      </c>
      <c r="Z36" s="11">
        <f t="shared" si="6"/>
        <v>183250</v>
      </c>
      <c r="AA36" s="11">
        <f t="shared" si="6"/>
        <v>0</v>
      </c>
      <c r="AB36" s="11">
        <f t="shared" si="6"/>
        <v>0</v>
      </c>
      <c r="AC36" s="11">
        <f t="shared" si="6"/>
        <v>0</v>
      </c>
      <c r="AD36" s="11">
        <f t="shared" si="6"/>
        <v>0</v>
      </c>
      <c r="AG36" s="9"/>
      <c r="AH36" s="10">
        <v>51</v>
      </c>
      <c r="AI36" s="11">
        <f t="shared" si="7"/>
        <v>487000</v>
      </c>
      <c r="AJ36" s="11">
        <f t="shared" si="7"/>
        <v>366500</v>
      </c>
      <c r="AK36" s="11">
        <f t="shared" si="7"/>
        <v>0</v>
      </c>
      <c r="AL36" s="11">
        <f t="shared" si="7"/>
        <v>0</v>
      </c>
      <c r="AM36" s="11">
        <f t="shared" si="7"/>
        <v>0</v>
      </c>
      <c r="AN36" s="11">
        <f t="shared" si="7"/>
        <v>0</v>
      </c>
      <c r="AQ36" s="9"/>
      <c r="AR36" s="10">
        <v>51</v>
      </c>
      <c r="AS36" s="11">
        <f t="shared" si="8"/>
        <v>974000</v>
      </c>
      <c r="AT36" s="11">
        <f t="shared" si="8"/>
        <v>733000</v>
      </c>
      <c r="AU36" s="11">
        <f t="shared" si="8"/>
        <v>0</v>
      </c>
      <c r="AV36" s="11">
        <f t="shared" si="8"/>
        <v>0</v>
      </c>
      <c r="AW36" s="11">
        <f t="shared" si="8"/>
        <v>0</v>
      </c>
      <c r="AX36" s="11">
        <f t="shared" si="8"/>
        <v>0</v>
      </c>
    </row>
    <row r="37" spans="1:50">
      <c r="A37" s="9"/>
      <c r="B37" s="10">
        <v>52</v>
      </c>
      <c r="C37" s="92">
        <v>99.65</v>
      </c>
      <c r="D37" s="92">
        <v>75.650000000000006</v>
      </c>
      <c r="E37" s="92"/>
      <c r="F37" s="92"/>
      <c r="G37" s="92"/>
      <c r="H37" s="92"/>
      <c r="M37" s="9"/>
      <c r="N37" s="10">
        <v>52</v>
      </c>
      <c r="O37" s="11">
        <f t="shared" si="4"/>
        <v>99650</v>
      </c>
      <c r="P37" s="11">
        <f t="shared" si="4"/>
        <v>75650.000000000015</v>
      </c>
      <c r="Q37" s="11">
        <f t="shared" si="4"/>
        <v>0</v>
      </c>
      <c r="R37" s="11">
        <f t="shared" si="4"/>
        <v>0</v>
      </c>
      <c r="S37" s="11">
        <f t="shared" si="4"/>
        <v>0</v>
      </c>
      <c r="T37" s="11">
        <f t="shared" si="4"/>
        <v>0</v>
      </c>
      <c r="W37" s="9"/>
      <c r="X37" s="10">
        <v>52</v>
      </c>
      <c r="Y37" s="11">
        <f t="shared" si="6"/>
        <v>249125</v>
      </c>
      <c r="Z37" s="11">
        <f t="shared" si="6"/>
        <v>189125.00000000003</v>
      </c>
      <c r="AA37" s="11">
        <f t="shared" si="6"/>
        <v>0</v>
      </c>
      <c r="AB37" s="11">
        <f t="shared" si="6"/>
        <v>0</v>
      </c>
      <c r="AC37" s="11">
        <f t="shared" si="6"/>
        <v>0</v>
      </c>
      <c r="AD37" s="11">
        <f t="shared" si="6"/>
        <v>0</v>
      </c>
      <c r="AG37" s="9"/>
      <c r="AH37" s="10">
        <v>52</v>
      </c>
      <c r="AI37" s="11">
        <f t="shared" si="7"/>
        <v>498250</v>
      </c>
      <c r="AJ37" s="11">
        <f t="shared" si="7"/>
        <v>378250.00000000006</v>
      </c>
      <c r="AK37" s="11">
        <f t="shared" si="7"/>
        <v>0</v>
      </c>
      <c r="AL37" s="11">
        <f t="shared" si="7"/>
        <v>0</v>
      </c>
      <c r="AM37" s="11">
        <f t="shared" si="7"/>
        <v>0</v>
      </c>
      <c r="AN37" s="11">
        <f t="shared" si="7"/>
        <v>0</v>
      </c>
      <c r="AQ37" s="9"/>
      <c r="AR37" s="10">
        <v>52</v>
      </c>
      <c r="AS37" s="11">
        <f t="shared" si="8"/>
        <v>996500</v>
      </c>
      <c r="AT37" s="11">
        <f t="shared" si="8"/>
        <v>756500.00000000012</v>
      </c>
      <c r="AU37" s="11">
        <f t="shared" si="8"/>
        <v>0</v>
      </c>
      <c r="AV37" s="11">
        <f t="shared" si="8"/>
        <v>0</v>
      </c>
      <c r="AW37" s="11">
        <f t="shared" si="8"/>
        <v>0</v>
      </c>
      <c r="AX37" s="11">
        <f t="shared" si="8"/>
        <v>0</v>
      </c>
    </row>
    <row r="38" spans="1:50">
      <c r="A38" s="9"/>
      <c r="B38" s="10">
        <v>53</v>
      </c>
      <c r="C38" s="92">
        <v>101.9</v>
      </c>
      <c r="D38" s="92">
        <v>78.150000000000006</v>
      </c>
      <c r="E38" s="92"/>
      <c r="F38" s="92"/>
      <c r="G38" s="92"/>
      <c r="H38" s="92"/>
      <c r="M38" s="9"/>
      <c r="N38" s="10">
        <v>53</v>
      </c>
      <c r="O38" s="11">
        <f t="shared" si="4"/>
        <v>101900</v>
      </c>
      <c r="P38" s="11">
        <f t="shared" si="4"/>
        <v>78150.000000000015</v>
      </c>
      <c r="Q38" s="11">
        <f t="shared" si="4"/>
        <v>0</v>
      </c>
      <c r="R38" s="11">
        <f t="shared" si="4"/>
        <v>0</v>
      </c>
      <c r="S38" s="11">
        <f t="shared" si="4"/>
        <v>0</v>
      </c>
      <c r="T38" s="11">
        <f t="shared" si="4"/>
        <v>0</v>
      </c>
      <c r="W38" s="9"/>
      <c r="X38" s="10">
        <v>53</v>
      </c>
      <c r="Y38" s="11">
        <f t="shared" si="6"/>
        <v>254750</v>
      </c>
      <c r="Z38" s="11">
        <f t="shared" si="6"/>
        <v>195375.00000000003</v>
      </c>
      <c r="AA38" s="11">
        <f t="shared" si="6"/>
        <v>0</v>
      </c>
      <c r="AB38" s="11">
        <f t="shared" si="6"/>
        <v>0</v>
      </c>
      <c r="AC38" s="11">
        <f t="shared" si="6"/>
        <v>0</v>
      </c>
      <c r="AD38" s="11">
        <f t="shared" si="6"/>
        <v>0</v>
      </c>
      <c r="AG38" s="9"/>
      <c r="AH38" s="10">
        <v>53</v>
      </c>
      <c r="AI38" s="11">
        <f t="shared" si="7"/>
        <v>509500</v>
      </c>
      <c r="AJ38" s="11">
        <f t="shared" si="7"/>
        <v>390750.00000000006</v>
      </c>
      <c r="AK38" s="11">
        <f t="shared" si="7"/>
        <v>0</v>
      </c>
      <c r="AL38" s="11">
        <f t="shared" si="7"/>
        <v>0</v>
      </c>
      <c r="AM38" s="11">
        <f t="shared" si="7"/>
        <v>0</v>
      </c>
      <c r="AN38" s="11">
        <f t="shared" si="7"/>
        <v>0</v>
      </c>
      <c r="AQ38" s="9"/>
      <c r="AR38" s="10">
        <v>53</v>
      </c>
      <c r="AS38" s="11">
        <f t="shared" si="8"/>
        <v>1019000</v>
      </c>
      <c r="AT38" s="11">
        <f t="shared" si="8"/>
        <v>781500.00000000012</v>
      </c>
      <c r="AU38" s="11">
        <f t="shared" si="8"/>
        <v>0</v>
      </c>
      <c r="AV38" s="11">
        <f t="shared" si="8"/>
        <v>0</v>
      </c>
      <c r="AW38" s="11">
        <f t="shared" si="8"/>
        <v>0</v>
      </c>
      <c r="AX38" s="11">
        <f t="shared" si="8"/>
        <v>0</v>
      </c>
    </row>
    <row r="39" spans="1:50">
      <c r="A39" s="9"/>
      <c r="B39" s="10">
        <v>54</v>
      </c>
      <c r="C39" s="92">
        <v>104.25</v>
      </c>
      <c r="D39" s="92">
        <v>80.599999999999994</v>
      </c>
      <c r="E39" s="92"/>
      <c r="F39" s="92"/>
      <c r="G39" s="92"/>
      <c r="H39" s="92"/>
      <c r="M39" s="9"/>
      <c r="N39" s="10">
        <v>54</v>
      </c>
      <c r="O39" s="11">
        <f t="shared" si="4"/>
        <v>104250</v>
      </c>
      <c r="P39" s="11">
        <f t="shared" si="4"/>
        <v>80599.999999999985</v>
      </c>
      <c r="Q39" s="11">
        <f t="shared" si="4"/>
        <v>0</v>
      </c>
      <c r="R39" s="11">
        <f t="shared" si="4"/>
        <v>0</v>
      </c>
      <c r="S39" s="11">
        <f t="shared" si="4"/>
        <v>0</v>
      </c>
      <c r="T39" s="11">
        <f t="shared" si="4"/>
        <v>0</v>
      </c>
      <c r="W39" s="9"/>
      <c r="X39" s="10">
        <v>54</v>
      </c>
      <c r="Y39" s="11">
        <f t="shared" si="6"/>
        <v>260625</v>
      </c>
      <c r="Z39" s="11">
        <f t="shared" si="6"/>
        <v>201499.99999999997</v>
      </c>
      <c r="AA39" s="11">
        <f t="shared" si="6"/>
        <v>0</v>
      </c>
      <c r="AB39" s="11">
        <f t="shared" si="6"/>
        <v>0</v>
      </c>
      <c r="AC39" s="11">
        <f t="shared" si="6"/>
        <v>0</v>
      </c>
      <c r="AD39" s="11">
        <f t="shared" si="6"/>
        <v>0</v>
      </c>
      <c r="AG39" s="9"/>
      <c r="AH39" s="10">
        <v>54</v>
      </c>
      <c r="AI39" s="11">
        <f t="shared" si="7"/>
        <v>521250</v>
      </c>
      <c r="AJ39" s="11">
        <f t="shared" si="7"/>
        <v>402999.99999999994</v>
      </c>
      <c r="AK39" s="11">
        <f t="shared" si="7"/>
        <v>0</v>
      </c>
      <c r="AL39" s="11">
        <f t="shared" si="7"/>
        <v>0</v>
      </c>
      <c r="AM39" s="11">
        <f t="shared" si="7"/>
        <v>0</v>
      </c>
      <c r="AN39" s="11">
        <f t="shared" si="7"/>
        <v>0</v>
      </c>
      <c r="AQ39" s="9"/>
      <c r="AR39" s="10">
        <v>54</v>
      </c>
      <c r="AS39" s="11">
        <f t="shared" si="8"/>
        <v>1042500</v>
      </c>
      <c r="AT39" s="11">
        <f t="shared" si="8"/>
        <v>805999.99999999988</v>
      </c>
      <c r="AU39" s="11">
        <f t="shared" si="8"/>
        <v>0</v>
      </c>
      <c r="AV39" s="11">
        <f t="shared" si="8"/>
        <v>0</v>
      </c>
      <c r="AW39" s="11">
        <f t="shared" si="8"/>
        <v>0</v>
      </c>
      <c r="AX39" s="11">
        <f t="shared" si="8"/>
        <v>0</v>
      </c>
    </row>
    <row r="40" spans="1:50">
      <c r="A40" s="9"/>
      <c r="B40" s="10">
        <v>55</v>
      </c>
      <c r="C40" s="92">
        <v>106.7</v>
      </c>
      <c r="D40" s="92">
        <v>83.15</v>
      </c>
      <c r="E40" s="92"/>
      <c r="F40" s="92"/>
      <c r="G40" s="92"/>
      <c r="H40" s="92"/>
      <c r="M40" s="9"/>
      <c r="N40" s="10">
        <v>55</v>
      </c>
      <c r="O40" s="11">
        <f t="shared" si="4"/>
        <v>106700</v>
      </c>
      <c r="P40" s="11">
        <f t="shared" si="4"/>
        <v>83150</v>
      </c>
      <c r="Q40" s="11">
        <f t="shared" si="4"/>
        <v>0</v>
      </c>
      <c r="R40" s="11">
        <f t="shared" si="4"/>
        <v>0</v>
      </c>
      <c r="S40" s="11">
        <f t="shared" si="4"/>
        <v>0</v>
      </c>
      <c r="T40" s="11">
        <f t="shared" si="4"/>
        <v>0</v>
      </c>
      <c r="W40" s="9"/>
      <c r="X40" s="10">
        <v>55</v>
      </c>
      <c r="Y40" s="11">
        <f t="shared" si="6"/>
        <v>266750</v>
      </c>
      <c r="Z40" s="11">
        <f t="shared" si="6"/>
        <v>207875</v>
      </c>
      <c r="AA40" s="11">
        <f t="shared" si="6"/>
        <v>0</v>
      </c>
      <c r="AB40" s="11">
        <f t="shared" si="6"/>
        <v>0</v>
      </c>
      <c r="AC40" s="11">
        <f t="shared" si="6"/>
        <v>0</v>
      </c>
      <c r="AD40" s="11">
        <f t="shared" si="6"/>
        <v>0</v>
      </c>
      <c r="AG40" s="9"/>
      <c r="AH40" s="10">
        <v>55</v>
      </c>
      <c r="AI40" s="11">
        <f t="shared" si="7"/>
        <v>533500</v>
      </c>
      <c r="AJ40" s="11">
        <f t="shared" si="7"/>
        <v>415750</v>
      </c>
      <c r="AK40" s="11">
        <f t="shared" si="7"/>
        <v>0</v>
      </c>
      <c r="AL40" s="11">
        <f t="shared" si="7"/>
        <v>0</v>
      </c>
      <c r="AM40" s="11">
        <f t="shared" si="7"/>
        <v>0</v>
      </c>
      <c r="AN40" s="11">
        <f t="shared" si="7"/>
        <v>0</v>
      </c>
      <c r="AQ40" s="9"/>
      <c r="AR40" s="10">
        <v>55</v>
      </c>
      <c r="AS40" s="11">
        <f t="shared" si="8"/>
        <v>1067000</v>
      </c>
      <c r="AT40" s="11">
        <f t="shared" si="8"/>
        <v>831500</v>
      </c>
      <c r="AU40" s="11">
        <f t="shared" si="8"/>
        <v>0</v>
      </c>
      <c r="AV40" s="11">
        <f t="shared" si="8"/>
        <v>0</v>
      </c>
      <c r="AW40" s="11">
        <f t="shared" si="8"/>
        <v>0</v>
      </c>
      <c r="AX40" s="11">
        <f t="shared" si="8"/>
        <v>0</v>
      </c>
    </row>
    <row r="41" spans="1:50">
      <c r="A41" s="9"/>
      <c r="B41" s="10">
        <v>56</v>
      </c>
      <c r="C41" s="92">
        <v>109.3</v>
      </c>
      <c r="D41" s="92"/>
      <c r="E41" s="92"/>
      <c r="F41" s="92"/>
      <c r="G41" s="92"/>
      <c r="H41" s="92"/>
      <c r="M41" s="9"/>
      <c r="N41" s="10">
        <v>56</v>
      </c>
      <c r="O41" s="11">
        <f t="shared" si="4"/>
        <v>109300</v>
      </c>
      <c r="P41" s="11">
        <f t="shared" si="4"/>
        <v>0</v>
      </c>
      <c r="Q41" s="11">
        <f t="shared" si="4"/>
        <v>0</v>
      </c>
      <c r="R41" s="11">
        <f t="shared" si="4"/>
        <v>0</v>
      </c>
      <c r="S41" s="11">
        <f t="shared" si="4"/>
        <v>0</v>
      </c>
      <c r="T41" s="11">
        <f t="shared" si="4"/>
        <v>0</v>
      </c>
      <c r="W41" s="9"/>
      <c r="X41" s="10">
        <v>56</v>
      </c>
      <c r="Y41" s="11">
        <f t="shared" si="6"/>
        <v>273250</v>
      </c>
      <c r="Z41" s="11">
        <f t="shared" si="6"/>
        <v>0</v>
      </c>
      <c r="AA41" s="11">
        <f t="shared" si="6"/>
        <v>0</v>
      </c>
      <c r="AB41" s="11">
        <f t="shared" si="6"/>
        <v>0</v>
      </c>
      <c r="AC41" s="11">
        <f t="shared" si="6"/>
        <v>0</v>
      </c>
      <c r="AD41" s="11">
        <f t="shared" si="6"/>
        <v>0</v>
      </c>
      <c r="AG41" s="9"/>
      <c r="AH41" s="10">
        <v>56</v>
      </c>
      <c r="AI41" s="11">
        <f t="shared" si="7"/>
        <v>546500</v>
      </c>
      <c r="AJ41" s="11">
        <f t="shared" si="7"/>
        <v>0</v>
      </c>
      <c r="AK41" s="11">
        <f t="shared" si="7"/>
        <v>0</v>
      </c>
      <c r="AL41" s="11">
        <f t="shared" si="7"/>
        <v>0</v>
      </c>
      <c r="AM41" s="11">
        <f t="shared" si="7"/>
        <v>0</v>
      </c>
      <c r="AN41" s="11">
        <f t="shared" si="7"/>
        <v>0</v>
      </c>
      <c r="AQ41" s="9"/>
      <c r="AR41" s="10">
        <v>56</v>
      </c>
      <c r="AS41" s="11">
        <f t="shared" si="8"/>
        <v>1093000</v>
      </c>
      <c r="AT41" s="11">
        <f t="shared" si="8"/>
        <v>0</v>
      </c>
      <c r="AU41" s="11">
        <f t="shared" si="8"/>
        <v>0</v>
      </c>
      <c r="AV41" s="11">
        <f t="shared" si="8"/>
        <v>0</v>
      </c>
      <c r="AW41" s="11">
        <f t="shared" si="8"/>
        <v>0</v>
      </c>
      <c r="AX41" s="11">
        <f t="shared" si="8"/>
        <v>0</v>
      </c>
    </row>
    <row r="42" spans="1:50">
      <c r="A42" s="9"/>
      <c r="B42" s="10">
        <v>57</v>
      </c>
      <c r="C42" s="92">
        <v>112.05</v>
      </c>
      <c r="D42" s="92"/>
      <c r="E42" s="92"/>
      <c r="F42" s="92"/>
      <c r="G42" s="92"/>
      <c r="H42" s="92"/>
      <c r="M42" s="9"/>
      <c r="N42" s="10">
        <v>57</v>
      </c>
      <c r="O42" s="11">
        <f t="shared" si="4"/>
        <v>112050</v>
      </c>
      <c r="P42" s="11">
        <f t="shared" si="4"/>
        <v>0</v>
      </c>
      <c r="Q42" s="11">
        <f t="shared" si="4"/>
        <v>0</v>
      </c>
      <c r="R42" s="11">
        <f t="shared" si="4"/>
        <v>0</v>
      </c>
      <c r="S42" s="11">
        <f t="shared" si="4"/>
        <v>0</v>
      </c>
      <c r="T42" s="11">
        <f t="shared" si="4"/>
        <v>0</v>
      </c>
      <c r="W42" s="9"/>
      <c r="X42" s="10">
        <v>57</v>
      </c>
      <c r="Y42" s="11">
        <f t="shared" si="6"/>
        <v>280125</v>
      </c>
      <c r="Z42" s="11">
        <f t="shared" si="6"/>
        <v>0</v>
      </c>
      <c r="AA42" s="11">
        <f t="shared" si="6"/>
        <v>0</v>
      </c>
      <c r="AB42" s="11">
        <f t="shared" si="6"/>
        <v>0</v>
      </c>
      <c r="AC42" s="11">
        <f t="shared" si="6"/>
        <v>0</v>
      </c>
      <c r="AD42" s="11">
        <f t="shared" si="6"/>
        <v>0</v>
      </c>
      <c r="AG42" s="9"/>
      <c r="AH42" s="10">
        <v>57</v>
      </c>
      <c r="AI42" s="11">
        <f t="shared" si="7"/>
        <v>560250</v>
      </c>
      <c r="AJ42" s="11">
        <f t="shared" si="7"/>
        <v>0</v>
      </c>
      <c r="AK42" s="11">
        <f t="shared" si="7"/>
        <v>0</v>
      </c>
      <c r="AL42" s="11">
        <f t="shared" si="7"/>
        <v>0</v>
      </c>
      <c r="AM42" s="11">
        <f t="shared" si="7"/>
        <v>0</v>
      </c>
      <c r="AN42" s="11">
        <f t="shared" si="7"/>
        <v>0</v>
      </c>
      <c r="AQ42" s="9"/>
      <c r="AR42" s="10">
        <v>57</v>
      </c>
      <c r="AS42" s="11">
        <f t="shared" si="8"/>
        <v>1120500</v>
      </c>
      <c r="AT42" s="11">
        <f t="shared" si="8"/>
        <v>0</v>
      </c>
      <c r="AU42" s="11">
        <f t="shared" si="8"/>
        <v>0</v>
      </c>
      <c r="AV42" s="11">
        <f t="shared" si="8"/>
        <v>0</v>
      </c>
      <c r="AW42" s="11">
        <f t="shared" si="8"/>
        <v>0</v>
      </c>
      <c r="AX42" s="11">
        <f t="shared" si="8"/>
        <v>0</v>
      </c>
    </row>
    <row r="43" spans="1:50">
      <c r="A43" s="9"/>
      <c r="B43" s="10">
        <v>58</v>
      </c>
      <c r="C43" s="92">
        <v>114.9</v>
      </c>
      <c r="D43" s="92"/>
      <c r="E43" s="92"/>
      <c r="F43" s="92"/>
      <c r="G43" s="92"/>
      <c r="H43" s="92"/>
      <c r="M43" s="9"/>
      <c r="N43" s="10">
        <v>58</v>
      </c>
      <c r="O43" s="11">
        <f t="shared" si="4"/>
        <v>114900</v>
      </c>
      <c r="P43" s="11">
        <f t="shared" si="4"/>
        <v>0</v>
      </c>
      <c r="Q43" s="11">
        <f t="shared" si="4"/>
        <v>0</v>
      </c>
      <c r="R43" s="11">
        <f t="shared" si="4"/>
        <v>0</v>
      </c>
      <c r="S43" s="11">
        <f t="shared" si="4"/>
        <v>0</v>
      </c>
      <c r="T43" s="11">
        <f t="shared" si="4"/>
        <v>0</v>
      </c>
      <c r="W43" s="9"/>
      <c r="X43" s="10">
        <v>58</v>
      </c>
      <c r="Y43" s="11">
        <f t="shared" si="6"/>
        <v>287250</v>
      </c>
      <c r="Z43" s="11">
        <f t="shared" si="6"/>
        <v>0</v>
      </c>
      <c r="AA43" s="11">
        <f t="shared" si="6"/>
        <v>0</v>
      </c>
      <c r="AB43" s="11">
        <f t="shared" si="6"/>
        <v>0</v>
      </c>
      <c r="AC43" s="11">
        <f t="shared" si="6"/>
        <v>0</v>
      </c>
      <c r="AD43" s="11">
        <f t="shared" si="6"/>
        <v>0</v>
      </c>
      <c r="AG43" s="9"/>
      <c r="AH43" s="10">
        <v>58</v>
      </c>
      <c r="AI43" s="11">
        <f t="shared" si="7"/>
        <v>574500</v>
      </c>
      <c r="AJ43" s="11">
        <f t="shared" si="7"/>
        <v>0</v>
      </c>
      <c r="AK43" s="11">
        <f t="shared" si="7"/>
        <v>0</v>
      </c>
      <c r="AL43" s="11">
        <f t="shared" si="7"/>
        <v>0</v>
      </c>
      <c r="AM43" s="11">
        <f t="shared" si="7"/>
        <v>0</v>
      </c>
      <c r="AN43" s="11">
        <f t="shared" si="7"/>
        <v>0</v>
      </c>
      <c r="AQ43" s="9"/>
      <c r="AR43" s="10">
        <v>58</v>
      </c>
      <c r="AS43" s="11">
        <f t="shared" si="8"/>
        <v>1149000</v>
      </c>
      <c r="AT43" s="11">
        <f t="shared" si="8"/>
        <v>0</v>
      </c>
      <c r="AU43" s="11">
        <f t="shared" si="8"/>
        <v>0</v>
      </c>
      <c r="AV43" s="11">
        <f t="shared" si="8"/>
        <v>0</v>
      </c>
      <c r="AW43" s="11">
        <f t="shared" si="8"/>
        <v>0</v>
      </c>
      <c r="AX43" s="11">
        <f t="shared" si="8"/>
        <v>0</v>
      </c>
    </row>
    <row r="44" spans="1:50">
      <c r="A44" s="9"/>
      <c r="B44" s="10">
        <v>59</v>
      </c>
      <c r="C44" s="92">
        <v>118</v>
      </c>
      <c r="D44" s="92"/>
      <c r="E44" s="92"/>
      <c r="F44" s="92"/>
      <c r="G44" s="92"/>
      <c r="H44" s="92"/>
      <c r="M44" s="9"/>
      <c r="N44" s="10">
        <v>59</v>
      </c>
      <c r="O44" s="11">
        <f t="shared" si="4"/>
        <v>118000</v>
      </c>
      <c r="P44" s="11">
        <f t="shared" si="4"/>
        <v>0</v>
      </c>
      <c r="Q44" s="11">
        <f t="shared" si="4"/>
        <v>0</v>
      </c>
      <c r="R44" s="11">
        <f t="shared" si="4"/>
        <v>0</v>
      </c>
      <c r="S44" s="11">
        <f t="shared" si="4"/>
        <v>0</v>
      </c>
      <c r="T44" s="11">
        <f t="shared" si="4"/>
        <v>0</v>
      </c>
      <c r="W44" s="9"/>
      <c r="X44" s="10">
        <v>59</v>
      </c>
      <c r="Y44" s="11">
        <f t="shared" si="6"/>
        <v>295000</v>
      </c>
      <c r="Z44" s="11">
        <f t="shared" si="6"/>
        <v>0</v>
      </c>
      <c r="AA44" s="11">
        <f t="shared" si="6"/>
        <v>0</v>
      </c>
      <c r="AB44" s="11">
        <f t="shared" si="6"/>
        <v>0</v>
      </c>
      <c r="AC44" s="11">
        <f t="shared" si="6"/>
        <v>0</v>
      </c>
      <c r="AD44" s="11">
        <f t="shared" si="6"/>
        <v>0</v>
      </c>
      <c r="AG44" s="9"/>
      <c r="AH44" s="10">
        <v>59</v>
      </c>
      <c r="AI44" s="11">
        <f t="shared" si="7"/>
        <v>590000</v>
      </c>
      <c r="AJ44" s="11">
        <f t="shared" si="7"/>
        <v>0</v>
      </c>
      <c r="AK44" s="11">
        <f t="shared" si="7"/>
        <v>0</v>
      </c>
      <c r="AL44" s="11">
        <f t="shared" si="7"/>
        <v>0</v>
      </c>
      <c r="AM44" s="11">
        <f t="shared" si="7"/>
        <v>0</v>
      </c>
      <c r="AN44" s="11">
        <f t="shared" si="7"/>
        <v>0</v>
      </c>
      <c r="AQ44" s="9"/>
      <c r="AR44" s="10">
        <v>59</v>
      </c>
      <c r="AS44" s="11">
        <f t="shared" si="8"/>
        <v>1180000</v>
      </c>
      <c r="AT44" s="11">
        <f t="shared" si="8"/>
        <v>0</v>
      </c>
      <c r="AU44" s="11">
        <f t="shared" si="8"/>
        <v>0</v>
      </c>
      <c r="AV44" s="11">
        <f t="shared" si="8"/>
        <v>0</v>
      </c>
      <c r="AW44" s="11">
        <f t="shared" si="8"/>
        <v>0</v>
      </c>
      <c r="AX44" s="11">
        <f t="shared" si="8"/>
        <v>0</v>
      </c>
    </row>
    <row r="45" spans="1:50">
      <c r="A45" s="9"/>
      <c r="B45" s="10">
        <v>60</v>
      </c>
      <c r="C45" s="92">
        <v>121.35</v>
      </c>
      <c r="D45" s="92"/>
      <c r="E45" s="92"/>
      <c r="F45" s="92"/>
      <c r="G45" s="92"/>
      <c r="H45" s="92"/>
      <c r="M45" s="9"/>
      <c r="N45" s="10">
        <v>60</v>
      </c>
      <c r="O45" s="11">
        <f t="shared" si="4"/>
        <v>121350</v>
      </c>
      <c r="P45" s="11">
        <f t="shared" si="4"/>
        <v>0</v>
      </c>
      <c r="Q45" s="11">
        <f t="shared" si="4"/>
        <v>0</v>
      </c>
      <c r="R45" s="11">
        <f t="shared" si="4"/>
        <v>0</v>
      </c>
      <c r="S45" s="11">
        <f t="shared" si="4"/>
        <v>0</v>
      </c>
      <c r="T45" s="11">
        <f t="shared" si="4"/>
        <v>0</v>
      </c>
      <c r="W45" s="9"/>
      <c r="X45" s="10">
        <v>60</v>
      </c>
      <c r="Y45" s="11">
        <f t="shared" si="6"/>
        <v>303375</v>
      </c>
      <c r="Z45" s="11">
        <f t="shared" si="6"/>
        <v>0</v>
      </c>
      <c r="AA45" s="11">
        <f t="shared" si="6"/>
        <v>0</v>
      </c>
      <c r="AB45" s="11">
        <f t="shared" si="6"/>
        <v>0</v>
      </c>
      <c r="AC45" s="11">
        <f t="shared" si="6"/>
        <v>0</v>
      </c>
      <c r="AD45" s="11">
        <f t="shared" si="6"/>
        <v>0</v>
      </c>
      <c r="AG45" s="9"/>
      <c r="AH45" s="10">
        <v>60</v>
      </c>
      <c r="AI45" s="11">
        <f t="shared" si="7"/>
        <v>606750</v>
      </c>
      <c r="AJ45" s="11">
        <f t="shared" si="7"/>
        <v>0</v>
      </c>
      <c r="AK45" s="11">
        <f t="shared" si="7"/>
        <v>0</v>
      </c>
      <c r="AL45" s="11">
        <f t="shared" si="7"/>
        <v>0</v>
      </c>
      <c r="AM45" s="11">
        <f t="shared" si="7"/>
        <v>0</v>
      </c>
      <c r="AN45" s="11">
        <f t="shared" si="7"/>
        <v>0</v>
      </c>
      <c r="AQ45" s="9"/>
      <c r="AR45" s="10">
        <v>60</v>
      </c>
      <c r="AS45" s="11">
        <f t="shared" si="8"/>
        <v>1213500</v>
      </c>
      <c r="AT45" s="11">
        <f t="shared" si="8"/>
        <v>0</v>
      </c>
      <c r="AU45" s="11">
        <f t="shared" si="8"/>
        <v>0</v>
      </c>
      <c r="AV45" s="11">
        <f t="shared" si="8"/>
        <v>0</v>
      </c>
      <c r="AW45" s="11">
        <f t="shared" si="8"/>
        <v>0</v>
      </c>
      <c r="AX45" s="11">
        <f t="shared" si="8"/>
        <v>0</v>
      </c>
    </row>
  </sheetData>
  <mergeCells count="5">
    <mergeCell ref="A1:H1"/>
    <mergeCell ref="M1:T1"/>
    <mergeCell ref="W1:AD1"/>
    <mergeCell ref="AG1:AN1"/>
    <mergeCell ref="AQ1:AX1"/>
  </mergeCells>
  <conditionalFormatting sqref="O3:T45">
    <cfRule type="cellIs" dxfId="2" priority="2" operator="lessThan">
      <formula>48000</formula>
    </cfRule>
  </conditionalFormatting>
  <conditionalFormatting sqref="Y3:AD45">
    <cfRule type="cellIs" dxfId="1" priority="1" operator="lessThan">
      <formula>48000</formula>
    </cfRule>
  </conditionalFormatting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E6C3-8FBF-41FA-B649-49BAFB2C5F39}">
  <dimension ref="A1:AR50"/>
  <sheetViews>
    <sheetView topLeftCell="AH1" workbookViewId="0">
      <selection activeCell="AE11" sqref="AE11"/>
    </sheetView>
  </sheetViews>
  <sheetFormatPr defaultRowHeight="14.5"/>
  <cols>
    <col min="9" max="9" width="8.7265625" style="102"/>
    <col min="11" max="15" width="10.1796875" bestFit="1" customWidth="1"/>
    <col min="20" max="26" width="10.1796875" bestFit="1" customWidth="1"/>
    <col min="29" max="30" width="10.1796875" bestFit="1" customWidth="1"/>
    <col min="31" max="31" width="11.7265625" bestFit="1" customWidth="1"/>
    <col min="32" max="32" width="12.81640625" bestFit="1" customWidth="1"/>
    <col min="33" max="35" width="11.26953125" bestFit="1" customWidth="1"/>
    <col min="38" max="39" width="10.1796875" bestFit="1" customWidth="1"/>
    <col min="40" max="42" width="11.7265625" bestFit="1" customWidth="1"/>
    <col min="43" max="44" width="11.26953125" bestFit="1" customWidth="1"/>
  </cols>
  <sheetData>
    <row r="1" spans="1:44">
      <c r="A1" s="171" t="s">
        <v>134</v>
      </c>
      <c r="B1" s="171"/>
      <c r="C1" s="171"/>
      <c r="D1" s="171"/>
      <c r="E1" s="171"/>
      <c r="F1" s="171"/>
      <c r="G1" s="171"/>
      <c r="J1" s="93"/>
      <c r="K1" s="186">
        <v>5000000</v>
      </c>
      <c r="L1" s="186"/>
      <c r="M1" s="186"/>
      <c r="N1" s="186"/>
      <c r="O1" s="186"/>
      <c r="P1" s="186"/>
      <c r="Q1" s="186"/>
      <c r="R1" s="93"/>
      <c r="S1" s="93"/>
      <c r="T1" s="186">
        <v>10000000</v>
      </c>
      <c r="U1" s="186"/>
      <c r="V1" s="186"/>
      <c r="W1" s="186"/>
      <c r="X1" s="186"/>
      <c r="Y1" s="186"/>
      <c r="Z1" s="186"/>
      <c r="AA1" s="93"/>
      <c r="AB1" s="93"/>
      <c r="AC1" s="186">
        <v>15000000</v>
      </c>
      <c r="AD1" s="186"/>
      <c r="AE1" s="186"/>
      <c r="AF1" s="186"/>
      <c r="AG1" s="186"/>
      <c r="AH1" s="186"/>
      <c r="AI1" s="186"/>
      <c r="AJ1" s="93"/>
      <c r="AK1" s="93"/>
      <c r="AL1" s="186">
        <v>20000000</v>
      </c>
      <c r="AM1" s="186"/>
      <c r="AN1" s="186"/>
      <c r="AO1" s="186"/>
      <c r="AP1" s="186"/>
      <c r="AQ1" s="186"/>
      <c r="AR1" s="186"/>
    </row>
    <row r="2" spans="1:44">
      <c r="A2" s="9"/>
      <c r="B2" s="10" t="s">
        <v>63</v>
      </c>
      <c r="C2" s="91">
        <v>5</v>
      </c>
      <c r="D2" s="91">
        <v>10</v>
      </c>
      <c r="E2" s="91">
        <v>15</v>
      </c>
      <c r="F2" s="91">
        <v>20</v>
      </c>
      <c r="G2" s="91">
        <v>25</v>
      </c>
      <c r="K2" s="9"/>
      <c r="L2" s="10" t="s">
        <v>63</v>
      </c>
      <c r="M2" s="91">
        <v>5</v>
      </c>
      <c r="N2" s="91">
        <v>10</v>
      </c>
      <c r="O2" s="91">
        <v>15</v>
      </c>
      <c r="P2" s="91">
        <v>20</v>
      </c>
      <c r="Q2" s="91">
        <v>25</v>
      </c>
      <c r="T2" s="9"/>
      <c r="U2" s="10" t="s">
        <v>63</v>
      </c>
      <c r="V2" s="91">
        <v>5</v>
      </c>
      <c r="W2" s="91">
        <v>10</v>
      </c>
      <c r="X2" s="91">
        <v>15</v>
      </c>
      <c r="Y2" s="91">
        <v>20</v>
      </c>
      <c r="Z2" s="91">
        <v>25</v>
      </c>
      <c r="AC2" s="9"/>
      <c r="AD2" s="10" t="s">
        <v>63</v>
      </c>
      <c r="AE2" s="91">
        <v>5</v>
      </c>
      <c r="AF2" s="91">
        <v>10</v>
      </c>
      <c r="AG2" s="91">
        <v>15</v>
      </c>
      <c r="AH2" s="91">
        <v>20</v>
      </c>
      <c r="AI2" s="91">
        <v>25</v>
      </c>
      <c r="AL2" s="9"/>
      <c r="AM2" s="10" t="s">
        <v>63</v>
      </c>
      <c r="AN2" s="91">
        <v>5</v>
      </c>
      <c r="AO2" s="91">
        <v>10</v>
      </c>
      <c r="AP2" s="91">
        <v>15</v>
      </c>
      <c r="AQ2" s="91">
        <v>20</v>
      </c>
      <c r="AR2" s="91">
        <v>25</v>
      </c>
    </row>
    <row r="3" spans="1:44">
      <c r="A3" s="9" t="s">
        <v>64</v>
      </c>
      <c r="B3" s="10">
        <v>18</v>
      </c>
      <c r="C3" s="92">
        <v>6.65</v>
      </c>
      <c r="D3" s="92">
        <v>6.78</v>
      </c>
      <c r="E3" s="92">
        <v>7</v>
      </c>
      <c r="F3" s="92">
        <v>7.42</v>
      </c>
      <c r="G3" s="92">
        <v>8.1199999999999992</v>
      </c>
      <c r="K3" s="9" t="s">
        <v>64</v>
      </c>
      <c r="L3" s="10">
        <v>18</v>
      </c>
      <c r="M3" s="11">
        <f>IF(C3/1000*$K$1*0.9&lt;48000,48000,C3/1000*$K$1*0.9)</f>
        <v>48000</v>
      </c>
      <c r="N3" s="11">
        <f t="shared" ref="N3:Q18" si="0">IF(D3/1000*$K$1*0.9&lt;48000,48000,D3/1000*$K$1*0.9)</f>
        <v>48000</v>
      </c>
      <c r="O3" s="11">
        <f t="shared" si="0"/>
        <v>48000</v>
      </c>
      <c r="P3" s="11">
        <f t="shared" si="0"/>
        <v>48000</v>
      </c>
      <c r="Q3" s="11">
        <f t="shared" si="0"/>
        <v>48000</v>
      </c>
      <c r="T3" s="9" t="s">
        <v>64</v>
      </c>
      <c r="U3" s="10">
        <v>18</v>
      </c>
      <c r="V3" s="11">
        <f>IFERROR(C3/1000*$T$1*0.9,0)</f>
        <v>59850</v>
      </c>
      <c r="W3" s="11">
        <f t="shared" ref="W3:Z18" si="1">IFERROR(D3/1000*$T$1*0.9,0)</f>
        <v>61020</v>
      </c>
      <c r="X3" s="11">
        <f t="shared" si="1"/>
        <v>63000</v>
      </c>
      <c r="Y3" s="11">
        <f t="shared" si="1"/>
        <v>66780</v>
      </c>
      <c r="Z3" s="11">
        <f t="shared" si="1"/>
        <v>73079.999999999985</v>
      </c>
      <c r="AC3" s="9" t="s">
        <v>64</v>
      </c>
      <c r="AD3" s="10">
        <v>18</v>
      </c>
      <c r="AE3" s="11">
        <f>IFERROR(C3/1000*$AC$1*0.9,0)</f>
        <v>89775.000000000015</v>
      </c>
      <c r="AF3" s="11">
        <f t="shared" ref="AF3:AI18" si="2">IFERROR(D3/1000*$AC$1*0.9,0)</f>
        <v>91530</v>
      </c>
      <c r="AG3" s="11">
        <f t="shared" si="2"/>
        <v>94500</v>
      </c>
      <c r="AH3" s="11">
        <f t="shared" si="2"/>
        <v>100169.99999999999</v>
      </c>
      <c r="AI3" s="11">
        <f t="shared" si="2"/>
        <v>109619.99999999999</v>
      </c>
      <c r="AL3" s="9" t="s">
        <v>64</v>
      </c>
      <c r="AM3" s="10">
        <v>18</v>
      </c>
      <c r="AN3" s="11">
        <f>IFERROR(C3/1000*$AL$1*0.9,0)</f>
        <v>119700</v>
      </c>
      <c r="AO3" s="11">
        <f t="shared" ref="AO3:AR18" si="3">IFERROR(D3/1000*$AL$1*0.9,0)</f>
        <v>122040</v>
      </c>
      <c r="AP3" s="11">
        <f t="shared" si="3"/>
        <v>126000</v>
      </c>
      <c r="AQ3" s="11">
        <f t="shared" si="3"/>
        <v>133560</v>
      </c>
      <c r="AR3" s="11">
        <f t="shared" si="3"/>
        <v>146159.99999999997</v>
      </c>
    </row>
    <row r="4" spans="1:44">
      <c r="A4" s="9"/>
      <c r="B4" s="10">
        <v>19</v>
      </c>
      <c r="C4" s="92">
        <v>6.68</v>
      </c>
      <c r="D4" s="92">
        <v>6.84</v>
      </c>
      <c r="E4" s="92">
        <v>7.11</v>
      </c>
      <c r="F4" s="92">
        <v>7.61</v>
      </c>
      <c r="G4" s="92">
        <v>8.4</v>
      </c>
      <c r="K4" s="9"/>
      <c r="L4" s="10">
        <v>19</v>
      </c>
      <c r="M4" s="11">
        <f t="shared" ref="M4:M10" si="4">IF(C4/1000*$K$1*0.9&lt;48000,48000,C4/1000*$K$1*0.9)</f>
        <v>48000</v>
      </c>
      <c r="N4" s="11">
        <f t="shared" si="0"/>
        <v>48000</v>
      </c>
      <c r="O4" s="11">
        <f t="shared" si="0"/>
        <v>48000</v>
      </c>
      <c r="P4" s="11">
        <f t="shared" si="0"/>
        <v>48000</v>
      </c>
      <c r="Q4" s="11">
        <f t="shared" si="0"/>
        <v>48000</v>
      </c>
      <c r="T4" s="9"/>
      <c r="U4" s="10">
        <v>19</v>
      </c>
      <c r="V4" s="11">
        <f t="shared" ref="V4:Z50" si="5">IFERROR(C4/1000*$T$1*0.9,0)</f>
        <v>60120</v>
      </c>
      <c r="W4" s="11">
        <f t="shared" si="1"/>
        <v>61560</v>
      </c>
      <c r="X4" s="11">
        <f t="shared" si="1"/>
        <v>63990</v>
      </c>
      <c r="Y4" s="11">
        <f t="shared" si="1"/>
        <v>68490</v>
      </c>
      <c r="Z4" s="11">
        <f t="shared" si="1"/>
        <v>75600.000000000015</v>
      </c>
      <c r="AC4" s="9"/>
      <c r="AD4" s="10">
        <v>19</v>
      </c>
      <c r="AE4" s="11">
        <f t="shared" ref="AE4:AI50" si="6">IFERROR(C4/1000*$AC$1*0.9,0)</f>
        <v>90179.999999999985</v>
      </c>
      <c r="AF4" s="11">
        <f t="shared" si="2"/>
        <v>92340</v>
      </c>
      <c r="AG4" s="11">
        <f t="shared" si="2"/>
        <v>95985</v>
      </c>
      <c r="AH4" s="11">
        <f t="shared" si="2"/>
        <v>102735</v>
      </c>
      <c r="AI4" s="11">
        <f t="shared" si="2"/>
        <v>113400.00000000001</v>
      </c>
      <c r="AL4" s="9"/>
      <c r="AM4" s="10">
        <v>19</v>
      </c>
      <c r="AN4" s="11">
        <f t="shared" ref="AN4:AR50" si="7">IFERROR(C4/1000*$AL$1*0.9,0)</f>
        <v>120240</v>
      </c>
      <c r="AO4" s="11">
        <f t="shared" si="3"/>
        <v>123120</v>
      </c>
      <c r="AP4" s="11">
        <f t="shared" si="3"/>
        <v>127980</v>
      </c>
      <c r="AQ4" s="11">
        <f t="shared" si="3"/>
        <v>136980</v>
      </c>
      <c r="AR4" s="11">
        <f t="shared" si="3"/>
        <v>151200.00000000003</v>
      </c>
    </row>
    <row r="5" spans="1:44">
      <c r="A5" s="9"/>
      <c r="B5" s="10">
        <v>20</v>
      </c>
      <c r="C5" s="92">
        <v>6.8</v>
      </c>
      <c r="D5" s="92">
        <v>7.05</v>
      </c>
      <c r="E5" s="92">
        <v>7.35</v>
      </c>
      <c r="F5" s="92">
        <v>7.8</v>
      </c>
      <c r="G5" s="92">
        <v>8.4</v>
      </c>
      <c r="K5" s="9"/>
      <c r="L5" s="10">
        <v>20</v>
      </c>
      <c r="M5" s="11">
        <f t="shared" si="4"/>
        <v>48000</v>
      </c>
      <c r="N5" s="11">
        <f t="shared" si="0"/>
        <v>48000</v>
      </c>
      <c r="O5" s="11">
        <f t="shared" si="0"/>
        <v>48000</v>
      </c>
      <c r="P5" s="11">
        <f t="shared" si="0"/>
        <v>48000</v>
      </c>
      <c r="Q5" s="11">
        <f t="shared" si="0"/>
        <v>48000</v>
      </c>
      <c r="T5" s="9"/>
      <c r="U5" s="10">
        <v>20</v>
      </c>
      <c r="V5" s="11">
        <f t="shared" si="5"/>
        <v>61200</v>
      </c>
      <c r="W5" s="11">
        <f t="shared" si="1"/>
        <v>63450</v>
      </c>
      <c r="X5" s="11">
        <f t="shared" si="1"/>
        <v>66150</v>
      </c>
      <c r="Y5" s="11">
        <f t="shared" si="1"/>
        <v>70200</v>
      </c>
      <c r="Z5" s="11">
        <f t="shared" si="1"/>
        <v>75600.000000000015</v>
      </c>
      <c r="AC5" s="9"/>
      <c r="AD5" s="10">
        <v>20</v>
      </c>
      <c r="AE5" s="11">
        <f t="shared" si="6"/>
        <v>91800</v>
      </c>
      <c r="AF5" s="11">
        <f t="shared" si="2"/>
        <v>95175</v>
      </c>
      <c r="AG5" s="11">
        <f t="shared" si="2"/>
        <v>99225</v>
      </c>
      <c r="AH5" s="11">
        <f t="shared" si="2"/>
        <v>105300</v>
      </c>
      <c r="AI5" s="11">
        <f t="shared" si="2"/>
        <v>113400.00000000001</v>
      </c>
      <c r="AL5" s="9"/>
      <c r="AM5" s="10">
        <v>20</v>
      </c>
      <c r="AN5" s="11">
        <f t="shared" si="7"/>
        <v>122400</v>
      </c>
      <c r="AO5" s="11">
        <f t="shared" si="3"/>
        <v>126900</v>
      </c>
      <c r="AP5" s="11">
        <f t="shared" si="3"/>
        <v>132300</v>
      </c>
      <c r="AQ5" s="11">
        <f t="shared" si="3"/>
        <v>140400</v>
      </c>
      <c r="AR5" s="11">
        <f t="shared" si="3"/>
        <v>151200.00000000003</v>
      </c>
    </row>
    <row r="6" spans="1:44">
      <c r="A6" s="9"/>
      <c r="B6" s="10">
        <v>21</v>
      </c>
      <c r="C6" s="92">
        <v>6.85</v>
      </c>
      <c r="D6" s="92">
        <v>7.1</v>
      </c>
      <c r="E6" s="92">
        <v>7.45</v>
      </c>
      <c r="F6" s="92">
        <v>7.95</v>
      </c>
      <c r="G6" s="92">
        <v>8.65</v>
      </c>
      <c r="K6" s="9"/>
      <c r="L6" s="10">
        <v>21</v>
      </c>
      <c r="M6" s="11">
        <f t="shared" si="4"/>
        <v>48000</v>
      </c>
      <c r="N6" s="11">
        <f t="shared" si="0"/>
        <v>48000</v>
      </c>
      <c r="O6" s="11">
        <f t="shared" si="0"/>
        <v>48000</v>
      </c>
      <c r="P6" s="11">
        <f t="shared" si="0"/>
        <v>48000</v>
      </c>
      <c r="Q6" s="11">
        <f t="shared" si="0"/>
        <v>48000</v>
      </c>
      <c r="T6" s="9"/>
      <c r="U6" s="10">
        <v>21</v>
      </c>
      <c r="V6" s="11">
        <f t="shared" si="5"/>
        <v>61650</v>
      </c>
      <c r="W6" s="11">
        <f t="shared" si="1"/>
        <v>63900</v>
      </c>
      <c r="X6" s="11">
        <f t="shared" si="1"/>
        <v>67050</v>
      </c>
      <c r="Y6" s="11">
        <f t="shared" si="1"/>
        <v>71550</v>
      </c>
      <c r="Z6" s="11">
        <f t="shared" si="1"/>
        <v>77850</v>
      </c>
      <c r="AC6" s="9"/>
      <c r="AD6" s="10">
        <v>21</v>
      </c>
      <c r="AE6" s="11">
        <f t="shared" si="6"/>
        <v>92474.999999999985</v>
      </c>
      <c r="AF6" s="11">
        <f t="shared" si="2"/>
        <v>95850</v>
      </c>
      <c r="AG6" s="11">
        <f t="shared" si="2"/>
        <v>100575</v>
      </c>
      <c r="AH6" s="11">
        <f t="shared" si="2"/>
        <v>107325</v>
      </c>
      <c r="AI6" s="11">
        <f t="shared" si="2"/>
        <v>116775</v>
      </c>
      <c r="AL6" s="9"/>
      <c r="AM6" s="10">
        <v>21</v>
      </c>
      <c r="AN6" s="11">
        <f t="shared" si="7"/>
        <v>123300</v>
      </c>
      <c r="AO6" s="11">
        <f t="shared" si="3"/>
        <v>127800</v>
      </c>
      <c r="AP6" s="11">
        <f t="shared" si="3"/>
        <v>134100</v>
      </c>
      <c r="AQ6" s="11">
        <f t="shared" si="3"/>
        <v>143100</v>
      </c>
      <c r="AR6" s="11">
        <f t="shared" si="3"/>
        <v>155700</v>
      </c>
    </row>
    <row r="7" spans="1:44">
      <c r="A7" s="9"/>
      <c r="B7" s="10">
        <v>22</v>
      </c>
      <c r="C7" s="92">
        <v>6.9</v>
      </c>
      <c r="D7" s="92">
        <v>7.15</v>
      </c>
      <c r="E7" s="92">
        <v>7.55</v>
      </c>
      <c r="F7" s="92">
        <v>8.15</v>
      </c>
      <c r="G7" s="92">
        <v>8.9499999999999993</v>
      </c>
      <c r="K7" s="9"/>
      <c r="L7" s="10">
        <v>22</v>
      </c>
      <c r="M7" s="11">
        <f t="shared" si="4"/>
        <v>48000</v>
      </c>
      <c r="N7" s="11">
        <f t="shared" si="0"/>
        <v>48000</v>
      </c>
      <c r="O7" s="11">
        <f t="shared" si="0"/>
        <v>48000</v>
      </c>
      <c r="P7" s="11">
        <f t="shared" si="0"/>
        <v>48000</v>
      </c>
      <c r="Q7" s="11">
        <f t="shared" si="0"/>
        <v>48000</v>
      </c>
      <c r="T7" s="9"/>
      <c r="U7" s="10">
        <v>22</v>
      </c>
      <c r="V7" s="11">
        <f t="shared" si="5"/>
        <v>62100.000000000015</v>
      </c>
      <c r="W7" s="11">
        <f t="shared" si="1"/>
        <v>64350</v>
      </c>
      <c r="X7" s="11">
        <f t="shared" si="1"/>
        <v>67950</v>
      </c>
      <c r="Y7" s="11">
        <f t="shared" si="1"/>
        <v>73350.000000000015</v>
      </c>
      <c r="Z7" s="11">
        <f t="shared" si="1"/>
        <v>80550</v>
      </c>
      <c r="AC7" s="9"/>
      <c r="AD7" s="10">
        <v>22</v>
      </c>
      <c r="AE7" s="11">
        <f t="shared" si="6"/>
        <v>93150.000000000015</v>
      </c>
      <c r="AF7" s="11">
        <f t="shared" si="2"/>
        <v>96525</v>
      </c>
      <c r="AG7" s="11">
        <f t="shared" si="2"/>
        <v>101924.99999999999</v>
      </c>
      <c r="AH7" s="11">
        <f t="shared" si="2"/>
        <v>110025.00000000001</v>
      </c>
      <c r="AI7" s="11">
        <f t="shared" si="2"/>
        <v>120825</v>
      </c>
      <c r="AL7" s="9"/>
      <c r="AM7" s="10">
        <v>22</v>
      </c>
      <c r="AN7" s="11">
        <f t="shared" si="7"/>
        <v>124200.00000000003</v>
      </c>
      <c r="AO7" s="11">
        <f t="shared" si="3"/>
        <v>128700</v>
      </c>
      <c r="AP7" s="11">
        <f t="shared" si="3"/>
        <v>135900</v>
      </c>
      <c r="AQ7" s="11">
        <f t="shared" si="3"/>
        <v>146700.00000000003</v>
      </c>
      <c r="AR7" s="11">
        <f t="shared" si="3"/>
        <v>161100</v>
      </c>
    </row>
    <row r="8" spans="1:44">
      <c r="A8" s="9"/>
      <c r="B8" s="10">
        <v>23</v>
      </c>
      <c r="C8" s="92">
        <v>6.9</v>
      </c>
      <c r="D8" s="92">
        <v>7.2</v>
      </c>
      <c r="E8" s="92">
        <v>7.65</v>
      </c>
      <c r="F8" s="92">
        <v>8.4</v>
      </c>
      <c r="G8" s="92">
        <v>9.3000000000000007</v>
      </c>
      <c r="K8" s="9"/>
      <c r="L8" s="10">
        <v>23</v>
      </c>
      <c r="M8" s="11">
        <f t="shared" si="4"/>
        <v>48000</v>
      </c>
      <c r="N8" s="11">
        <f t="shared" si="0"/>
        <v>48000</v>
      </c>
      <c r="O8" s="11">
        <f t="shared" si="0"/>
        <v>48000</v>
      </c>
      <c r="P8" s="11">
        <f t="shared" si="0"/>
        <v>48000</v>
      </c>
      <c r="Q8" s="11">
        <f t="shared" si="0"/>
        <v>48000</v>
      </c>
      <c r="T8" s="9"/>
      <c r="U8" s="10">
        <v>23</v>
      </c>
      <c r="V8" s="11">
        <f t="shared" si="5"/>
        <v>62100.000000000015</v>
      </c>
      <c r="W8" s="11">
        <f t="shared" si="1"/>
        <v>64800</v>
      </c>
      <c r="X8" s="11">
        <f t="shared" si="1"/>
        <v>68850</v>
      </c>
      <c r="Y8" s="11">
        <f t="shared" si="1"/>
        <v>75600.000000000015</v>
      </c>
      <c r="Z8" s="11">
        <f t="shared" si="1"/>
        <v>83700.000000000015</v>
      </c>
      <c r="AC8" s="9"/>
      <c r="AD8" s="10">
        <v>23</v>
      </c>
      <c r="AE8" s="11">
        <f t="shared" si="6"/>
        <v>93150.000000000015</v>
      </c>
      <c r="AF8" s="11">
        <f t="shared" si="2"/>
        <v>97200</v>
      </c>
      <c r="AG8" s="11">
        <f t="shared" si="2"/>
        <v>103275.00000000001</v>
      </c>
      <c r="AH8" s="11">
        <f t="shared" si="2"/>
        <v>113400.00000000001</v>
      </c>
      <c r="AI8" s="11">
        <f t="shared" si="2"/>
        <v>125550.00000000003</v>
      </c>
      <c r="AL8" s="9"/>
      <c r="AM8" s="10">
        <v>23</v>
      </c>
      <c r="AN8" s="11">
        <f t="shared" si="7"/>
        <v>124200.00000000003</v>
      </c>
      <c r="AO8" s="11">
        <f t="shared" si="3"/>
        <v>129600</v>
      </c>
      <c r="AP8" s="11">
        <f t="shared" si="3"/>
        <v>137700</v>
      </c>
      <c r="AQ8" s="11">
        <f t="shared" si="3"/>
        <v>151200.00000000003</v>
      </c>
      <c r="AR8" s="11">
        <f t="shared" si="3"/>
        <v>167400.00000000003</v>
      </c>
    </row>
    <row r="9" spans="1:44">
      <c r="A9" s="9"/>
      <c r="B9" s="10">
        <v>24</v>
      </c>
      <c r="C9" s="92">
        <v>7</v>
      </c>
      <c r="D9" s="92">
        <v>7.3</v>
      </c>
      <c r="E9" s="92">
        <v>7.8</v>
      </c>
      <c r="F9" s="92">
        <v>8.65</v>
      </c>
      <c r="G9" s="92">
        <v>9.6999999999999993</v>
      </c>
      <c r="K9" s="9"/>
      <c r="L9" s="10">
        <v>24</v>
      </c>
      <c r="M9" s="11">
        <f t="shared" si="4"/>
        <v>48000</v>
      </c>
      <c r="N9" s="11">
        <f t="shared" si="0"/>
        <v>48000</v>
      </c>
      <c r="O9" s="11">
        <f t="shared" si="0"/>
        <v>48000</v>
      </c>
      <c r="P9" s="11">
        <f t="shared" si="0"/>
        <v>48000</v>
      </c>
      <c r="Q9" s="11">
        <f t="shared" si="0"/>
        <v>48000</v>
      </c>
      <c r="T9" s="9"/>
      <c r="U9" s="10">
        <v>24</v>
      </c>
      <c r="V9" s="11">
        <f t="shared" si="5"/>
        <v>63000</v>
      </c>
      <c r="W9" s="11">
        <f t="shared" si="1"/>
        <v>65700</v>
      </c>
      <c r="X9" s="11">
        <f t="shared" si="1"/>
        <v>70200</v>
      </c>
      <c r="Y9" s="11">
        <f t="shared" si="1"/>
        <v>77850</v>
      </c>
      <c r="Z9" s="11">
        <f t="shared" si="1"/>
        <v>87299.999999999985</v>
      </c>
      <c r="AC9" s="9"/>
      <c r="AD9" s="10">
        <v>24</v>
      </c>
      <c r="AE9" s="11">
        <f t="shared" si="6"/>
        <v>94500</v>
      </c>
      <c r="AF9" s="11">
        <f t="shared" si="2"/>
        <v>98550</v>
      </c>
      <c r="AG9" s="11">
        <f t="shared" si="2"/>
        <v>105300</v>
      </c>
      <c r="AH9" s="11">
        <f t="shared" si="2"/>
        <v>116775</v>
      </c>
      <c r="AI9" s="11">
        <f t="shared" si="2"/>
        <v>130949.99999999997</v>
      </c>
      <c r="AL9" s="9"/>
      <c r="AM9" s="10">
        <v>24</v>
      </c>
      <c r="AN9" s="11">
        <f t="shared" si="7"/>
        <v>126000</v>
      </c>
      <c r="AO9" s="11">
        <f t="shared" si="3"/>
        <v>131400</v>
      </c>
      <c r="AP9" s="11">
        <f t="shared" si="3"/>
        <v>140400</v>
      </c>
      <c r="AQ9" s="11">
        <f t="shared" si="3"/>
        <v>155700</v>
      </c>
      <c r="AR9" s="11">
        <f t="shared" si="3"/>
        <v>174599.99999999997</v>
      </c>
    </row>
    <row r="10" spans="1:44">
      <c r="A10" s="9"/>
      <c r="B10" s="10">
        <v>25</v>
      </c>
      <c r="C10" s="92">
        <v>7.05</v>
      </c>
      <c r="D10" s="92">
        <v>7.4</v>
      </c>
      <c r="E10" s="92">
        <v>8</v>
      </c>
      <c r="F10" s="92">
        <v>8.9</v>
      </c>
      <c r="G10" s="92">
        <v>10.199999999999999</v>
      </c>
      <c r="K10" s="9"/>
      <c r="L10" s="10">
        <v>25</v>
      </c>
      <c r="M10" s="11">
        <f t="shared" si="4"/>
        <v>48000</v>
      </c>
      <c r="N10" s="11">
        <f t="shared" si="0"/>
        <v>48000</v>
      </c>
      <c r="O10" s="11">
        <f t="shared" si="0"/>
        <v>48000</v>
      </c>
      <c r="P10" s="11">
        <f t="shared" si="0"/>
        <v>48000</v>
      </c>
      <c r="Q10" s="11">
        <f t="shared" si="0"/>
        <v>48000</v>
      </c>
      <c r="T10" s="9"/>
      <c r="U10" s="10">
        <v>25</v>
      </c>
      <c r="V10" s="11">
        <f t="shared" si="5"/>
        <v>63450</v>
      </c>
      <c r="W10" s="11">
        <f t="shared" si="1"/>
        <v>66600</v>
      </c>
      <c r="X10" s="11">
        <f t="shared" si="1"/>
        <v>72000</v>
      </c>
      <c r="Y10" s="11">
        <f t="shared" si="1"/>
        <v>80100</v>
      </c>
      <c r="Z10" s="11">
        <f t="shared" si="1"/>
        <v>91799.999999999985</v>
      </c>
      <c r="AC10" s="9"/>
      <c r="AD10" s="10">
        <v>25</v>
      </c>
      <c r="AE10" s="11">
        <f t="shared" si="6"/>
        <v>95175</v>
      </c>
      <c r="AF10" s="11">
        <f t="shared" si="2"/>
        <v>99900</v>
      </c>
      <c r="AG10" s="11">
        <f t="shared" si="2"/>
        <v>108000</v>
      </c>
      <c r="AH10" s="11">
        <f t="shared" si="2"/>
        <v>120150</v>
      </c>
      <c r="AI10" s="11">
        <f t="shared" si="2"/>
        <v>137699.99999999997</v>
      </c>
      <c r="AL10" s="9"/>
      <c r="AM10" s="10">
        <v>25</v>
      </c>
      <c r="AN10" s="11">
        <f t="shared" si="7"/>
        <v>126900</v>
      </c>
      <c r="AO10" s="11">
        <f t="shared" si="3"/>
        <v>133200</v>
      </c>
      <c r="AP10" s="11">
        <f t="shared" si="3"/>
        <v>144000</v>
      </c>
      <c r="AQ10" s="11">
        <f t="shared" si="3"/>
        <v>160200</v>
      </c>
      <c r="AR10" s="11">
        <f t="shared" si="3"/>
        <v>183599.99999999997</v>
      </c>
    </row>
    <row r="11" spans="1:44">
      <c r="A11" s="9"/>
      <c r="B11" s="10">
        <v>26</v>
      </c>
      <c r="C11" s="92">
        <v>7.1</v>
      </c>
      <c r="D11" s="92">
        <v>7.5</v>
      </c>
      <c r="E11" s="92">
        <v>8.1999999999999993</v>
      </c>
      <c r="F11" s="92">
        <v>9.1999999999999993</v>
      </c>
      <c r="G11" s="92">
        <v>10.7</v>
      </c>
      <c r="K11" s="9"/>
      <c r="L11" s="10">
        <v>26</v>
      </c>
      <c r="M11" s="11">
        <f>IF(C11/1000*$K$1*0.9&lt;48000,48000,C11/1000*$K$1*0.9)</f>
        <v>48000</v>
      </c>
      <c r="N11" s="11">
        <f t="shared" si="0"/>
        <v>48000</v>
      </c>
      <c r="O11" s="11">
        <f t="shared" si="0"/>
        <v>48000</v>
      </c>
      <c r="P11" s="11">
        <f t="shared" si="0"/>
        <v>48000</v>
      </c>
      <c r="Q11" s="11">
        <f t="shared" ref="M11:Q26" si="8">IFERROR(G11/1000*$K$1*0.9,0)</f>
        <v>48150</v>
      </c>
      <c r="T11" s="9"/>
      <c r="U11" s="10">
        <v>26</v>
      </c>
      <c r="V11" s="11">
        <f t="shared" si="5"/>
        <v>63900</v>
      </c>
      <c r="W11" s="11">
        <f t="shared" si="1"/>
        <v>67500</v>
      </c>
      <c r="X11" s="11">
        <f t="shared" si="1"/>
        <v>73799.999999999985</v>
      </c>
      <c r="Y11" s="11">
        <f t="shared" si="1"/>
        <v>82800</v>
      </c>
      <c r="Z11" s="11">
        <f t="shared" si="1"/>
        <v>96300</v>
      </c>
      <c r="AC11" s="9"/>
      <c r="AD11" s="10">
        <v>26</v>
      </c>
      <c r="AE11" s="11">
        <f t="shared" si="6"/>
        <v>95850</v>
      </c>
      <c r="AF11" s="11">
        <f t="shared" si="2"/>
        <v>101250</v>
      </c>
      <c r="AG11" s="11">
        <f t="shared" si="2"/>
        <v>110699.99999999999</v>
      </c>
      <c r="AH11" s="11">
        <f t="shared" si="2"/>
        <v>124200</v>
      </c>
      <c r="AI11" s="11">
        <f t="shared" si="2"/>
        <v>144450</v>
      </c>
      <c r="AL11" s="9"/>
      <c r="AM11" s="10">
        <v>26</v>
      </c>
      <c r="AN11" s="11">
        <f t="shared" si="7"/>
        <v>127800</v>
      </c>
      <c r="AO11" s="11">
        <f t="shared" si="3"/>
        <v>135000</v>
      </c>
      <c r="AP11" s="11">
        <f t="shared" si="3"/>
        <v>147599.99999999997</v>
      </c>
      <c r="AQ11" s="11">
        <f t="shared" si="3"/>
        <v>165600</v>
      </c>
      <c r="AR11" s="11">
        <f t="shared" si="3"/>
        <v>192600</v>
      </c>
    </row>
    <row r="12" spans="1:44">
      <c r="A12" s="9"/>
      <c r="B12" s="10">
        <v>27</v>
      </c>
      <c r="C12" s="92">
        <v>7.2</v>
      </c>
      <c r="D12" s="92">
        <v>7.65</v>
      </c>
      <c r="E12" s="92">
        <v>8.4499999999999993</v>
      </c>
      <c r="F12" s="92">
        <v>9.5500000000000007</v>
      </c>
      <c r="G12" s="92">
        <v>11.25</v>
      </c>
      <c r="K12" s="9"/>
      <c r="L12" s="10">
        <v>27</v>
      </c>
      <c r="M12" s="11">
        <f t="shared" ref="M12:M14" si="9">IF(C12/1000*$K$1*0.9&lt;48000,48000,C12/1000*$K$1*0.9)</f>
        <v>48000</v>
      </c>
      <c r="N12" s="11">
        <f t="shared" si="0"/>
        <v>48000</v>
      </c>
      <c r="O12" s="11">
        <f t="shared" si="0"/>
        <v>48000</v>
      </c>
      <c r="P12" s="11">
        <f t="shared" si="0"/>
        <v>48000</v>
      </c>
      <c r="Q12" s="11">
        <f t="shared" si="8"/>
        <v>50625</v>
      </c>
      <c r="T12" s="9"/>
      <c r="U12" s="10">
        <v>27</v>
      </c>
      <c r="V12" s="11">
        <f t="shared" si="5"/>
        <v>64800</v>
      </c>
      <c r="W12" s="11">
        <f t="shared" si="1"/>
        <v>68850</v>
      </c>
      <c r="X12" s="11">
        <f t="shared" si="1"/>
        <v>76049.999999999985</v>
      </c>
      <c r="Y12" s="11">
        <f t="shared" si="1"/>
        <v>85950.000000000015</v>
      </c>
      <c r="Z12" s="11">
        <f t="shared" si="1"/>
        <v>101250</v>
      </c>
      <c r="AC12" s="9"/>
      <c r="AD12" s="10">
        <v>27</v>
      </c>
      <c r="AE12" s="11">
        <f t="shared" si="6"/>
        <v>97200</v>
      </c>
      <c r="AF12" s="11">
        <f t="shared" si="2"/>
        <v>103275.00000000001</v>
      </c>
      <c r="AG12" s="11">
        <f t="shared" si="2"/>
        <v>114074.99999999999</v>
      </c>
      <c r="AH12" s="11">
        <f t="shared" si="2"/>
        <v>128925.00000000003</v>
      </c>
      <c r="AI12" s="11">
        <f t="shared" si="2"/>
        <v>151875</v>
      </c>
      <c r="AL12" s="9"/>
      <c r="AM12" s="10">
        <v>27</v>
      </c>
      <c r="AN12" s="11">
        <f t="shared" si="7"/>
        <v>129600</v>
      </c>
      <c r="AO12" s="11">
        <f t="shared" si="3"/>
        <v>137700</v>
      </c>
      <c r="AP12" s="11">
        <f t="shared" si="3"/>
        <v>152099.99999999997</v>
      </c>
      <c r="AQ12" s="11">
        <f t="shared" si="3"/>
        <v>171900.00000000003</v>
      </c>
      <c r="AR12" s="11">
        <f t="shared" si="3"/>
        <v>202500</v>
      </c>
    </row>
    <row r="13" spans="1:44">
      <c r="A13" s="9"/>
      <c r="B13" s="10">
        <v>28</v>
      </c>
      <c r="C13" s="92">
        <v>7.3</v>
      </c>
      <c r="D13" s="92">
        <v>7.85</v>
      </c>
      <c r="E13" s="92">
        <v>8.75</v>
      </c>
      <c r="F13" s="92">
        <v>9.9499999999999993</v>
      </c>
      <c r="G13" s="92">
        <v>11.85</v>
      </c>
      <c r="K13" s="9"/>
      <c r="L13" s="10">
        <v>28</v>
      </c>
      <c r="M13" s="11">
        <f t="shared" si="9"/>
        <v>48000</v>
      </c>
      <c r="N13" s="11">
        <f t="shared" si="0"/>
        <v>48000</v>
      </c>
      <c r="O13" s="11">
        <f t="shared" si="0"/>
        <v>48000</v>
      </c>
      <c r="P13" s="11">
        <f t="shared" si="0"/>
        <v>48000</v>
      </c>
      <c r="Q13" s="11">
        <f t="shared" si="8"/>
        <v>53325</v>
      </c>
      <c r="T13" s="9"/>
      <c r="U13" s="10">
        <v>28</v>
      </c>
      <c r="V13" s="11">
        <f t="shared" si="5"/>
        <v>65700</v>
      </c>
      <c r="W13" s="11">
        <f t="shared" si="1"/>
        <v>70650</v>
      </c>
      <c r="X13" s="11">
        <f t="shared" si="1"/>
        <v>78750.000000000015</v>
      </c>
      <c r="Y13" s="11">
        <f t="shared" si="1"/>
        <v>89549.999999999985</v>
      </c>
      <c r="Z13" s="11">
        <f t="shared" si="1"/>
        <v>106650</v>
      </c>
      <c r="AC13" s="9"/>
      <c r="AD13" s="10">
        <v>28</v>
      </c>
      <c r="AE13" s="11">
        <f t="shared" si="6"/>
        <v>98550</v>
      </c>
      <c r="AF13" s="11">
        <f t="shared" si="2"/>
        <v>105974.99999999999</v>
      </c>
      <c r="AG13" s="11">
        <f t="shared" si="2"/>
        <v>118125</v>
      </c>
      <c r="AH13" s="11">
        <f t="shared" si="2"/>
        <v>134324.99999999997</v>
      </c>
      <c r="AI13" s="11">
        <f t="shared" si="2"/>
        <v>159975</v>
      </c>
      <c r="AL13" s="9"/>
      <c r="AM13" s="10">
        <v>28</v>
      </c>
      <c r="AN13" s="11">
        <f t="shared" si="7"/>
        <v>131400</v>
      </c>
      <c r="AO13" s="11">
        <f t="shared" si="3"/>
        <v>141300</v>
      </c>
      <c r="AP13" s="11">
        <f t="shared" si="3"/>
        <v>157500.00000000003</v>
      </c>
      <c r="AQ13" s="11">
        <f t="shared" si="3"/>
        <v>179099.99999999997</v>
      </c>
      <c r="AR13" s="11">
        <f t="shared" si="3"/>
        <v>213300</v>
      </c>
    </row>
    <row r="14" spans="1:44">
      <c r="A14" s="9"/>
      <c r="B14" s="10">
        <v>29</v>
      </c>
      <c r="C14" s="92">
        <v>7.45</v>
      </c>
      <c r="D14" s="92">
        <v>8.1</v>
      </c>
      <c r="E14" s="92">
        <v>9.1</v>
      </c>
      <c r="F14" s="92">
        <v>10.5</v>
      </c>
      <c r="G14" s="92">
        <v>12.5</v>
      </c>
      <c r="K14" s="9"/>
      <c r="L14" s="10">
        <v>29</v>
      </c>
      <c r="M14" s="11">
        <f t="shared" si="9"/>
        <v>48000</v>
      </c>
      <c r="N14" s="11">
        <f t="shared" si="0"/>
        <v>48000</v>
      </c>
      <c r="O14" s="11">
        <f t="shared" si="0"/>
        <v>48000</v>
      </c>
      <c r="P14" s="11">
        <f t="shared" si="0"/>
        <v>48000</v>
      </c>
      <c r="Q14" s="11">
        <f t="shared" si="8"/>
        <v>56250</v>
      </c>
      <c r="T14" s="9"/>
      <c r="U14" s="10">
        <v>29</v>
      </c>
      <c r="V14" s="11">
        <f t="shared" si="5"/>
        <v>67050</v>
      </c>
      <c r="W14" s="11">
        <f t="shared" si="1"/>
        <v>72900</v>
      </c>
      <c r="X14" s="11">
        <f t="shared" si="1"/>
        <v>81900</v>
      </c>
      <c r="Y14" s="11">
        <f t="shared" si="1"/>
        <v>94500</v>
      </c>
      <c r="Z14" s="11">
        <f t="shared" si="1"/>
        <v>112500</v>
      </c>
      <c r="AC14" s="9"/>
      <c r="AD14" s="10">
        <v>29</v>
      </c>
      <c r="AE14" s="11">
        <f t="shared" si="6"/>
        <v>100575</v>
      </c>
      <c r="AF14" s="11">
        <f t="shared" si="2"/>
        <v>109350</v>
      </c>
      <c r="AG14" s="11">
        <f t="shared" si="2"/>
        <v>122850</v>
      </c>
      <c r="AH14" s="11">
        <f t="shared" si="2"/>
        <v>141750</v>
      </c>
      <c r="AI14" s="11">
        <f t="shared" si="2"/>
        <v>168750</v>
      </c>
      <c r="AL14" s="9"/>
      <c r="AM14" s="10">
        <v>29</v>
      </c>
      <c r="AN14" s="11">
        <f t="shared" si="7"/>
        <v>134100</v>
      </c>
      <c r="AO14" s="11">
        <f t="shared" si="3"/>
        <v>145800</v>
      </c>
      <c r="AP14" s="11">
        <f t="shared" si="3"/>
        <v>163800</v>
      </c>
      <c r="AQ14" s="11">
        <f t="shared" si="3"/>
        <v>189000</v>
      </c>
      <c r="AR14" s="11">
        <f t="shared" si="3"/>
        <v>225000</v>
      </c>
    </row>
    <row r="15" spans="1:44">
      <c r="A15" s="9"/>
      <c r="B15" s="10">
        <v>30</v>
      </c>
      <c r="C15" s="92">
        <v>7.6</v>
      </c>
      <c r="D15" s="92">
        <v>8.35</v>
      </c>
      <c r="E15" s="92">
        <v>9.5</v>
      </c>
      <c r="F15" s="92">
        <v>11.1</v>
      </c>
      <c r="G15" s="92">
        <v>13.15</v>
      </c>
      <c r="K15" s="9"/>
      <c r="L15" s="10">
        <v>30</v>
      </c>
      <c r="M15" s="11">
        <f>IF(C15/1000*$K$1*0.9&lt;48000,48000,C15/1000*$K$1*0.9)</f>
        <v>48000</v>
      </c>
      <c r="N15" s="11">
        <f t="shared" si="0"/>
        <v>48000</v>
      </c>
      <c r="O15" s="11">
        <f t="shared" si="0"/>
        <v>48000</v>
      </c>
      <c r="P15" s="11">
        <f t="shared" si="8"/>
        <v>49950</v>
      </c>
      <c r="Q15" s="11">
        <f t="shared" si="8"/>
        <v>59175</v>
      </c>
      <c r="T15" s="9"/>
      <c r="U15" s="10">
        <v>30</v>
      </c>
      <c r="V15" s="11">
        <f t="shared" si="5"/>
        <v>68400</v>
      </c>
      <c r="W15" s="11">
        <f t="shared" si="1"/>
        <v>75150</v>
      </c>
      <c r="X15" s="11">
        <f t="shared" si="1"/>
        <v>85500</v>
      </c>
      <c r="Y15" s="11">
        <f t="shared" si="1"/>
        <v>99900</v>
      </c>
      <c r="Z15" s="11">
        <f t="shared" si="1"/>
        <v>118350</v>
      </c>
      <c r="AC15" s="9"/>
      <c r="AD15" s="10">
        <v>30</v>
      </c>
      <c r="AE15" s="11">
        <f t="shared" si="6"/>
        <v>102600</v>
      </c>
      <c r="AF15" s="11">
        <f t="shared" si="2"/>
        <v>112725</v>
      </c>
      <c r="AG15" s="11">
        <f t="shared" si="2"/>
        <v>128250</v>
      </c>
      <c r="AH15" s="11">
        <f t="shared" si="2"/>
        <v>149850</v>
      </c>
      <c r="AI15" s="11">
        <f t="shared" si="2"/>
        <v>177525</v>
      </c>
      <c r="AL15" s="9"/>
      <c r="AM15" s="10">
        <v>30</v>
      </c>
      <c r="AN15" s="11">
        <f t="shared" si="7"/>
        <v>136800</v>
      </c>
      <c r="AO15" s="11">
        <f t="shared" si="3"/>
        <v>150300</v>
      </c>
      <c r="AP15" s="11">
        <f t="shared" si="3"/>
        <v>171000</v>
      </c>
      <c r="AQ15" s="11">
        <f t="shared" si="3"/>
        <v>199800</v>
      </c>
      <c r="AR15" s="11">
        <f t="shared" si="3"/>
        <v>236700</v>
      </c>
    </row>
    <row r="16" spans="1:44">
      <c r="A16" s="9"/>
      <c r="B16" s="10">
        <v>31</v>
      </c>
      <c r="C16" s="92">
        <v>7.8</v>
      </c>
      <c r="D16" s="92">
        <v>8.65</v>
      </c>
      <c r="E16" s="92">
        <v>10</v>
      </c>
      <c r="F16" s="92">
        <v>11.75</v>
      </c>
      <c r="G16" s="92">
        <v>13.95</v>
      </c>
      <c r="K16" s="9"/>
      <c r="L16" s="10">
        <v>31</v>
      </c>
      <c r="M16" s="11">
        <f t="shared" ref="M16:M17" si="10">IF(C16/1000*$K$1*0.9&lt;48000,48000,C16/1000*$K$1*0.9)</f>
        <v>48000</v>
      </c>
      <c r="N16" s="11">
        <f t="shared" si="0"/>
        <v>48000</v>
      </c>
      <c r="O16" s="11">
        <f t="shared" si="0"/>
        <v>48000</v>
      </c>
      <c r="P16" s="11">
        <f t="shared" si="8"/>
        <v>52875</v>
      </c>
      <c r="Q16" s="11">
        <f t="shared" si="8"/>
        <v>62775</v>
      </c>
      <c r="T16" s="9"/>
      <c r="U16" s="10">
        <v>31</v>
      </c>
      <c r="V16" s="11">
        <f t="shared" si="5"/>
        <v>70200</v>
      </c>
      <c r="W16" s="11">
        <f t="shared" si="1"/>
        <v>77850</v>
      </c>
      <c r="X16" s="11">
        <f t="shared" si="1"/>
        <v>90000</v>
      </c>
      <c r="Y16" s="11">
        <f t="shared" si="1"/>
        <v>105750</v>
      </c>
      <c r="Z16" s="11">
        <f t="shared" si="1"/>
        <v>125550</v>
      </c>
      <c r="AC16" s="9"/>
      <c r="AD16" s="10">
        <v>31</v>
      </c>
      <c r="AE16" s="11">
        <f t="shared" si="6"/>
        <v>105300</v>
      </c>
      <c r="AF16" s="11">
        <f t="shared" si="2"/>
        <v>116775</v>
      </c>
      <c r="AG16" s="11">
        <f t="shared" si="2"/>
        <v>135000</v>
      </c>
      <c r="AH16" s="11">
        <f t="shared" si="2"/>
        <v>158625</v>
      </c>
      <c r="AI16" s="11">
        <f t="shared" si="2"/>
        <v>188324.99999999997</v>
      </c>
      <c r="AL16" s="9"/>
      <c r="AM16" s="10">
        <v>31</v>
      </c>
      <c r="AN16" s="11">
        <f t="shared" si="7"/>
        <v>140400</v>
      </c>
      <c r="AO16" s="11">
        <f t="shared" si="3"/>
        <v>155700</v>
      </c>
      <c r="AP16" s="11">
        <f t="shared" si="3"/>
        <v>180000</v>
      </c>
      <c r="AQ16" s="11">
        <f t="shared" si="3"/>
        <v>211500</v>
      </c>
      <c r="AR16" s="11">
        <f t="shared" si="3"/>
        <v>251100</v>
      </c>
    </row>
    <row r="17" spans="1:44">
      <c r="A17" s="9"/>
      <c r="B17" s="10">
        <v>32</v>
      </c>
      <c r="C17" s="92">
        <v>8.0500000000000007</v>
      </c>
      <c r="D17" s="92">
        <v>9</v>
      </c>
      <c r="E17" s="92">
        <v>10.55</v>
      </c>
      <c r="F17" s="92">
        <v>12.5</v>
      </c>
      <c r="G17" s="92">
        <v>14.85</v>
      </c>
      <c r="K17" s="9"/>
      <c r="L17" s="10">
        <v>32</v>
      </c>
      <c r="M17" s="11">
        <f t="shared" si="10"/>
        <v>48000</v>
      </c>
      <c r="N17" s="11">
        <f t="shared" si="0"/>
        <v>48000</v>
      </c>
      <c r="O17" s="11">
        <f t="shared" si="0"/>
        <v>48000</v>
      </c>
      <c r="P17" s="11">
        <f t="shared" si="8"/>
        <v>56250</v>
      </c>
      <c r="Q17" s="11">
        <f t="shared" si="8"/>
        <v>66825</v>
      </c>
      <c r="T17" s="9"/>
      <c r="U17" s="10">
        <v>32</v>
      </c>
      <c r="V17" s="11">
        <f t="shared" si="5"/>
        <v>72450</v>
      </c>
      <c r="W17" s="11">
        <f t="shared" si="1"/>
        <v>81000</v>
      </c>
      <c r="X17" s="11">
        <f t="shared" si="1"/>
        <v>94950</v>
      </c>
      <c r="Y17" s="11">
        <f t="shared" si="1"/>
        <v>112500</v>
      </c>
      <c r="Z17" s="11">
        <f t="shared" si="1"/>
        <v>133650</v>
      </c>
      <c r="AC17" s="9"/>
      <c r="AD17" s="10">
        <v>32</v>
      </c>
      <c r="AE17" s="11">
        <f t="shared" si="6"/>
        <v>108675</v>
      </c>
      <c r="AF17" s="11">
        <f t="shared" si="2"/>
        <v>121500</v>
      </c>
      <c r="AG17" s="11">
        <f t="shared" si="2"/>
        <v>142425</v>
      </c>
      <c r="AH17" s="11">
        <f t="shared" si="2"/>
        <v>168750</v>
      </c>
      <c r="AI17" s="11">
        <f t="shared" si="2"/>
        <v>200475</v>
      </c>
      <c r="AL17" s="9"/>
      <c r="AM17" s="10">
        <v>32</v>
      </c>
      <c r="AN17" s="11">
        <f t="shared" si="7"/>
        <v>144900</v>
      </c>
      <c r="AO17" s="11">
        <f t="shared" si="3"/>
        <v>162000</v>
      </c>
      <c r="AP17" s="11">
        <f t="shared" si="3"/>
        <v>189900</v>
      </c>
      <c r="AQ17" s="11">
        <f t="shared" si="3"/>
        <v>225000</v>
      </c>
      <c r="AR17" s="11">
        <f t="shared" si="3"/>
        <v>267300</v>
      </c>
    </row>
    <row r="18" spans="1:44">
      <c r="A18" s="9"/>
      <c r="B18" s="10">
        <v>33</v>
      </c>
      <c r="C18" s="92">
        <v>8.3000000000000007</v>
      </c>
      <c r="D18" s="92">
        <v>9.4</v>
      </c>
      <c r="E18" s="92">
        <v>11.15</v>
      </c>
      <c r="F18" s="92">
        <v>13.3</v>
      </c>
      <c r="G18" s="92">
        <v>15.8</v>
      </c>
      <c r="K18" s="9"/>
      <c r="L18" s="10">
        <v>33</v>
      </c>
      <c r="M18" s="11">
        <f>IF(C18/1000*$K$1*0.9&lt;48000,48000,C18/1000*$K$1*0.9)</f>
        <v>48000</v>
      </c>
      <c r="N18" s="11">
        <f t="shared" si="0"/>
        <v>48000</v>
      </c>
      <c r="O18" s="11">
        <f t="shared" si="8"/>
        <v>50175</v>
      </c>
      <c r="P18" s="11">
        <f t="shared" si="8"/>
        <v>59850</v>
      </c>
      <c r="Q18" s="11">
        <f t="shared" si="8"/>
        <v>71100.000000000015</v>
      </c>
      <c r="T18" s="9"/>
      <c r="U18" s="10">
        <v>33</v>
      </c>
      <c r="V18" s="11">
        <f t="shared" si="5"/>
        <v>74700</v>
      </c>
      <c r="W18" s="11">
        <f t="shared" si="1"/>
        <v>84600</v>
      </c>
      <c r="X18" s="11">
        <f t="shared" si="1"/>
        <v>100350</v>
      </c>
      <c r="Y18" s="11">
        <f t="shared" si="1"/>
        <v>119700</v>
      </c>
      <c r="Z18" s="11">
        <f t="shared" si="1"/>
        <v>142200.00000000003</v>
      </c>
      <c r="AC18" s="9"/>
      <c r="AD18" s="10">
        <v>33</v>
      </c>
      <c r="AE18" s="11">
        <f t="shared" si="6"/>
        <v>112050</v>
      </c>
      <c r="AF18" s="11">
        <f t="shared" si="2"/>
        <v>126900</v>
      </c>
      <c r="AG18" s="11">
        <f t="shared" si="2"/>
        <v>150525</v>
      </c>
      <c r="AH18" s="11">
        <f t="shared" si="2"/>
        <v>179550.00000000003</v>
      </c>
      <c r="AI18" s="11">
        <f t="shared" si="2"/>
        <v>213300.00000000003</v>
      </c>
      <c r="AL18" s="9"/>
      <c r="AM18" s="10">
        <v>33</v>
      </c>
      <c r="AN18" s="11">
        <f t="shared" si="7"/>
        <v>149400</v>
      </c>
      <c r="AO18" s="11">
        <f t="shared" si="3"/>
        <v>169200</v>
      </c>
      <c r="AP18" s="11">
        <f t="shared" si="3"/>
        <v>200700</v>
      </c>
      <c r="AQ18" s="11">
        <f t="shared" si="3"/>
        <v>239400</v>
      </c>
      <c r="AR18" s="11">
        <f t="shared" si="3"/>
        <v>284400.00000000006</v>
      </c>
    </row>
    <row r="19" spans="1:44">
      <c r="A19" s="9"/>
      <c r="B19" s="10">
        <v>34</v>
      </c>
      <c r="C19" s="92">
        <v>8.6</v>
      </c>
      <c r="D19" s="92">
        <v>9.9</v>
      </c>
      <c r="E19" s="92">
        <v>11.8</v>
      </c>
      <c r="F19" s="92">
        <v>14.15</v>
      </c>
      <c r="G19" s="92">
        <v>16.899999999999999</v>
      </c>
      <c r="K19" s="9"/>
      <c r="L19" s="10">
        <v>34</v>
      </c>
      <c r="M19" s="11">
        <f t="shared" ref="M19:N20" si="11">IF(C19/1000*$K$1*0.9&lt;48000,48000,C19/1000*$K$1*0.9)</f>
        <v>48000</v>
      </c>
      <c r="N19" s="11">
        <f t="shared" si="11"/>
        <v>48000</v>
      </c>
      <c r="O19" s="11">
        <f t="shared" si="8"/>
        <v>53100.000000000007</v>
      </c>
      <c r="P19" s="11">
        <f t="shared" si="8"/>
        <v>63675</v>
      </c>
      <c r="Q19" s="11">
        <f t="shared" si="8"/>
        <v>76049.999999999985</v>
      </c>
      <c r="T19" s="9"/>
      <c r="U19" s="10">
        <v>34</v>
      </c>
      <c r="V19" s="11">
        <f t="shared" si="5"/>
        <v>77400</v>
      </c>
      <c r="W19" s="11">
        <f t="shared" si="5"/>
        <v>89100.000000000015</v>
      </c>
      <c r="X19" s="11">
        <f t="shared" si="5"/>
        <v>106200.00000000001</v>
      </c>
      <c r="Y19" s="11">
        <f t="shared" si="5"/>
        <v>127350</v>
      </c>
      <c r="Z19" s="11">
        <f t="shared" si="5"/>
        <v>152099.99999999997</v>
      </c>
      <c r="AC19" s="9"/>
      <c r="AD19" s="10">
        <v>34</v>
      </c>
      <c r="AE19" s="11">
        <f t="shared" si="6"/>
        <v>116100</v>
      </c>
      <c r="AF19" s="11">
        <f t="shared" si="6"/>
        <v>133650</v>
      </c>
      <c r="AG19" s="11">
        <f t="shared" si="6"/>
        <v>159300.00000000003</v>
      </c>
      <c r="AH19" s="11">
        <f t="shared" si="6"/>
        <v>191025.00000000003</v>
      </c>
      <c r="AI19" s="11">
        <f t="shared" si="6"/>
        <v>228149.99999999997</v>
      </c>
      <c r="AL19" s="9"/>
      <c r="AM19" s="10">
        <v>34</v>
      </c>
      <c r="AN19" s="11">
        <f t="shared" si="7"/>
        <v>154800</v>
      </c>
      <c r="AO19" s="11">
        <f t="shared" si="7"/>
        <v>178200.00000000003</v>
      </c>
      <c r="AP19" s="11">
        <f t="shared" si="7"/>
        <v>212400.00000000003</v>
      </c>
      <c r="AQ19" s="11">
        <f t="shared" si="7"/>
        <v>254700</v>
      </c>
      <c r="AR19" s="11">
        <f t="shared" si="7"/>
        <v>304199.99999999994</v>
      </c>
    </row>
    <row r="20" spans="1:44">
      <c r="A20" s="9"/>
      <c r="B20" s="10">
        <v>35</v>
      </c>
      <c r="C20" s="92">
        <v>9</v>
      </c>
      <c r="D20" s="92">
        <v>10.5</v>
      </c>
      <c r="E20" s="92">
        <v>12.55</v>
      </c>
      <c r="F20" s="92">
        <v>15.1</v>
      </c>
      <c r="G20" s="92">
        <v>18.05</v>
      </c>
      <c r="K20" s="9"/>
      <c r="L20" s="10">
        <v>35</v>
      </c>
      <c r="M20" s="11">
        <f t="shared" si="11"/>
        <v>48000</v>
      </c>
      <c r="N20" s="11">
        <f t="shared" si="11"/>
        <v>48000</v>
      </c>
      <c r="O20" s="11">
        <f t="shared" si="8"/>
        <v>56475</v>
      </c>
      <c r="P20" s="11">
        <f t="shared" si="8"/>
        <v>67950</v>
      </c>
      <c r="Q20" s="11">
        <f t="shared" si="8"/>
        <v>81225</v>
      </c>
      <c r="T20" s="9"/>
      <c r="U20" s="10">
        <v>35</v>
      </c>
      <c r="V20" s="11">
        <f t="shared" si="5"/>
        <v>81000</v>
      </c>
      <c r="W20" s="11">
        <f t="shared" si="5"/>
        <v>94500</v>
      </c>
      <c r="X20" s="11">
        <f t="shared" si="5"/>
        <v>112950</v>
      </c>
      <c r="Y20" s="11">
        <f t="shared" si="5"/>
        <v>135900</v>
      </c>
      <c r="Z20" s="11">
        <f t="shared" si="5"/>
        <v>162450</v>
      </c>
      <c r="AC20" s="9"/>
      <c r="AD20" s="10">
        <v>35</v>
      </c>
      <c r="AE20" s="11">
        <f t="shared" si="6"/>
        <v>121500</v>
      </c>
      <c r="AF20" s="11">
        <f t="shared" si="6"/>
        <v>141750</v>
      </c>
      <c r="AG20" s="11">
        <f t="shared" si="6"/>
        <v>169425</v>
      </c>
      <c r="AH20" s="11">
        <f t="shared" si="6"/>
        <v>203849.99999999997</v>
      </c>
      <c r="AI20" s="11">
        <f t="shared" si="6"/>
        <v>243675</v>
      </c>
      <c r="AL20" s="9"/>
      <c r="AM20" s="10">
        <v>35</v>
      </c>
      <c r="AN20" s="11">
        <f t="shared" si="7"/>
        <v>162000</v>
      </c>
      <c r="AO20" s="11">
        <f t="shared" si="7"/>
        <v>189000</v>
      </c>
      <c r="AP20" s="11">
        <f t="shared" si="7"/>
        <v>225900</v>
      </c>
      <c r="AQ20" s="11">
        <f t="shared" si="7"/>
        <v>271800</v>
      </c>
      <c r="AR20" s="11">
        <f t="shared" si="7"/>
        <v>324900</v>
      </c>
    </row>
    <row r="21" spans="1:44">
      <c r="A21" s="9"/>
      <c r="B21" s="10">
        <v>36</v>
      </c>
      <c r="C21" s="92">
        <v>9.4499999999999993</v>
      </c>
      <c r="D21" s="92">
        <v>11.15</v>
      </c>
      <c r="E21" s="92">
        <v>13.35</v>
      </c>
      <c r="F21" s="92">
        <v>16.2</v>
      </c>
      <c r="G21" s="92">
        <v>19.25</v>
      </c>
      <c r="K21" s="9"/>
      <c r="L21" s="10">
        <v>36</v>
      </c>
      <c r="M21" s="11">
        <f>IF(C21/1000*$K$1*0.9&lt;48000,48000,C21/1000*$K$1*0.9)</f>
        <v>48000</v>
      </c>
      <c r="N21" s="11">
        <f t="shared" si="8"/>
        <v>50175</v>
      </c>
      <c r="O21" s="11">
        <f t="shared" si="8"/>
        <v>60075</v>
      </c>
      <c r="P21" s="11">
        <f t="shared" si="8"/>
        <v>72900</v>
      </c>
      <c r="Q21" s="11">
        <f t="shared" si="8"/>
        <v>86625</v>
      </c>
      <c r="T21" s="9"/>
      <c r="U21" s="10">
        <v>36</v>
      </c>
      <c r="V21" s="11">
        <f t="shared" si="5"/>
        <v>85050</v>
      </c>
      <c r="W21" s="11">
        <f t="shared" si="5"/>
        <v>100350</v>
      </c>
      <c r="X21" s="11">
        <f t="shared" si="5"/>
        <v>120150</v>
      </c>
      <c r="Y21" s="11">
        <f t="shared" si="5"/>
        <v>145800</v>
      </c>
      <c r="Z21" s="11">
        <f t="shared" si="5"/>
        <v>173250</v>
      </c>
      <c r="AC21" s="9"/>
      <c r="AD21" s="10">
        <v>36</v>
      </c>
      <c r="AE21" s="11">
        <f t="shared" si="6"/>
        <v>127575</v>
      </c>
      <c r="AF21" s="11">
        <f t="shared" si="6"/>
        <v>150525</v>
      </c>
      <c r="AG21" s="11">
        <f t="shared" si="6"/>
        <v>180224.99999999997</v>
      </c>
      <c r="AH21" s="11">
        <f t="shared" si="6"/>
        <v>218700</v>
      </c>
      <c r="AI21" s="11">
        <f t="shared" si="6"/>
        <v>259875</v>
      </c>
      <c r="AL21" s="9"/>
      <c r="AM21" s="10">
        <v>36</v>
      </c>
      <c r="AN21" s="11">
        <f t="shared" si="7"/>
        <v>170100</v>
      </c>
      <c r="AO21" s="11">
        <f t="shared" si="7"/>
        <v>200700</v>
      </c>
      <c r="AP21" s="11">
        <f t="shared" si="7"/>
        <v>240300</v>
      </c>
      <c r="AQ21" s="11">
        <f t="shared" si="7"/>
        <v>291600</v>
      </c>
      <c r="AR21" s="11">
        <f t="shared" si="7"/>
        <v>346500</v>
      </c>
    </row>
    <row r="22" spans="1:44">
      <c r="A22" s="9"/>
      <c r="B22" s="10">
        <v>37</v>
      </c>
      <c r="C22" s="92">
        <v>10</v>
      </c>
      <c r="D22" s="92">
        <v>11.85</v>
      </c>
      <c r="E22" s="92">
        <v>14.3</v>
      </c>
      <c r="F22" s="92">
        <v>17.350000000000001</v>
      </c>
      <c r="G22" s="92">
        <v>20.6</v>
      </c>
      <c r="K22" s="9"/>
      <c r="L22" s="10">
        <v>37</v>
      </c>
      <c r="M22" s="11">
        <f t="shared" ref="M22:M23" si="12">IF(C22/1000*$K$1*0.9&lt;48000,48000,C22/1000*$K$1*0.9)</f>
        <v>48000</v>
      </c>
      <c r="N22" s="11">
        <f t="shared" si="8"/>
        <v>53325</v>
      </c>
      <c r="O22" s="11">
        <f t="shared" si="8"/>
        <v>64350</v>
      </c>
      <c r="P22" s="11">
        <f t="shared" si="8"/>
        <v>78075</v>
      </c>
      <c r="Q22" s="11">
        <f t="shared" si="8"/>
        <v>92700</v>
      </c>
      <c r="T22" s="9"/>
      <c r="U22" s="10">
        <v>37</v>
      </c>
      <c r="V22" s="11">
        <f t="shared" si="5"/>
        <v>90000</v>
      </c>
      <c r="W22" s="11">
        <f t="shared" si="5"/>
        <v>106650</v>
      </c>
      <c r="X22" s="11">
        <f t="shared" si="5"/>
        <v>128700</v>
      </c>
      <c r="Y22" s="11">
        <f t="shared" si="5"/>
        <v>156150</v>
      </c>
      <c r="Z22" s="11">
        <f t="shared" si="5"/>
        <v>185400</v>
      </c>
      <c r="AC22" s="9"/>
      <c r="AD22" s="10">
        <v>37</v>
      </c>
      <c r="AE22" s="11">
        <f t="shared" si="6"/>
        <v>135000</v>
      </c>
      <c r="AF22" s="11">
        <f t="shared" si="6"/>
        <v>159975</v>
      </c>
      <c r="AG22" s="11">
        <f t="shared" si="6"/>
        <v>193050</v>
      </c>
      <c r="AH22" s="11">
        <f t="shared" si="6"/>
        <v>234225</v>
      </c>
      <c r="AI22" s="11">
        <f t="shared" si="6"/>
        <v>278100</v>
      </c>
      <c r="AL22" s="9"/>
      <c r="AM22" s="10">
        <v>37</v>
      </c>
      <c r="AN22" s="11">
        <f t="shared" si="7"/>
        <v>180000</v>
      </c>
      <c r="AO22" s="11">
        <f t="shared" si="7"/>
        <v>213300</v>
      </c>
      <c r="AP22" s="11">
        <f t="shared" si="7"/>
        <v>257400</v>
      </c>
      <c r="AQ22" s="11">
        <f t="shared" si="7"/>
        <v>312300</v>
      </c>
      <c r="AR22" s="11">
        <f t="shared" si="7"/>
        <v>370800</v>
      </c>
    </row>
    <row r="23" spans="1:44">
      <c r="A23" s="9"/>
      <c r="B23" s="10">
        <v>38</v>
      </c>
      <c r="C23" s="92">
        <v>10.6</v>
      </c>
      <c r="D23" s="92">
        <v>12.65</v>
      </c>
      <c r="E23" s="92">
        <v>15.4</v>
      </c>
      <c r="F23" s="92">
        <v>18.649999999999999</v>
      </c>
      <c r="G23" s="92">
        <v>22</v>
      </c>
      <c r="K23" s="9"/>
      <c r="L23" s="10">
        <v>38</v>
      </c>
      <c r="M23" s="11">
        <f t="shared" si="12"/>
        <v>48000</v>
      </c>
      <c r="N23" s="11">
        <f t="shared" si="8"/>
        <v>56925</v>
      </c>
      <c r="O23" s="11">
        <f t="shared" si="8"/>
        <v>69300</v>
      </c>
      <c r="P23" s="11">
        <f t="shared" si="8"/>
        <v>83925</v>
      </c>
      <c r="Q23" s="11">
        <f t="shared" si="8"/>
        <v>99000</v>
      </c>
      <c r="T23" s="9"/>
      <c r="U23" s="10">
        <v>38</v>
      </c>
      <c r="V23" s="11">
        <f t="shared" si="5"/>
        <v>95400</v>
      </c>
      <c r="W23" s="11">
        <f t="shared" si="5"/>
        <v>113850</v>
      </c>
      <c r="X23" s="11">
        <f t="shared" si="5"/>
        <v>138600</v>
      </c>
      <c r="Y23" s="11">
        <f t="shared" si="5"/>
        <v>167850</v>
      </c>
      <c r="Z23" s="11">
        <f t="shared" si="5"/>
        <v>198000</v>
      </c>
      <c r="AC23" s="9"/>
      <c r="AD23" s="10">
        <v>38</v>
      </c>
      <c r="AE23" s="11">
        <f t="shared" si="6"/>
        <v>143100</v>
      </c>
      <c r="AF23" s="11">
        <f t="shared" si="6"/>
        <v>170775</v>
      </c>
      <c r="AG23" s="11">
        <f t="shared" si="6"/>
        <v>207900</v>
      </c>
      <c r="AH23" s="11">
        <f t="shared" si="6"/>
        <v>251775</v>
      </c>
      <c r="AI23" s="11">
        <f t="shared" si="6"/>
        <v>297000</v>
      </c>
      <c r="AL23" s="9"/>
      <c r="AM23" s="10">
        <v>38</v>
      </c>
      <c r="AN23" s="11">
        <f t="shared" si="7"/>
        <v>190800</v>
      </c>
      <c r="AO23" s="11">
        <f t="shared" si="7"/>
        <v>227700</v>
      </c>
      <c r="AP23" s="11">
        <f t="shared" si="7"/>
        <v>277200</v>
      </c>
      <c r="AQ23" s="11">
        <f t="shared" si="7"/>
        <v>335700</v>
      </c>
      <c r="AR23" s="11">
        <f t="shared" si="7"/>
        <v>396000</v>
      </c>
    </row>
    <row r="24" spans="1:44">
      <c r="A24" s="9"/>
      <c r="B24" s="10">
        <v>39</v>
      </c>
      <c r="C24" s="92">
        <v>11.3</v>
      </c>
      <c r="D24" s="92">
        <v>13.55</v>
      </c>
      <c r="E24" s="92">
        <v>16.55</v>
      </c>
      <c r="F24" s="92">
        <v>20</v>
      </c>
      <c r="G24" s="92">
        <v>23.5</v>
      </c>
      <c r="K24" s="9"/>
      <c r="L24" s="10">
        <v>39</v>
      </c>
      <c r="M24" s="11">
        <f t="shared" si="8"/>
        <v>50850.000000000007</v>
      </c>
      <c r="N24" s="11">
        <f t="shared" si="8"/>
        <v>60975</v>
      </c>
      <c r="O24" s="11">
        <f t="shared" si="8"/>
        <v>74475.000000000015</v>
      </c>
      <c r="P24" s="11">
        <f t="shared" si="8"/>
        <v>90000</v>
      </c>
      <c r="Q24" s="11">
        <f t="shared" si="8"/>
        <v>105750</v>
      </c>
      <c r="T24" s="9"/>
      <c r="U24" s="10">
        <v>39</v>
      </c>
      <c r="V24" s="11">
        <f t="shared" si="5"/>
        <v>101700.00000000001</v>
      </c>
      <c r="W24" s="11">
        <f t="shared" si="5"/>
        <v>121950</v>
      </c>
      <c r="X24" s="11">
        <f t="shared" si="5"/>
        <v>148950.00000000003</v>
      </c>
      <c r="Y24" s="11">
        <f t="shared" si="5"/>
        <v>180000</v>
      </c>
      <c r="Z24" s="11">
        <f t="shared" si="5"/>
        <v>211500</v>
      </c>
      <c r="AC24" s="9"/>
      <c r="AD24" s="10">
        <v>39</v>
      </c>
      <c r="AE24" s="11">
        <f t="shared" si="6"/>
        <v>152550.00000000003</v>
      </c>
      <c r="AF24" s="11">
        <f t="shared" si="6"/>
        <v>182925.00000000003</v>
      </c>
      <c r="AG24" s="11">
        <f t="shared" si="6"/>
        <v>223425.00000000003</v>
      </c>
      <c r="AH24" s="11">
        <f t="shared" si="6"/>
        <v>270000</v>
      </c>
      <c r="AI24" s="11">
        <f t="shared" si="6"/>
        <v>317250</v>
      </c>
      <c r="AL24" s="9"/>
      <c r="AM24" s="10">
        <v>39</v>
      </c>
      <c r="AN24" s="11">
        <f t="shared" si="7"/>
        <v>203400.00000000003</v>
      </c>
      <c r="AO24" s="11">
        <f t="shared" si="7"/>
        <v>243900</v>
      </c>
      <c r="AP24" s="11">
        <f t="shared" si="7"/>
        <v>297900.00000000006</v>
      </c>
      <c r="AQ24" s="11">
        <f t="shared" si="7"/>
        <v>360000</v>
      </c>
      <c r="AR24" s="11">
        <f t="shared" si="7"/>
        <v>423000</v>
      </c>
    </row>
    <row r="25" spans="1:44">
      <c r="A25" s="9"/>
      <c r="B25" s="10">
        <v>40</v>
      </c>
      <c r="C25" s="92">
        <v>12.05</v>
      </c>
      <c r="D25" s="92">
        <v>14.6</v>
      </c>
      <c r="E25" s="92">
        <v>17.8</v>
      </c>
      <c r="F25" s="92">
        <v>21.45</v>
      </c>
      <c r="G25" s="92">
        <v>25.05</v>
      </c>
      <c r="K25" s="9"/>
      <c r="L25" s="10">
        <v>40</v>
      </c>
      <c r="M25" s="11">
        <f t="shared" si="8"/>
        <v>54225</v>
      </c>
      <c r="N25" s="11">
        <f t="shared" si="8"/>
        <v>65700</v>
      </c>
      <c r="O25" s="11">
        <f t="shared" si="8"/>
        <v>80100</v>
      </c>
      <c r="P25" s="11">
        <f t="shared" si="8"/>
        <v>96525</v>
      </c>
      <c r="Q25" s="11">
        <f t="shared" si="8"/>
        <v>112725</v>
      </c>
      <c r="T25" s="9"/>
      <c r="U25" s="10">
        <v>40</v>
      </c>
      <c r="V25" s="11">
        <f t="shared" si="5"/>
        <v>108450</v>
      </c>
      <c r="W25" s="11">
        <f t="shared" si="5"/>
        <v>131400</v>
      </c>
      <c r="X25" s="11">
        <f t="shared" si="5"/>
        <v>160200</v>
      </c>
      <c r="Y25" s="11">
        <f t="shared" si="5"/>
        <v>193050</v>
      </c>
      <c r="Z25" s="11">
        <f t="shared" si="5"/>
        <v>225450</v>
      </c>
      <c r="AC25" s="9"/>
      <c r="AD25" s="10">
        <v>40</v>
      </c>
      <c r="AE25" s="11">
        <f t="shared" si="6"/>
        <v>162675</v>
      </c>
      <c r="AF25" s="11">
        <f t="shared" si="6"/>
        <v>197100</v>
      </c>
      <c r="AG25" s="11">
        <f t="shared" si="6"/>
        <v>240300</v>
      </c>
      <c r="AH25" s="11">
        <f t="shared" si="6"/>
        <v>289575</v>
      </c>
      <c r="AI25" s="11">
        <f t="shared" si="6"/>
        <v>338175</v>
      </c>
      <c r="AL25" s="9"/>
      <c r="AM25" s="10">
        <v>40</v>
      </c>
      <c r="AN25" s="11">
        <f t="shared" si="7"/>
        <v>216900</v>
      </c>
      <c r="AO25" s="11">
        <f t="shared" si="7"/>
        <v>262800</v>
      </c>
      <c r="AP25" s="11">
        <f t="shared" si="7"/>
        <v>320400</v>
      </c>
      <c r="AQ25" s="11">
        <f t="shared" si="7"/>
        <v>386100</v>
      </c>
      <c r="AR25" s="11">
        <f t="shared" si="7"/>
        <v>450900</v>
      </c>
    </row>
    <row r="26" spans="1:44">
      <c r="A26" s="9"/>
      <c r="B26" s="10">
        <v>41</v>
      </c>
      <c r="C26" s="92">
        <v>12.95</v>
      </c>
      <c r="D26" s="92">
        <v>15.75</v>
      </c>
      <c r="E26" s="92">
        <v>19.2</v>
      </c>
      <c r="F26" s="92">
        <v>23.05</v>
      </c>
      <c r="G26" s="92">
        <v>26.75</v>
      </c>
      <c r="K26" s="9"/>
      <c r="L26" s="10">
        <v>41</v>
      </c>
      <c r="M26" s="11">
        <f t="shared" si="8"/>
        <v>58275</v>
      </c>
      <c r="N26" s="11">
        <f t="shared" si="8"/>
        <v>70875</v>
      </c>
      <c r="O26" s="11">
        <f t="shared" si="8"/>
        <v>86399.999999999985</v>
      </c>
      <c r="P26" s="11">
        <f t="shared" si="8"/>
        <v>103725</v>
      </c>
      <c r="Q26" s="11">
        <f t="shared" si="8"/>
        <v>120375</v>
      </c>
      <c r="T26" s="9"/>
      <c r="U26" s="10">
        <v>41</v>
      </c>
      <c r="V26" s="11">
        <f t="shared" si="5"/>
        <v>116550</v>
      </c>
      <c r="W26" s="11">
        <f t="shared" si="5"/>
        <v>141750</v>
      </c>
      <c r="X26" s="11">
        <f t="shared" si="5"/>
        <v>172799.99999999997</v>
      </c>
      <c r="Y26" s="11">
        <f t="shared" si="5"/>
        <v>207450</v>
      </c>
      <c r="Z26" s="11">
        <f t="shared" si="5"/>
        <v>240750</v>
      </c>
      <c r="AC26" s="9"/>
      <c r="AD26" s="10">
        <v>41</v>
      </c>
      <c r="AE26" s="11">
        <f t="shared" si="6"/>
        <v>174825</v>
      </c>
      <c r="AF26" s="11">
        <f t="shared" si="6"/>
        <v>212625</v>
      </c>
      <c r="AG26" s="11">
        <f t="shared" si="6"/>
        <v>259200</v>
      </c>
      <c r="AH26" s="11">
        <f t="shared" si="6"/>
        <v>311175</v>
      </c>
      <c r="AI26" s="11">
        <f t="shared" si="6"/>
        <v>361125</v>
      </c>
      <c r="AL26" s="9"/>
      <c r="AM26" s="10">
        <v>41</v>
      </c>
      <c r="AN26" s="11">
        <f t="shared" si="7"/>
        <v>233100</v>
      </c>
      <c r="AO26" s="11">
        <f t="shared" si="7"/>
        <v>283500</v>
      </c>
      <c r="AP26" s="11">
        <f t="shared" si="7"/>
        <v>345599.99999999994</v>
      </c>
      <c r="AQ26" s="11">
        <f t="shared" si="7"/>
        <v>414900</v>
      </c>
      <c r="AR26" s="11">
        <f t="shared" si="7"/>
        <v>481500</v>
      </c>
    </row>
    <row r="27" spans="1:44">
      <c r="A27" s="9"/>
      <c r="B27" s="10">
        <v>42</v>
      </c>
      <c r="C27" s="92">
        <v>14</v>
      </c>
      <c r="D27" s="92">
        <v>17</v>
      </c>
      <c r="E27" s="92">
        <v>20.7</v>
      </c>
      <c r="F27" s="92">
        <v>24.75</v>
      </c>
      <c r="G27" s="92">
        <v>28.55</v>
      </c>
      <c r="K27" s="9"/>
      <c r="L27" s="10">
        <v>42</v>
      </c>
      <c r="M27" s="11">
        <f t="shared" ref="M27:Q50" si="13">IFERROR(C27/1000*$K$1*0.9,0)</f>
        <v>63000</v>
      </c>
      <c r="N27" s="11">
        <f t="shared" si="13"/>
        <v>76500</v>
      </c>
      <c r="O27" s="11">
        <f t="shared" si="13"/>
        <v>93150</v>
      </c>
      <c r="P27" s="11">
        <f t="shared" si="13"/>
        <v>111375</v>
      </c>
      <c r="Q27" s="11">
        <f t="shared" si="13"/>
        <v>128475</v>
      </c>
      <c r="T27" s="9"/>
      <c r="U27" s="10">
        <v>42</v>
      </c>
      <c r="V27" s="11">
        <f t="shared" si="5"/>
        <v>126000</v>
      </c>
      <c r="W27" s="11">
        <f t="shared" si="5"/>
        <v>153000</v>
      </c>
      <c r="X27" s="11">
        <f t="shared" si="5"/>
        <v>186300</v>
      </c>
      <c r="Y27" s="11">
        <f t="shared" si="5"/>
        <v>222750</v>
      </c>
      <c r="Z27" s="11">
        <f t="shared" si="5"/>
        <v>256950</v>
      </c>
      <c r="AC27" s="9"/>
      <c r="AD27" s="10">
        <v>42</v>
      </c>
      <c r="AE27" s="11">
        <f t="shared" si="6"/>
        <v>189000</v>
      </c>
      <c r="AF27" s="11">
        <f t="shared" si="6"/>
        <v>229500.00000000003</v>
      </c>
      <c r="AG27" s="11">
        <f t="shared" si="6"/>
        <v>279450</v>
      </c>
      <c r="AH27" s="11">
        <f t="shared" si="6"/>
        <v>334125</v>
      </c>
      <c r="AI27" s="11">
        <f t="shared" si="6"/>
        <v>385425</v>
      </c>
      <c r="AL27" s="9"/>
      <c r="AM27" s="10">
        <v>42</v>
      </c>
      <c r="AN27" s="11">
        <f t="shared" si="7"/>
        <v>252000</v>
      </c>
      <c r="AO27" s="11">
        <f t="shared" si="7"/>
        <v>306000</v>
      </c>
      <c r="AP27" s="11">
        <f t="shared" si="7"/>
        <v>372600</v>
      </c>
      <c r="AQ27" s="11">
        <f t="shared" si="7"/>
        <v>445500</v>
      </c>
      <c r="AR27" s="11">
        <f t="shared" si="7"/>
        <v>513900</v>
      </c>
    </row>
    <row r="28" spans="1:44">
      <c r="A28" s="9"/>
      <c r="B28" s="10">
        <v>43</v>
      </c>
      <c r="C28" s="92">
        <v>15.15</v>
      </c>
      <c r="D28" s="92">
        <v>18.350000000000001</v>
      </c>
      <c r="E28" s="92">
        <v>22.35</v>
      </c>
      <c r="F28" s="92">
        <v>26.35</v>
      </c>
      <c r="G28" s="92">
        <v>30.45</v>
      </c>
      <c r="K28" s="9"/>
      <c r="L28" s="10">
        <v>43</v>
      </c>
      <c r="M28" s="11">
        <f t="shared" si="13"/>
        <v>68175</v>
      </c>
      <c r="N28" s="11">
        <f t="shared" si="13"/>
        <v>82575.000000000015</v>
      </c>
      <c r="O28" s="11">
        <f t="shared" si="13"/>
        <v>100575.00000000001</v>
      </c>
      <c r="P28" s="11">
        <f t="shared" si="13"/>
        <v>118575</v>
      </c>
      <c r="Q28" s="11">
        <f t="shared" si="13"/>
        <v>137025</v>
      </c>
      <c r="T28" s="9"/>
      <c r="U28" s="10">
        <v>43</v>
      </c>
      <c r="V28" s="11">
        <f t="shared" si="5"/>
        <v>136350</v>
      </c>
      <c r="W28" s="11">
        <f t="shared" si="5"/>
        <v>165150.00000000003</v>
      </c>
      <c r="X28" s="11">
        <f t="shared" si="5"/>
        <v>201150.00000000003</v>
      </c>
      <c r="Y28" s="11">
        <f t="shared" si="5"/>
        <v>237150</v>
      </c>
      <c r="Z28" s="11">
        <f t="shared" si="5"/>
        <v>274050</v>
      </c>
      <c r="AC28" s="9"/>
      <c r="AD28" s="10">
        <v>43</v>
      </c>
      <c r="AE28" s="11">
        <f t="shared" si="6"/>
        <v>204525</v>
      </c>
      <c r="AF28" s="11">
        <f t="shared" si="6"/>
        <v>247725</v>
      </c>
      <c r="AG28" s="11">
        <f t="shared" si="6"/>
        <v>301725</v>
      </c>
      <c r="AH28" s="11">
        <f t="shared" si="6"/>
        <v>355725</v>
      </c>
      <c r="AI28" s="11">
        <f t="shared" si="6"/>
        <v>411074.99999999994</v>
      </c>
      <c r="AL28" s="9"/>
      <c r="AM28" s="10">
        <v>43</v>
      </c>
      <c r="AN28" s="11">
        <f t="shared" si="7"/>
        <v>272700</v>
      </c>
      <c r="AO28" s="11">
        <f t="shared" si="7"/>
        <v>330300.00000000006</v>
      </c>
      <c r="AP28" s="11">
        <f t="shared" si="7"/>
        <v>402300.00000000006</v>
      </c>
      <c r="AQ28" s="11">
        <f t="shared" si="7"/>
        <v>474300</v>
      </c>
      <c r="AR28" s="11">
        <f t="shared" si="7"/>
        <v>548100</v>
      </c>
    </row>
    <row r="29" spans="1:44">
      <c r="A29" s="9"/>
      <c r="B29" s="10">
        <v>44</v>
      </c>
      <c r="C29" s="92">
        <v>16.3</v>
      </c>
      <c r="D29" s="92">
        <v>19.850000000000001</v>
      </c>
      <c r="E29" s="92">
        <v>24.1</v>
      </c>
      <c r="F29" s="92">
        <v>28.45</v>
      </c>
      <c r="G29" s="92">
        <v>32.549999999999997</v>
      </c>
      <c r="K29" s="9"/>
      <c r="L29" s="10">
        <v>44</v>
      </c>
      <c r="M29" s="11">
        <f t="shared" si="13"/>
        <v>73350.000000000015</v>
      </c>
      <c r="N29" s="11">
        <f t="shared" si="13"/>
        <v>89325.000000000015</v>
      </c>
      <c r="O29" s="11">
        <f t="shared" si="13"/>
        <v>108450</v>
      </c>
      <c r="P29" s="11">
        <f t="shared" si="13"/>
        <v>128025</v>
      </c>
      <c r="Q29" s="11">
        <f t="shared" si="13"/>
        <v>146474.99999999997</v>
      </c>
      <c r="T29" s="9"/>
      <c r="U29" s="10">
        <v>44</v>
      </c>
      <c r="V29" s="11">
        <f t="shared" si="5"/>
        <v>146700.00000000003</v>
      </c>
      <c r="W29" s="11">
        <f t="shared" si="5"/>
        <v>178650.00000000003</v>
      </c>
      <c r="X29" s="11">
        <f t="shared" si="5"/>
        <v>216900</v>
      </c>
      <c r="Y29" s="11">
        <f t="shared" si="5"/>
        <v>256050</v>
      </c>
      <c r="Z29" s="11">
        <f t="shared" si="5"/>
        <v>292949.99999999994</v>
      </c>
      <c r="AC29" s="9"/>
      <c r="AD29" s="10">
        <v>44</v>
      </c>
      <c r="AE29" s="11">
        <f t="shared" si="6"/>
        <v>220050.00000000003</v>
      </c>
      <c r="AF29" s="11">
        <f t="shared" si="6"/>
        <v>267975.00000000006</v>
      </c>
      <c r="AG29" s="11">
        <f t="shared" si="6"/>
        <v>325350</v>
      </c>
      <c r="AH29" s="11">
        <f t="shared" si="6"/>
        <v>384075</v>
      </c>
      <c r="AI29" s="11">
        <f t="shared" si="6"/>
        <v>439424.99999999994</v>
      </c>
      <c r="AL29" s="9"/>
      <c r="AM29" s="10">
        <v>44</v>
      </c>
      <c r="AN29" s="11">
        <f t="shared" si="7"/>
        <v>293400.00000000006</v>
      </c>
      <c r="AO29" s="11">
        <f t="shared" si="7"/>
        <v>357300.00000000006</v>
      </c>
      <c r="AP29" s="11">
        <f t="shared" si="7"/>
        <v>433800</v>
      </c>
      <c r="AQ29" s="11">
        <f t="shared" si="7"/>
        <v>512100</v>
      </c>
      <c r="AR29" s="11">
        <f t="shared" si="7"/>
        <v>585899.99999999988</v>
      </c>
    </row>
    <row r="30" spans="1:44">
      <c r="A30" s="9"/>
      <c r="B30" s="10">
        <v>45</v>
      </c>
      <c r="C30" s="92">
        <v>17.5</v>
      </c>
      <c r="D30" s="92">
        <v>21.5</v>
      </c>
      <c r="E30" s="92">
        <v>26</v>
      </c>
      <c r="F30" s="92">
        <v>30.5</v>
      </c>
      <c r="G30" s="92">
        <v>34.65</v>
      </c>
      <c r="K30" s="9"/>
      <c r="L30" s="10">
        <v>45</v>
      </c>
      <c r="M30" s="11">
        <f t="shared" si="13"/>
        <v>78750.000000000015</v>
      </c>
      <c r="N30" s="11">
        <f t="shared" si="13"/>
        <v>96749.999999999985</v>
      </c>
      <c r="O30" s="11">
        <f t="shared" si="13"/>
        <v>117000</v>
      </c>
      <c r="P30" s="11">
        <f t="shared" si="13"/>
        <v>137250</v>
      </c>
      <c r="Q30" s="11">
        <f t="shared" si="13"/>
        <v>155925</v>
      </c>
      <c r="T30" s="9"/>
      <c r="U30" s="10">
        <v>45</v>
      </c>
      <c r="V30" s="11">
        <f t="shared" si="5"/>
        <v>157500.00000000003</v>
      </c>
      <c r="W30" s="11">
        <f t="shared" si="5"/>
        <v>193499.99999999997</v>
      </c>
      <c r="X30" s="11">
        <f t="shared" si="5"/>
        <v>234000</v>
      </c>
      <c r="Y30" s="11">
        <f t="shared" si="5"/>
        <v>274500</v>
      </c>
      <c r="Z30" s="11">
        <f t="shared" si="5"/>
        <v>311850</v>
      </c>
      <c r="AC30" s="9"/>
      <c r="AD30" s="10">
        <v>45</v>
      </c>
      <c r="AE30" s="11">
        <f t="shared" si="6"/>
        <v>236250</v>
      </c>
      <c r="AF30" s="11">
        <f t="shared" si="6"/>
        <v>290250</v>
      </c>
      <c r="AG30" s="11">
        <f t="shared" si="6"/>
        <v>351000</v>
      </c>
      <c r="AH30" s="11">
        <f t="shared" si="6"/>
        <v>411750</v>
      </c>
      <c r="AI30" s="11">
        <f t="shared" si="6"/>
        <v>467775</v>
      </c>
      <c r="AL30" s="9"/>
      <c r="AM30" s="10">
        <v>45</v>
      </c>
      <c r="AN30" s="11">
        <f t="shared" si="7"/>
        <v>315000.00000000006</v>
      </c>
      <c r="AO30" s="11">
        <f t="shared" si="7"/>
        <v>386999.99999999994</v>
      </c>
      <c r="AP30" s="11">
        <f t="shared" si="7"/>
        <v>468000</v>
      </c>
      <c r="AQ30" s="11">
        <f t="shared" si="7"/>
        <v>549000</v>
      </c>
      <c r="AR30" s="11">
        <f t="shared" si="7"/>
        <v>623700</v>
      </c>
    </row>
    <row r="31" spans="1:44">
      <c r="A31" s="9"/>
      <c r="B31" s="10">
        <v>46</v>
      </c>
      <c r="C31" s="92">
        <v>19</v>
      </c>
      <c r="D31" s="92">
        <v>23.35</v>
      </c>
      <c r="E31" s="92">
        <v>28</v>
      </c>
      <c r="F31" s="92">
        <v>32.6</v>
      </c>
      <c r="G31" s="92"/>
      <c r="K31" s="9"/>
      <c r="L31" s="10">
        <v>46</v>
      </c>
      <c r="M31" s="11">
        <f>IFERROR(C31/1000*$K$1*0.9,0)</f>
        <v>85500</v>
      </c>
      <c r="N31" s="11">
        <f t="shared" si="13"/>
        <v>105075.00000000001</v>
      </c>
      <c r="O31" s="11">
        <f t="shared" si="13"/>
        <v>126000</v>
      </c>
      <c r="P31" s="11">
        <f t="shared" si="13"/>
        <v>146700.00000000003</v>
      </c>
      <c r="Q31" s="11">
        <f t="shared" si="13"/>
        <v>0</v>
      </c>
      <c r="T31" s="9"/>
      <c r="U31" s="10">
        <v>46</v>
      </c>
      <c r="V31" s="11">
        <f t="shared" si="5"/>
        <v>171000</v>
      </c>
      <c r="W31" s="11">
        <f t="shared" si="5"/>
        <v>210150.00000000003</v>
      </c>
      <c r="X31" s="11">
        <f t="shared" si="5"/>
        <v>252000</v>
      </c>
      <c r="Y31" s="11">
        <f t="shared" si="5"/>
        <v>293400.00000000006</v>
      </c>
      <c r="Z31" s="11">
        <f t="shared" si="5"/>
        <v>0</v>
      </c>
      <c r="AC31" s="9"/>
      <c r="AD31" s="10">
        <v>46</v>
      </c>
      <c r="AE31" s="11">
        <f t="shared" si="6"/>
        <v>256500</v>
      </c>
      <c r="AF31" s="11">
        <f t="shared" si="6"/>
        <v>315225.00000000006</v>
      </c>
      <c r="AG31" s="11">
        <f t="shared" si="6"/>
        <v>378000</v>
      </c>
      <c r="AH31" s="11">
        <f t="shared" si="6"/>
        <v>440100.00000000006</v>
      </c>
      <c r="AI31" s="11">
        <f t="shared" si="6"/>
        <v>0</v>
      </c>
      <c r="AL31" s="9"/>
      <c r="AM31" s="10">
        <v>46</v>
      </c>
      <c r="AN31" s="11">
        <f t="shared" si="7"/>
        <v>342000</v>
      </c>
      <c r="AO31" s="11">
        <f t="shared" si="7"/>
        <v>420300.00000000006</v>
      </c>
      <c r="AP31" s="11">
        <f t="shared" si="7"/>
        <v>504000</v>
      </c>
      <c r="AQ31" s="11">
        <f t="shared" si="7"/>
        <v>586800.00000000012</v>
      </c>
      <c r="AR31" s="11">
        <f t="shared" si="7"/>
        <v>0</v>
      </c>
    </row>
    <row r="32" spans="1:44">
      <c r="A32" s="9"/>
      <c r="B32" s="10">
        <v>47</v>
      </c>
      <c r="C32" s="92">
        <v>20.6</v>
      </c>
      <c r="D32" s="92">
        <v>23.35</v>
      </c>
      <c r="E32" s="92">
        <v>30.2</v>
      </c>
      <c r="F32" s="92">
        <v>34.85</v>
      </c>
      <c r="G32" s="92"/>
      <c r="K32" s="9"/>
      <c r="L32" s="10">
        <v>47</v>
      </c>
      <c r="M32" s="11">
        <f t="shared" ref="M32:M50" si="14">IFERROR(C32/1000*$K$1*0.9,0)</f>
        <v>92700</v>
      </c>
      <c r="N32" s="11">
        <f t="shared" si="13"/>
        <v>105075.00000000001</v>
      </c>
      <c r="O32" s="11">
        <f t="shared" si="13"/>
        <v>135900</v>
      </c>
      <c r="P32" s="11">
        <f t="shared" si="13"/>
        <v>156825</v>
      </c>
      <c r="Q32" s="11">
        <f t="shared" si="13"/>
        <v>0</v>
      </c>
      <c r="T32" s="9"/>
      <c r="U32" s="10">
        <v>47</v>
      </c>
      <c r="V32" s="11">
        <f t="shared" si="5"/>
        <v>185400</v>
      </c>
      <c r="W32" s="11">
        <f t="shared" si="5"/>
        <v>210150.00000000003</v>
      </c>
      <c r="X32" s="11">
        <f t="shared" si="5"/>
        <v>271800</v>
      </c>
      <c r="Y32" s="11">
        <f t="shared" si="5"/>
        <v>313650</v>
      </c>
      <c r="Z32" s="11">
        <f t="shared" si="5"/>
        <v>0</v>
      </c>
      <c r="AC32" s="9"/>
      <c r="AD32" s="10">
        <v>47</v>
      </c>
      <c r="AE32" s="11">
        <f t="shared" si="6"/>
        <v>278100</v>
      </c>
      <c r="AF32" s="11">
        <f t="shared" si="6"/>
        <v>315225.00000000006</v>
      </c>
      <c r="AG32" s="11">
        <f t="shared" si="6"/>
        <v>407699.99999999994</v>
      </c>
      <c r="AH32" s="11">
        <f t="shared" si="6"/>
        <v>470475</v>
      </c>
      <c r="AI32" s="11">
        <f t="shared" si="6"/>
        <v>0</v>
      </c>
      <c r="AL32" s="9"/>
      <c r="AM32" s="10">
        <v>47</v>
      </c>
      <c r="AN32" s="11">
        <f t="shared" si="7"/>
        <v>370800</v>
      </c>
      <c r="AO32" s="11">
        <f t="shared" si="7"/>
        <v>420300.00000000006</v>
      </c>
      <c r="AP32" s="11">
        <f t="shared" si="7"/>
        <v>543600</v>
      </c>
      <c r="AQ32" s="11">
        <f t="shared" si="7"/>
        <v>627300</v>
      </c>
      <c r="AR32" s="11">
        <f t="shared" si="7"/>
        <v>0</v>
      </c>
    </row>
    <row r="33" spans="1:44">
      <c r="A33" s="9"/>
      <c r="B33" s="10">
        <v>48</v>
      </c>
      <c r="C33" s="92">
        <v>22.35</v>
      </c>
      <c r="D33" s="92">
        <v>27.45</v>
      </c>
      <c r="E33" s="92">
        <v>32.450000000000003</v>
      </c>
      <c r="F33" s="92">
        <v>37.25</v>
      </c>
      <c r="G33" s="92"/>
      <c r="K33" s="9"/>
      <c r="L33" s="10">
        <v>48</v>
      </c>
      <c r="M33" s="11">
        <f t="shared" si="14"/>
        <v>100575.00000000001</v>
      </c>
      <c r="N33" s="11">
        <f t="shared" si="13"/>
        <v>123525</v>
      </c>
      <c r="O33" s="11">
        <f t="shared" si="13"/>
        <v>146025</v>
      </c>
      <c r="P33" s="11">
        <f t="shared" si="13"/>
        <v>167625</v>
      </c>
      <c r="Q33" s="11">
        <f t="shared" si="13"/>
        <v>0</v>
      </c>
      <c r="T33" s="9"/>
      <c r="U33" s="10">
        <v>48</v>
      </c>
      <c r="V33" s="11">
        <f t="shared" si="5"/>
        <v>201150.00000000003</v>
      </c>
      <c r="W33" s="11">
        <f t="shared" si="5"/>
        <v>247050</v>
      </c>
      <c r="X33" s="11">
        <f t="shared" si="5"/>
        <v>292050</v>
      </c>
      <c r="Y33" s="11">
        <f t="shared" si="5"/>
        <v>335250</v>
      </c>
      <c r="Z33" s="11">
        <f t="shared" si="5"/>
        <v>0</v>
      </c>
      <c r="AC33" s="9"/>
      <c r="AD33" s="10">
        <v>48</v>
      </c>
      <c r="AE33" s="11">
        <f t="shared" si="6"/>
        <v>301725</v>
      </c>
      <c r="AF33" s="11">
        <f t="shared" si="6"/>
        <v>370575</v>
      </c>
      <c r="AG33" s="11">
        <f t="shared" si="6"/>
        <v>438075</v>
      </c>
      <c r="AH33" s="11">
        <f t="shared" si="6"/>
        <v>502875</v>
      </c>
      <c r="AI33" s="11">
        <f t="shared" si="6"/>
        <v>0</v>
      </c>
      <c r="AL33" s="9"/>
      <c r="AM33" s="10">
        <v>48</v>
      </c>
      <c r="AN33" s="11">
        <f t="shared" si="7"/>
        <v>402300.00000000006</v>
      </c>
      <c r="AO33" s="11">
        <f t="shared" si="7"/>
        <v>494100</v>
      </c>
      <c r="AP33" s="11">
        <f t="shared" si="7"/>
        <v>584100</v>
      </c>
      <c r="AQ33" s="11">
        <f t="shared" si="7"/>
        <v>670500</v>
      </c>
      <c r="AR33" s="11">
        <f t="shared" si="7"/>
        <v>0</v>
      </c>
    </row>
    <row r="34" spans="1:44">
      <c r="A34" s="9"/>
      <c r="B34" s="10">
        <v>49</v>
      </c>
      <c r="C34" s="92">
        <v>24.25</v>
      </c>
      <c r="D34" s="92">
        <v>29.65</v>
      </c>
      <c r="E34" s="92">
        <v>34.840000000000003</v>
      </c>
      <c r="F34" s="92">
        <v>39.799999999999997</v>
      </c>
      <c r="G34" s="92"/>
      <c r="K34" s="9"/>
      <c r="L34" s="10">
        <v>49</v>
      </c>
      <c r="M34" s="11">
        <f t="shared" si="14"/>
        <v>109125</v>
      </c>
      <c r="N34" s="11">
        <f t="shared" si="13"/>
        <v>133425</v>
      </c>
      <c r="O34" s="11">
        <f t="shared" si="13"/>
        <v>156780</v>
      </c>
      <c r="P34" s="11">
        <f t="shared" si="13"/>
        <v>179099.99999999997</v>
      </c>
      <c r="Q34" s="11">
        <f t="shared" si="13"/>
        <v>0</v>
      </c>
      <c r="T34" s="9"/>
      <c r="U34" s="10">
        <v>49</v>
      </c>
      <c r="V34" s="11">
        <f t="shared" si="5"/>
        <v>218250</v>
      </c>
      <c r="W34" s="11">
        <f t="shared" si="5"/>
        <v>266850</v>
      </c>
      <c r="X34" s="11">
        <f t="shared" si="5"/>
        <v>313560</v>
      </c>
      <c r="Y34" s="11">
        <f t="shared" si="5"/>
        <v>358199.99999999994</v>
      </c>
      <c r="Z34" s="11">
        <f t="shared" si="5"/>
        <v>0</v>
      </c>
      <c r="AC34" s="9"/>
      <c r="AD34" s="10">
        <v>49</v>
      </c>
      <c r="AE34" s="11">
        <f t="shared" si="6"/>
        <v>327375</v>
      </c>
      <c r="AF34" s="11">
        <f t="shared" si="6"/>
        <v>400275</v>
      </c>
      <c r="AG34" s="11">
        <f t="shared" si="6"/>
        <v>470340.00000000006</v>
      </c>
      <c r="AH34" s="11">
        <f t="shared" si="6"/>
        <v>537299.99999999988</v>
      </c>
      <c r="AI34" s="11">
        <f t="shared" si="6"/>
        <v>0</v>
      </c>
      <c r="AL34" s="9"/>
      <c r="AM34" s="10">
        <v>49</v>
      </c>
      <c r="AN34" s="11">
        <f t="shared" si="7"/>
        <v>436500</v>
      </c>
      <c r="AO34" s="11">
        <f t="shared" si="7"/>
        <v>533700</v>
      </c>
      <c r="AP34" s="11">
        <f t="shared" si="7"/>
        <v>627120</v>
      </c>
      <c r="AQ34" s="11">
        <f t="shared" si="7"/>
        <v>716399.99999999988</v>
      </c>
      <c r="AR34" s="11">
        <f t="shared" si="7"/>
        <v>0</v>
      </c>
    </row>
    <row r="35" spans="1:44">
      <c r="A35" s="9"/>
      <c r="B35" s="10">
        <v>50</v>
      </c>
      <c r="C35" s="92">
        <v>26.3</v>
      </c>
      <c r="D35" s="92">
        <v>31.9</v>
      </c>
      <c r="E35" s="92">
        <v>37.4</v>
      </c>
      <c r="F35" s="92">
        <v>42.6</v>
      </c>
      <c r="G35" s="92"/>
      <c r="K35" s="9"/>
      <c r="L35" s="10">
        <v>50</v>
      </c>
      <c r="M35" s="11">
        <f t="shared" si="14"/>
        <v>118350</v>
      </c>
      <c r="N35" s="11">
        <f t="shared" si="13"/>
        <v>143550</v>
      </c>
      <c r="O35" s="11">
        <f t="shared" si="13"/>
        <v>168299.99999999997</v>
      </c>
      <c r="P35" s="11">
        <f t="shared" si="13"/>
        <v>191700</v>
      </c>
      <c r="Q35" s="11">
        <f t="shared" si="13"/>
        <v>0</v>
      </c>
      <c r="T35" s="9"/>
      <c r="U35" s="10">
        <v>50</v>
      </c>
      <c r="V35" s="11">
        <f t="shared" si="5"/>
        <v>236700</v>
      </c>
      <c r="W35" s="11">
        <f t="shared" si="5"/>
        <v>287100</v>
      </c>
      <c r="X35" s="11">
        <f t="shared" si="5"/>
        <v>336599.99999999994</v>
      </c>
      <c r="Y35" s="11">
        <f t="shared" si="5"/>
        <v>383400</v>
      </c>
      <c r="Z35" s="11">
        <f t="shared" si="5"/>
        <v>0</v>
      </c>
      <c r="AC35" s="9"/>
      <c r="AD35" s="10">
        <v>50</v>
      </c>
      <c r="AE35" s="11">
        <f t="shared" si="6"/>
        <v>355050</v>
      </c>
      <c r="AF35" s="11">
        <f t="shared" si="6"/>
        <v>430649.99999999994</v>
      </c>
      <c r="AG35" s="11">
        <f t="shared" si="6"/>
        <v>504899.99999999988</v>
      </c>
      <c r="AH35" s="11">
        <f t="shared" si="6"/>
        <v>575100</v>
      </c>
      <c r="AI35" s="11">
        <f t="shared" si="6"/>
        <v>0</v>
      </c>
      <c r="AL35" s="9"/>
      <c r="AM35" s="10">
        <v>50</v>
      </c>
      <c r="AN35" s="11">
        <f t="shared" si="7"/>
        <v>473400</v>
      </c>
      <c r="AO35" s="11">
        <f t="shared" si="7"/>
        <v>574200</v>
      </c>
      <c r="AP35" s="11">
        <f t="shared" si="7"/>
        <v>673199.99999999988</v>
      </c>
      <c r="AQ35" s="11">
        <f t="shared" si="7"/>
        <v>766800</v>
      </c>
      <c r="AR35" s="11">
        <f t="shared" si="7"/>
        <v>0</v>
      </c>
    </row>
    <row r="36" spans="1:44">
      <c r="A36" s="9"/>
      <c r="B36" s="10">
        <v>51</v>
      </c>
      <c r="C36" s="92">
        <v>32.08</v>
      </c>
      <c r="D36" s="92">
        <v>37.35</v>
      </c>
      <c r="E36" s="92">
        <v>42.61</v>
      </c>
      <c r="F36" s="92"/>
      <c r="G36" s="92"/>
      <c r="K36" s="9"/>
      <c r="L36" s="10">
        <v>51</v>
      </c>
      <c r="M36" s="11">
        <f t="shared" si="14"/>
        <v>144360</v>
      </c>
      <c r="N36" s="11">
        <f t="shared" si="13"/>
        <v>168075</v>
      </c>
      <c r="O36" s="11">
        <f t="shared" si="13"/>
        <v>191745</v>
      </c>
      <c r="P36" s="11">
        <f t="shared" si="13"/>
        <v>0</v>
      </c>
      <c r="Q36" s="11">
        <f t="shared" si="13"/>
        <v>0</v>
      </c>
      <c r="T36" s="9"/>
      <c r="U36" s="10">
        <v>51</v>
      </c>
      <c r="V36" s="11">
        <f t="shared" si="5"/>
        <v>288720</v>
      </c>
      <c r="W36" s="11">
        <f t="shared" si="5"/>
        <v>336150</v>
      </c>
      <c r="X36" s="11">
        <f t="shared" si="5"/>
        <v>383490</v>
      </c>
      <c r="Y36" s="11">
        <f t="shared" si="5"/>
        <v>0</v>
      </c>
      <c r="Z36" s="11">
        <f t="shared" si="5"/>
        <v>0</v>
      </c>
      <c r="AC36" s="9"/>
      <c r="AD36" s="10">
        <v>51</v>
      </c>
      <c r="AE36" s="11">
        <f t="shared" si="6"/>
        <v>433079.99999999994</v>
      </c>
      <c r="AF36" s="11">
        <f t="shared" si="6"/>
        <v>504225</v>
      </c>
      <c r="AG36" s="11">
        <f t="shared" si="6"/>
        <v>575235</v>
      </c>
      <c r="AH36" s="11">
        <f t="shared" si="6"/>
        <v>0</v>
      </c>
      <c r="AI36" s="11">
        <f t="shared" si="6"/>
        <v>0</v>
      </c>
      <c r="AL36" s="9"/>
      <c r="AM36" s="10">
        <v>51</v>
      </c>
      <c r="AN36" s="11">
        <f t="shared" si="7"/>
        <v>577440</v>
      </c>
      <c r="AO36" s="11">
        <f t="shared" si="7"/>
        <v>672300</v>
      </c>
      <c r="AP36" s="11">
        <f t="shared" si="7"/>
        <v>766980</v>
      </c>
      <c r="AQ36" s="11">
        <f t="shared" si="7"/>
        <v>0</v>
      </c>
      <c r="AR36" s="11">
        <f t="shared" si="7"/>
        <v>0</v>
      </c>
    </row>
    <row r="37" spans="1:44">
      <c r="A37" s="9"/>
      <c r="B37" s="10">
        <v>52</v>
      </c>
      <c r="C37" s="92">
        <v>34.6</v>
      </c>
      <c r="D37" s="92">
        <v>40.049999999999997</v>
      </c>
      <c r="E37" s="92">
        <v>45.47</v>
      </c>
      <c r="F37" s="92"/>
      <c r="G37" s="92"/>
      <c r="K37" s="9"/>
      <c r="L37" s="10">
        <v>52</v>
      </c>
      <c r="M37" s="11">
        <f t="shared" si="14"/>
        <v>155700</v>
      </c>
      <c r="N37" s="11">
        <f t="shared" si="13"/>
        <v>180224.99999999997</v>
      </c>
      <c r="O37" s="11">
        <f t="shared" si="13"/>
        <v>204614.99999999997</v>
      </c>
      <c r="P37" s="11">
        <f t="shared" si="13"/>
        <v>0</v>
      </c>
      <c r="Q37" s="11">
        <f t="shared" si="13"/>
        <v>0</v>
      </c>
      <c r="T37" s="9"/>
      <c r="U37" s="10">
        <v>52</v>
      </c>
      <c r="V37" s="11">
        <f t="shared" si="5"/>
        <v>311400</v>
      </c>
      <c r="W37" s="11">
        <f t="shared" si="5"/>
        <v>360449.99999999994</v>
      </c>
      <c r="X37" s="11">
        <f t="shared" si="5"/>
        <v>409229.99999999994</v>
      </c>
      <c r="Y37" s="11">
        <f t="shared" si="5"/>
        <v>0</v>
      </c>
      <c r="Z37" s="11">
        <f t="shared" si="5"/>
        <v>0</v>
      </c>
      <c r="AC37" s="9"/>
      <c r="AD37" s="10">
        <v>52</v>
      </c>
      <c r="AE37" s="11">
        <f t="shared" si="6"/>
        <v>467100</v>
      </c>
      <c r="AF37" s="11">
        <f t="shared" si="6"/>
        <v>540674.99999999988</v>
      </c>
      <c r="AG37" s="11">
        <f t="shared" si="6"/>
        <v>613845</v>
      </c>
      <c r="AH37" s="11">
        <f t="shared" si="6"/>
        <v>0</v>
      </c>
      <c r="AI37" s="11">
        <f t="shared" si="6"/>
        <v>0</v>
      </c>
      <c r="AL37" s="9"/>
      <c r="AM37" s="10">
        <v>52</v>
      </c>
      <c r="AN37" s="11">
        <f t="shared" si="7"/>
        <v>622800</v>
      </c>
      <c r="AO37" s="11">
        <f t="shared" si="7"/>
        <v>720899.99999999988</v>
      </c>
      <c r="AP37" s="11">
        <f t="shared" si="7"/>
        <v>818459.99999999988</v>
      </c>
      <c r="AQ37" s="11">
        <f t="shared" si="7"/>
        <v>0</v>
      </c>
      <c r="AR37" s="11">
        <f t="shared" si="7"/>
        <v>0</v>
      </c>
    </row>
    <row r="38" spans="1:44">
      <c r="A38" s="9"/>
      <c r="B38" s="10">
        <v>53</v>
      </c>
      <c r="C38" s="92">
        <v>37.24</v>
      </c>
      <c r="D38" s="92">
        <v>42.89</v>
      </c>
      <c r="E38" s="92">
        <v>48.45</v>
      </c>
      <c r="F38" s="92"/>
      <c r="G38" s="92"/>
      <c r="K38" s="9"/>
      <c r="L38" s="10">
        <v>53</v>
      </c>
      <c r="M38" s="11">
        <f t="shared" si="14"/>
        <v>167580</v>
      </c>
      <c r="N38" s="11">
        <f t="shared" si="13"/>
        <v>193005</v>
      </c>
      <c r="O38" s="11">
        <f t="shared" si="13"/>
        <v>218025</v>
      </c>
      <c r="P38" s="11">
        <f t="shared" si="13"/>
        <v>0</v>
      </c>
      <c r="Q38" s="11">
        <f t="shared" si="13"/>
        <v>0</v>
      </c>
      <c r="T38" s="9"/>
      <c r="U38" s="10">
        <v>53</v>
      </c>
      <c r="V38" s="11">
        <f t="shared" si="5"/>
        <v>335160</v>
      </c>
      <c r="W38" s="11">
        <f t="shared" si="5"/>
        <v>386010</v>
      </c>
      <c r="X38" s="11">
        <f t="shared" si="5"/>
        <v>436050</v>
      </c>
      <c r="Y38" s="11">
        <f t="shared" si="5"/>
        <v>0</v>
      </c>
      <c r="Z38" s="11">
        <f t="shared" si="5"/>
        <v>0</v>
      </c>
      <c r="AC38" s="9"/>
      <c r="AD38" s="10">
        <v>53</v>
      </c>
      <c r="AE38" s="11">
        <f t="shared" si="6"/>
        <v>502740</v>
      </c>
      <c r="AF38" s="11">
        <f t="shared" si="6"/>
        <v>579015</v>
      </c>
      <c r="AG38" s="11">
        <f t="shared" si="6"/>
        <v>654075</v>
      </c>
      <c r="AH38" s="11">
        <f t="shared" si="6"/>
        <v>0</v>
      </c>
      <c r="AI38" s="11">
        <f t="shared" si="6"/>
        <v>0</v>
      </c>
      <c r="AL38" s="9"/>
      <c r="AM38" s="10">
        <v>53</v>
      </c>
      <c r="AN38" s="11">
        <f t="shared" si="7"/>
        <v>670320</v>
      </c>
      <c r="AO38" s="11">
        <f t="shared" si="7"/>
        <v>772020</v>
      </c>
      <c r="AP38" s="11">
        <f t="shared" si="7"/>
        <v>872100</v>
      </c>
      <c r="AQ38" s="11">
        <f t="shared" si="7"/>
        <v>0</v>
      </c>
      <c r="AR38" s="11">
        <f t="shared" si="7"/>
        <v>0</v>
      </c>
    </row>
    <row r="39" spans="1:44">
      <c r="A39" s="9"/>
      <c r="B39" s="10">
        <v>54</v>
      </c>
      <c r="C39" s="92">
        <v>40</v>
      </c>
      <c r="D39" s="92">
        <v>45.86</v>
      </c>
      <c r="E39" s="92">
        <v>51.56</v>
      </c>
      <c r="F39" s="92"/>
      <c r="G39" s="92"/>
      <c r="K39" s="9"/>
      <c r="L39" s="10">
        <v>54</v>
      </c>
      <c r="M39" s="11">
        <f t="shared" si="14"/>
        <v>180000</v>
      </c>
      <c r="N39" s="11">
        <f t="shared" si="13"/>
        <v>206370</v>
      </c>
      <c r="O39" s="11">
        <f t="shared" si="13"/>
        <v>232020</v>
      </c>
      <c r="P39" s="11">
        <f t="shared" si="13"/>
        <v>0</v>
      </c>
      <c r="Q39" s="11">
        <f t="shared" si="13"/>
        <v>0</v>
      </c>
      <c r="T39" s="9"/>
      <c r="U39" s="10">
        <v>54</v>
      </c>
      <c r="V39" s="11">
        <f t="shared" si="5"/>
        <v>360000</v>
      </c>
      <c r="W39" s="11">
        <f t="shared" si="5"/>
        <v>412740</v>
      </c>
      <c r="X39" s="11">
        <f t="shared" si="5"/>
        <v>464040</v>
      </c>
      <c r="Y39" s="11">
        <f t="shared" si="5"/>
        <v>0</v>
      </c>
      <c r="Z39" s="11">
        <f t="shared" si="5"/>
        <v>0</v>
      </c>
      <c r="AC39" s="9"/>
      <c r="AD39" s="10">
        <v>54</v>
      </c>
      <c r="AE39" s="11">
        <f t="shared" si="6"/>
        <v>540000</v>
      </c>
      <c r="AF39" s="11">
        <f t="shared" si="6"/>
        <v>619110</v>
      </c>
      <c r="AG39" s="11">
        <f t="shared" si="6"/>
        <v>696060</v>
      </c>
      <c r="AH39" s="11">
        <f t="shared" si="6"/>
        <v>0</v>
      </c>
      <c r="AI39" s="11">
        <f t="shared" si="6"/>
        <v>0</v>
      </c>
      <c r="AL39" s="9"/>
      <c r="AM39" s="10">
        <v>54</v>
      </c>
      <c r="AN39" s="11">
        <f t="shared" si="7"/>
        <v>720000</v>
      </c>
      <c r="AO39" s="11">
        <f t="shared" si="7"/>
        <v>825480</v>
      </c>
      <c r="AP39" s="11">
        <f t="shared" si="7"/>
        <v>928080</v>
      </c>
      <c r="AQ39" s="11">
        <f t="shared" si="7"/>
        <v>0</v>
      </c>
      <c r="AR39" s="11">
        <f t="shared" si="7"/>
        <v>0</v>
      </c>
    </row>
    <row r="40" spans="1:44">
      <c r="A40" s="9"/>
      <c r="B40" s="10">
        <v>55</v>
      </c>
      <c r="C40" s="92">
        <v>42.88</v>
      </c>
      <c r="D40" s="92">
        <v>48.96</v>
      </c>
      <c r="E40" s="92">
        <v>54.8</v>
      </c>
      <c r="F40" s="92"/>
      <c r="G40" s="92"/>
      <c r="K40" s="9"/>
      <c r="L40" s="10">
        <v>55</v>
      </c>
      <c r="M40" s="11">
        <f t="shared" si="14"/>
        <v>192960</v>
      </c>
      <c r="N40" s="11">
        <f t="shared" si="13"/>
        <v>220320.00000000003</v>
      </c>
      <c r="O40" s="11">
        <f t="shared" si="13"/>
        <v>246600</v>
      </c>
      <c r="P40" s="11">
        <f t="shared" si="13"/>
        <v>0</v>
      </c>
      <c r="Q40" s="11">
        <f t="shared" si="13"/>
        <v>0</v>
      </c>
      <c r="T40" s="9"/>
      <c r="U40" s="10">
        <v>55</v>
      </c>
      <c r="V40" s="11">
        <f t="shared" si="5"/>
        <v>385920</v>
      </c>
      <c r="W40" s="11">
        <f t="shared" si="5"/>
        <v>440640.00000000006</v>
      </c>
      <c r="X40" s="11">
        <f t="shared" si="5"/>
        <v>493200</v>
      </c>
      <c r="Y40" s="11">
        <f t="shared" si="5"/>
        <v>0</v>
      </c>
      <c r="Z40" s="11">
        <f t="shared" si="5"/>
        <v>0</v>
      </c>
      <c r="AC40" s="9"/>
      <c r="AD40" s="10">
        <v>55</v>
      </c>
      <c r="AE40" s="11">
        <f t="shared" si="6"/>
        <v>578880</v>
      </c>
      <c r="AF40" s="11">
        <f t="shared" si="6"/>
        <v>660960</v>
      </c>
      <c r="AG40" s="11">
        <f t="shared" si="6"/>
        <v>739799.99999999988</v>
      </c>
      <c r="AH40" s="11">
        <f t="shared" si="6"/>
        <v>0</v>
      </c>
      <c r="AI40" s="11">
        <f t="shared" si="6"/>
        <v>0</v>
      </c>
      <c r="AL40" s="9"/>
      <c r="AM40" s="10">
        <v>55</v>
      </c>
      <c r="AN40" s="11">
        <f t="shared" si="7"/>
        <v>771840</v>
      </c>
      <c r="AO40" s="11">
        <f t="shared" si="7"/>
        <v>881280.00000000012</v>
      </c>
      <c r="AP40" s="11">
        <f t="shared" si="7"/>
        <v>986400</v>
      </c>
      <c r="AQ40" s="11">
        <f t="shared" si="7"/>
        <v>0</v>
      </c>
      <c r="AR40" s="11">
        <f t="shared" si="7"/>
        <v>0</v>
      </c>
    </row>
    <row r="41" spans="1:44">
      <c r="A41" s="9"/>
      <c r="B41" s="10">
        <v>56</v>
      </c>
      <c r="C41" s="92">
        <v>45.9</v>
      </c>
      <c r="D41" s="92">
        <v>52.21</v>
      </c>
      <c r="E41" s="92"/>
      <c r="F41" s="92"/>
      <c r="G41" s="92"/>
      <c r="K41" s="9"/>
      <c r="L41" s="10">
        <v>56</v>
      </c>
      <c r="M41" s="11">
        <f t="shared" si="14"/>
        <v>206549.99999999997</v>
      </c>
      <c r="N41" s="11">
        <f t="shared" si="13"/>
        <v>234945</v>
      </c>
      <c r="O41" s="11">
        <f t="shared" si="13"/>
        <v>0</v>
      </c>
      <c r="P41" s="11">
        <f t="shared" si="13"/>
        <v>0</v>
      </c>
      <c r="Q41" s="11">
        <f t="shared" si="13"/>
        <v>0</v>
      </c>
      <c r="T41" s="9"/>
      <c r="U41" s="10">
        <v>56</v>
      </c>
      <c r="V41" s="11">
        <f t="shared" si="5"/>
        <v>413099.99999999994</v>
      </c>
      <c r="W41" s="11">
        <f t="shared" si="5"/>
        <v>469890</v>
      </c>
      <c r="X41" s="11">
        <f t="shared" si="5"/>
        <v>0</v>
      </c>
      <c r="Y41" s="11">
        <f t="shared" si="5"/>
        <v>0</v>
      </c>
      <c r="Z41" s="11">
        <f t="shared" si="5"/>
        <v>0</v>
      </c>
      <c r="AC41" s="9"/>
      <c r="AD41" s="10">
        <v>56</v>
      </c>
      <c r="AE41" s="11">
        <f t="shared" si="6"/>
        <v>619650</v>
      </c>
      <c r="AF41" s="11">
        <f t="shared" si="6"/>
        <v>704835</v>
      </c>
      <c r="AG41" s="11">
        <f t="shared" si="6"/>
        <v>0</v>
      </c>
      <c r="AH41" s="11">
        <f t="shared" si="6"/>
        <v>0</v>
      </c>
      <c r="AI41" s="11">
        <f t="shared" si="6"/>
        <v>0</v>
      </c>
      <c r="AL41" s="9"/>
      <c r="AM41" s="10">
        <v>56</v>
      </c>
      <c r="AN41" s="11">
        <f t="shared" si="7"/>
        <v>826199.99999999988</v>
      </c>
      <c r="AO41" s="11">
        <f t="shared" si="7"/>
        <v>939780</v>
      </c>
      <c r="AP41" s="11">
        <f t="shared" si="7"/>
        <v>0</v>
      </c>
      <c r="AQ41" s="11">
        <f t="shared" si="7"/>
        <v>0</v>
      </c>
      <c r="AR41" s="11">
        <f t="shared" si="7"/>
        <v>0</v>
      </c>
    </row>
    <row r="42" spans="1:44">
      <c r="A42" s="9"/>
      <c r="B42" s="10">
        <v>57</v>
      </c>
      <c r="C42" s="92">
        <v>49.07</v>
      </c>
      <c r="D42" s="92">
        <v>55.62</v>
      </c>
      <c r="E42" s="92"/>
      <c r="F42" s="92"/>
      <c r="G42" s="92"/>
      <c r="K42" s="9"/>
      <c r="L42" s="10">
        <v>57</v>
      </c>
      <c r="M42" s="11">
        <f t="shared" si="14"/>
        <v>220815</v>
      </c>
      <c r="N42" s="11">
        <f t="shared" si="13"/>
        <v>250290</v>
      </c>
      <c r="O42" s="11">
        <f t="shared" si="13"/>
        <v>0</v>
      </c>
      <c r="P42" s="11">
        <f t="shared" si="13"/>
        <v>0</v>
      </c>
      <c r="Q42" s="11">
        <f t="shared" si="13"/>
        <v>0</v>
      </c>
      <c r="T42" s="9"/>
      <c r="U42" s="10">
        <v>57</v>
      </c>
      <c r="V42" s="11">
        <f t="shared" si="5"/>
        <v>441630</v>
      </c>
      <c r="W42" s="11">
        <f t="shared" si="5"/>
        <v>500580</v>
      </c>
      <c r="X42" s="11">
        <f t="shared" si="5"/>
        <v>0</v>
      </c>
      <c r="Y42" s="11">
        <f t="shared" si="5"/>
        <v>0</v>
      </c>
      <c r="Z42" s="11">
        <f t="shared" si="5"/>
        <v>0</v>
      </c>
      <c r="AC42" s="9"/>
      <c r="AD42" s="10">
        <v>57</v>
      </c>
      <c r="AE42" s="11">
        <f t="shared" si="6"/>
        <v>662445</v>
      </c>
      <c r="AF42" s="11">
        <f t="shared" si="6"/>
        <v>750869.99999999988</v>
      </c>
      <c r="AG42" s="11">
        <f t="shared" si="6"/>
        <v>0</v>
      </c>
      <c r="AH42" s="11">
        <f t="shared" si="6"/>
        <v>0</v>
      </c>
      <c r="AI42" s="11">
        <f t="shared" si="6"/>
        <v>0</v>
      </c>
      <c r="AL42" s="9"/>
      <c r="AM42" s="10">
        <v>57</v>
      </c>
      <c r="AN42" s="11">
        <f t="shared" si="7"/>
        <v>883260</v>
      </c>
      <c r="AO42" s="11">
        <f t="shared" si="7"/>
        <v>1001160</v>
      </c>
      <c r="AP42" s="11">
        <f t="shared" si="7"/>
        <v>0</v>
      </c>
      <c r="AQ42" s="11">
        <f t="shared" si="7"/>
        <v>0</v>
      </c>
      <c r="AR42" s="11">
        <f t="shared" si="7"/>
        <v>0</v>
      </c>
    </row>
    <row r="43" spans="1:44">
      <c r="A43" s="9"/>
      <c r="B43" s="10">
        <v>58</v>
      </c>
      <c r="C43" s="92">
        <v>52.41</v>
      </c>
      <c r="D43" s="92">
        <v>59.18</v>
      </c>
      <c r="E43" s="92"/>
      <c r="F43" s="92"/>
      <c r="G43" s="92"/>
      <c r="K43" s="9"/>
      <c r="L43" s="10">
        <v>58</v>
      </c>
      <c r="M43" s="11">
        <f t="shared" si="14"/>
        <v>235845</v>
      </c>
      <c r="N43" s="11">
        <f t="shared" si="13"/>
        <v>266310</v>
      </c>
      <c r="O43" s="11">
        <f t="shared" si="13"/>
        <v>0</v>
      </c>
      <c r="P43" s="11">
        <f t="shared" si="13"/>
        <v>0</v>
      </c>
      <c r="Q43" s="11">
        <f t="shared" si="13"/>
        <v>0</v>
      </c>
      <c r="T43" s="9"/>
      <c r="U43" s="10">
        <v>58</v>
      </c>
      <c r="V43" s="11">
        <f t="shared" si="5"/>
        <v>471690</v>
      </c>
      <c r="W43" s="11">
        <f t="shared" si="5"/>
        <v>532620</v>
      </c>
      <c r="X43" s="11">
        <f t="shared" si="5"/>
        <v>0</v>
      </c>
      <c r="Y43" s="11">
        <f t="shared" si="5"/>
        <v>0</v>
      </c>
      <c r="Z43" s="11">
        <f t="shared" si="5"/>
        <v>0</v>
      </c>
      <c r="AC43" s="9"/>
      <c r="AD43" s="10">
        <v>58</v>
      </c>
      <c r="AE43" s="11">
        <f t="shared" si="6"/>
        <v>707535</v>
      </c>
      <c r="AF43" s="11">
        <f t="shared" si="6"/>
        <v>798930</v>
      </c>
      <c r="AG43" s="11">
        <f t="shared" si="6"/>
        <v>0</v>
      </c>
      <c r="AH43" s="11">
        <f t="shared" si="6"/>
        <v>0</v>
      </c>
      <c r="AI43" s="11">
        <f t="shared" si="6"/>
        <v>0</v>
      </c>
      <c r="AL43" s="9"/>
      <c r="AM43" s="10">
        <v>58</v>
      </c>
      <c r="AN43" s="11">
        <f t="shared" si="7"/>
        <v>943380</v>
      </c>
      <c r="AO43" s="11">
        <f t="shared" si="7"/>
        <v>1065240</v>
      </c>
      <c r="AP43" s="11">
        <f t="shared" si="7"/>
        <v>0</v>
      </c>
      <c r="AQ43" s="11">
        <f t="shared" si="7"/>
        <v>0</v>
      </c>
      <c r="AR43" s="11">
        <f t="shared" si="7"/>
        <v>0</v>
      </c>
    </row>
    <row r="44" spans="1:44">
      <c r="A44" s="9"/>
      <c r="B44" s="10">
        <v>59</v>
      </c>
      <c r="C44" s="92">
        <v>55.92</v>
      </c>
      <c r="D44" s="92">
        <v>62.91</v>
      </c>
      <c r="E44" s="92"/>
      <c r="F44" s="92"/>
      <c r="G44" s="92"/>
      <c r="K44" s="9"/>
      <c r="L44" s="10">
        <v>59</v>
      </c>
      <c r="M44" s="11">
        <f t="shared" si="14"/>
        <v>251640</v>
      </c>
      <c r="N44" s="11">
        <f t="shared" si="13"/>
        <v>283094.99999999994</v>
      </c>
      <c r="O44" s="11">
        <f t="shared" si="13"/>
        <v>0</v>
      </c>
      <c r="P44" s="11">
        <f t="shared" si="13"/>
        <v>0</v>
      </c>
      <c r="Q44" s="11">
        <f t="shared" si="13"/>
        <v>0</v>
      </c>
      <c r="T44" s="9"/>
      <c r="U44" s="10">
        <v>59</v>
      </c>
      <c r="V44" s="11">
        <f t="shared" si="5"/>
        <v>503280</v>
      </c>
      <c r="W44" s="11">
        <f t="shared" si="5"/>
        <v>566189.99999999988</v>
      </c>
      <c r="X44" s="11">
        <f t="shared" si="5"/>
        <v>0</v>
      </c>
      <c r="Y44" s="11">
        <f t="shared" si="5"/>
        <v>0</v>
      </c>
      <c r="Z44" s="11">
        <f t="shared" si="5"/>
        <v>0</v>
      </c>
      <c r="AC44" s="9"/>
      <c r="AD44" s="10">
        <v>59</v>
      </c>
      <c r="AE44" s="11">
        <f t="shared" si="6"/>
        <v>754920.00000000012</v>
      </c>
      <c r="AF44" s="11">
        <f t="shared" si="6"/>
        <v>849284.99999999988</v>
      </c>
      <c r="AG44" s="11">
        <f t="shared" si="6"/>
        <v>0</v>
      </c>
      <c r="AH44" s="11">
        <f t="shared" si="6"/>
        <v>0</v>
      </c>
      <c r="AI44" s="11">
        <f t="shared" si="6"/>
        <v>0</v>
      </c>
      <c r="AL44" s="9"/>
      <c r="AM44" s="10">
        <v>59</v>
      </c>
      <c r="AN44" s="11">
        <f t="shared" si="7"/>
        <v>1006560</v>
      </c>
      <c r="AO44" s="11">
        <f t="shared" si="7"/>
        <v>1132379.9999999998</v>
      </c>
      <c r="AP44" s="11">
        <f t="shared" si="7"/>
        <v>0</v>
      </c>
      <c r="AQ44" s="11">
        <f t="shared" si="7"/>
        <v>0</v>
      </c>
      <c r="AR44" s="11">
        <f t="shared" si="7"/>
        <v>0</v>
      </c>
    </row>
    <row r="45" spans="1:44">
      <c r="A45" s="9"/>
      <c r="B45" s="10">
        <v>60</v>
      </c>
      <c r="C45" s="92">
        <v>59.62</v>
      </c>
      <c r="D45" s="92">
        <v>66.83</v>
      </c>
      <c r="E45" s="92"/>
      <c r="F45" s="92"/>
      <c r="G45" s="92"/>
      <c r="K45" s="9"/>
      <c r="L45" s="10">
        <v>60</v>
      </c>
      <c r="M45" s="11">
        <f t="shared" si="14"/>
        <v>268290</v>
      </c>
      <c r="N45" s="11">
        <f t="shared" si="13"/>
        <v>300735</v>
      </c>
      <c r="O45" s="11">
        <f t="shared" si="13"/>
        <v>0</v>
      </c>
      <c r="P45" s="11">
        <f t="shared" si="13"/>
        <v>0</v>
      </c>
      <c r="Q45" s="11">
        <f t="shared" si="13"/>
        <v>0</v>
      </c>
      <c r="T45" s="9"/>
      <c r="U45" s="10">
        <v>60</v>
      </c>
      <c r="V45" s="11">
        <f t="shared" si="5"/>
        <v>536580</v>
      </c>
      <c r="W45" s="11">
        <f t="shared" si="5"/>
        <v>601470</v>
      </c>
      <c r="X45" s="11">
        <f t="shared" si="5"/>
        <v>0</v>
      </c>
      <c r="Y45" s="11">
        <f t="shared" si="5"/>
        <v>0</v>
      </c>
      <c r="Z45" s="11">
        <f t="shared" si="5"/>
        <v>0</v>
      </c>
      <c r="AC45" s="9"/>
      <c r="AD45" s="10">
        <v>60</v>
      </c>
      <c r="AE45" s="11">
        <f t="shared" si="6"/>
        <v>804870</v>
      </c>
      <c r="AF45" s="11">
        <f t="shared" si="6"/>
        <v>902205</v>
      </c>
      <c r="AG45" s="11">
        <f t="shared" si="6"/>
        <v>0</v>
      </c>
      <c r="AH45" s="11">
        <f t="shared" si="6"/>
        <v>0</v>
      </c>
      <c r="AI45" s="11">
        <f t="shared" si="6"/>
        <v>0</v>
      </c>
      <c r="AL45" s="9"/>
      <c r="AM45" s="10">
        <v>60</v>
      </c>
      <c r="AN45" s="11">
        <f t="shared" si="7"/>
        <v>1073160</v>
      </c>
      <c r="AO45" s="11">
        <f t="shared" si="7"/>
        <v>1202940</v>
      </c>
      <c r="AP45" s="11">
        <f t="shared" si="7"/>
        <v>0</v>
      </c>
      <c r="AQ45" s="11">
        <f t="shared" si="7"/>
        <v>0</v>
      </c>
      <c r="AR45" s="11">
        <f t="shared" si="7"/>
        <v>0</v>
      </c>
    </row>
    <row r="46" spans="1:44">
      <c r="A46" s="9"/>
      <c r="B46" s="10">
        <v>61</v>
      </c>
      <c r="C46" s="92">
        <v>63.51</v>
      </c>
      <c r="D46" s="92"/>
      <c r="E46" s="92"/>
      <c r="F46" s="92"/>
      <c r="G46" s="92"/>
      <c r="K46" s="9"/>
      <c r="L46" s="10">
        <v>61</v>
      </c>
      <c r="M46" s="11">
        <f t="shared" si="14"/>
        <v>285795</v>
      </c>
      <c r="N46" s="11">
        <f t="shared" si="13"/>
        <v>0</v>
      </c>
      <c r="O46" s="11">
        <f t="shared" si="13"/>
        <v>0</v>
      </c>
      <c r="P46" s="11">
        <f t="shared" si="13"/>
        <v>0</v>
      </c>
      <c r="Q46" s="11">
        <f t="shared" si="13"/>
        <v>0</v>
      </c>
      <c r="T46" s="9"/>
      <c r="U46" s="10">
        <v>61</v>
      </c>
      <c r="V46" s="11">
        <f t="shared" si="5"/>
        <v>571590</v>
      </c>
      <c r="W46" s="11">
        <f t="shared" si="5"/>
        <v>0</v>
      </c>
      <c r="X46" s="11">
        <f t="shared" si="5"/>
        <v>0</v>
      </c>
      <c r="Y46" s="11">
        <f t="shared" si="5"/>
        <v>0</v>
      </c>
      <c r="Z46" s="11">
        <f t="shared" si="5"/>
        <v>0</v>
      </c>
      <c r="AC46" s="9"/>
      <c r="AD46" s="10">
        <v>61</v>
      </c>
      <c r="AE46" s="11">
        <f t="shared" si="6"/>
        <v>857385</v>
      </c>
      <c r="AF46" s="11">
        <f t="shared" si="6"/>
        <v>0</v>
      </c>
      <c r="AG46" s="11">
        <f t="shared" si="6"/>
        <v>0</v>
      </c>
      <c r="AH46" s="11">
        <f t="shared" si="6"/>
        <v>0</v>
      </c>
      <c r="AI46" s="11">
        <f t="shared" si="6"/>
        <v>0</v>
      </c>
      <c r="AL46" s="9"/>
      <c r="AM46" s="10">
        <v>61</v>
      </c>
      <c r="AN46" s="11">
        <f t="shared" si="7"/>
        <v>1143180</v>
      </c>
      <c r="AO46" s="11">
        <f t="shared" si="7"/>
        <v>0</v>
      </c>
      <c r="AP46" s="11">
        <f t="shared" si="7"/>
        <v>0</v>
      </c>
      <c r="AQ46" s="11">
        <f t="shared" si="7"/>
        <v>0</v>
      </c>
      <c r="AR46" s="11">
        <f t="shared" si="7"/>
        <v>0</v>
      </c>
    </row>
    <row r="47" spans="1:44">
      <c r="A47" s="9"/>
      <c r="B47" s="10">
        <v>62</v>
      </c>
      <c r="C47" s="92">
        <v>67.59</v>
      </c>
      <c r="D47" s="92"/>
      <c r="E47" s="92"/>
      <c r="F47" s="92"/>
      <c r="G47" s="92"/>
      <c r="K47" s="9"/>
      <c r="L47" s="10">
        <v>62</v>
      </c>
      <c r="M47" s="11">
        <f t="shared" si="14"/>
        <v>304155</v>
      </c>
      <c r="N47" s="11">
        <f t="shared" si="13"/>
        <v>0</v>
      </c>
      <c r="O47" s="11">
        <f t="shared" si="13"/>
        <v>0</v>
      </c>
      <c r="P47" s="11">
        <f t="shared" si="13"/>
        <v>0</v>
      </c>
      <c r="Q47" s="11">
        <f t="shared" si="13"/>
        <v>0</v>
      </c>
      <c r="T47" s="9"/>
      <c r="U47" s="10">
        <v>62</v>
      </c>
      <c r="V47" s="11">
        <f t="shared" si="5"/>
        <v>608310</v>
      </c>
      <c r="W47" s="11">
        <f t="shared" si="5"/>
        <v>0</v>
      </c>
      <c r="X47" s="11">
        <f t="shared" si="5"/>
        <v>0</v>
      </c>
      <c r="Y47" s="11">
        <f t="shared" si="5"/>
        <v>0</v>
      </c>
      <c r="Z47" s="11">
        <f t="shared" si="5"/>
        <v>0</v>
      </c>
      <c r="AC47" s="9"/>
      <c r="AD47" s="10">
        <v>62</v>
      </c>
      <c r="AE47" s="11">
        <f t="shared" si="6"/>
        <v>912465</v>
      </c>
      <c r="AF47" s="11">
        <f t="shared" si="6"/>
        <v>0</v>
      </c>
      <c r="AG47" s="11">
        <f t="shared" si="6"/>
        <v>0</v>
      </c>
      <c r="AH47" s="11">
        <f t="shared" si="6"/>
        <v>0</v>
      </c>
      <c r="AI47" s="11">
        <f t="shared" si="6"/>
        <v>0</v>
      </c>
      <c r="AL47" s="9"/>
      <c r="AM47" s="10">
        <v>62</v>
      </c>
      <c r="AN47" s="11">
        <f t="shared" si="7"/>
        <v>1216620</v>
      </c>
      <c r="AO47" s="11">
        <f t="shared" si="7"/>
        <v>0</v>
      </c>
      <c r="AP47" s="11">
        <f t="shared" si="7"/>
        <v>0</v>
      </c>
      <c r="AQ47" s="11">
        <f t="shared" si="7"/>
        <v>0</v>
      </c>
      <c r="AR47" s="11">
        <f t="shared" si="7"/>
        <v>0</v>
      </c>
    </row>
    <row r="48" spans="1:44">
      <c r="A48" s="9"/>
      <c r="B48" s="10">
        <v>63</v>
      </c>
      <c r="C48" s="92">
        <v>71.849999999999994</v>
      </c>
      <c r="D48" s="92"/>
      <c r="E48" s="92"/>
      <c r="F48" s="92"/>
      <c r="G48" s="92"/>
      <c r="K48" s="9"/>
      <c r="L48" s="10">
        <v>63</v>
      </c>
      <c r="M48" s="11">
        <f t="shared" si="14"/>
        <v>323325</v>
      </c>
      <c r="N48" s="11">
        <f t="shared" si="13"/>
        <v>0</v>
      </c>
      <c r="O48" s="11">
        <f t="shared" si="13"/>
        <v>0</v>
      </c>
      <c r="P48" s="11">
        <f t="shared" si="13"/>
        <v>0</v>
      </c>
      <c r="Q48" s="11">
        <f t="shared" si="13"/>
        <v>0</v>
      </c>
      <c r="T48" s="9"/>
      <c r="U48" s="10">
        <v>63</v>
      </c>
      <c r="V48" s="11">
        <f t="shared" si="5"/>
        <v>646650</v>
      </c>
      <c r="W48" s="11">
        <f t="shared" si="5"/>
        <v>0</v>
      </c>
      <c r="X48" s="11">
        <f t="shared" si="5"/>
        <v>0</v>
      </c>
      <c r="Y48" s="11">
        <f t="shared" si="5"/>
        <v>0</v>
      </c>
      <c r="Z48" s="11">
        <f t="shared" si="5"/>
        <v>0</v>
      </c>
      <c r="AC48" s="9"/>
      <c r="AD48" s="10">
        <v>63</v>
      </c>
      <c r="AE48" s="11">
        <f t="shared" si="6"/>
        <v>969975</v>
      </c>
      <c r="AF48" s="11">
        <f t="shared" si="6"/>
        <v>0</v>
      </c>
      <c r="AG48" s="11">
        <f t="shared" si="6"/>
        <v>0</v>
      </c>
      <c r="AH48" s="11">
        <f t="shared" si="6"/>
        <v>0</v>
      </c>
      <c r="AI48" s="11">
        <f t="shared" si="6"/>
        <v>0</v>
      </c>
      <c r="AL48" s="9"/>
      <c r="AM48" s="10">
        <v>63</v>
      </c>
      <c r="AN48" s="11">
        <f t="shared" si="7"/>
        <v>1293300</v>
      </c>
      <c r="AO48" s="11">
        <f t="shared" si="7"/>
        <v>0</v>
      </c>
      <c r="AP48" s="11">
        <f t="shared" si="7"/>
        <v>0</v>
      </c>
      <c r="AQ48" s="11">
        <f t="shared" si="7"/>
        <v>0</v>
      </c>
      <c r="AR48" s="11">
        <f t="shared" si="7"/>
        <v>0</v>
      </c>
    </row>
    <row r="49" spans="1:44">
      <c r="A49" s="9"/>
      <c r="B49" s="10">
        <v>64</v>
      </c>
      <c r="C49" s="92">
        <v>76.319999999999993</v>
      </c>
      <c r="D49" s="92"/>
      <c r="E49" s="92"/>
      <c r="F49" s="92"/>
      <c r="G49" s="92"/>
      <c r="K49" s="9"/>
      <c r="L49" s="10">
        <v>64</v>
      </c>
      <c r="M49" s="11">
        <f t="shared" si="14"/>
        <v>343440</v>
      </c>
      <c r="N49" s="11">
        <f t="shared" si="13"/>
        <v>0</v>
      </c>
      <c r="O49" s="11">
        <f t="shared" si="13"/>
        <v>0</v>
      </c>
      <c r="P49" s="11">
        <f t="shared" si="13"/>
        <v>0</v>
      </c>
      <c r="Q49" s="11">
        <f t="shared" si="13"/>
        <v>0</v>
      </c>
      <c r="T49" s="9"/>
      <c r="U49" s="10">
        <v>64</v>
      </c>
      <c r="V49" s="11">
        <f t="shared" si="5"/>
        <v>686880</v>
      </c>
      <c r="W49" s="11">
        <f t="shared" si="5"/>
        <v>0</v>
      </c>
      <c r="X49" s="11">
        <f t="shared" si="5"/>
        <v>0</v>
      </c>
      <c r="Y49" s="11">
        <f t="shared" si="5"/>
        <v>0</v>
      </c>
      <c r="Z49" s="11">
        <f t="shared" si="5"/>
        <v>0</v>
      </c>
      <c r="AC49" s="9"/>
      <c r="AD49" s="10">
        <v>64</v>
      </c>
      <c r="AE49" s="11">
        <f t="shared" si="6"/>
        <v>1030320</v>
      </c>
      <c r="AF49" s="11">
        <f t="shared" si="6"/>
        <v>0</v>
      </c>
      <c r="AG49" s="11">
        <f t="shared" si="6"/>
        <v>0</v>
      </c>
      <c r="AH49" s="11">
        <f t="shared" si="6"/>
        <v>0</v>
      </c>
      <c r="AI49" s="11">
        <f t="shared" si="6"/>
        <v>0</v>
      </c>
      <c r="AL49" s="9"/>
      <c r="AM49" s="10">
        <v>64</v>
      </c>
      <c r="AN49" s="11">
        <f t="shared" si="7"/>
        <v>1373760</v>
      </c>
      <c r="AO49" s="11">
        <f t="shared" si="7"/>
        <v>0</v>
      </c>
      <c r="AP49" s="11">
        <f t="shared" si="7"/>
        <v>0</v>
      </c>
      <c r="AQ49" s="11">
        <f t="shared" si="7"/>
        <v>0</v>
      </c>
      <c r="AR49" s="11">
        <f t="shared" si="7"/>
        <v>0</v>
      </c>
    </row>
    <row r="50" spans="1:44">
      <c r="A50" s="9"/>
      <c r="B50" s="10">
        <v>65</v>
      </c>
      <c r="C50" s="92">
        <v>81.010000000000005</v>
      </c>
      <c r="D50" s="92"/>
      <c r="E50" s="92"/>
      <c r="F50" s="92"/>
      <c r="G50" s="92"/>
      <c r="K50" s="9"/>
      <c r="L50" s="10">
        <v>65</v>
      </c>
      <c r="M50" s="11">
        <f t="shared" si="14"/>
        <v>364545</v>
      </c>
      <c r="N50" s="11">
        <f t="shared" si="13"/>
        <v>0</v>
      </c>
      <c r="O50" s="11">
        <f t="shared" si="13"/>
        <v>0</v>
      </c>
      <c r="P50" s="11">
        <f t="shared" si="13"/>
        <v>0</v>
      </c>
      <c r="Q50" s="11">
        <f t="shared" si="13"/>
        <v>0</v>
      </c>
      <c r="T50" s="9"/>
      <c r="U50" s="10">
        <v>65</v>
      </c>
      <c r="V50" s="11">
        <f t="shared" si="5"/>
        <v>729090</v>
      </c>
      <c r="W50" s="11">
        <f t="shared" si="5"/>
        <v>0</v>
      </c>
      <c r="X50" s="11">
        <f t="shared" si="5"/>
        <v>0</v>
      </c>
      <c r="Y50" s="11">
        <f t="shared" si="5"/>
        <v>0</v>
      </c>
      <c r="Z50" s="11">
        <f t="shared" si="5"/>
        <v>0</v>
      </c>
      <c r="AC50" s="9"/>
      <c r="AD50" s="10">
        <v>65</v>
      </c>
      <c r="AE50" s="11">
        <f t="shared" si="6"/>
        <v>1093635</v>
      </c>
      <c r="AF50" s="11">
        <f t="shared" si="6"/>
        <v>0</v>
      </c>
      <c r="AG50" s="11">
        <f t="shared" si="6"/>
        <v>0</v>
      </c>
      <c r="AH50" s="11">
        <f t="shared" si="6"/>
        <v>0</v>
      </c>
      <c r="AI50" s="11">
        <f t="shared" si="6"/>
        <v>0</v>
      </c>
      <c r="AL50" s="9"/>
      <c r="AM50" s="10">
        <v>65</v>
      </c>
      <c r="AN50" s="11">
        <f t="shared" si="7"/>
        <v>1458180</v>
      </c>
      <c r="AO50" s="11">
        <f t="shared" si="7"/>
        <v>0</v>
      </c>
      <c r="AP50" s="11">
        <f t="shared" si="7"/>
        <v>0</v>
      </c>
      <c r="AQ50" s="11">
        <f t="shared" si="7"/>
        <v>0</v>
      </c>
      <c r="AR50" s="11">
        <f t="shared" si="7"/>
        <v>0</v>
      </c>
    </row>
  </sheetData>
  <mergeCells count="5">
    <mergeCell ref="A1:G1"/>
    <mergeCell ref="K1:Q1"/>
    <mergeCell ref="T1:Z1"/>
    <mergeCell ref="AC1:AI1"/>
    <mergeCell ref="AL1:AR1"/>
  </mergeCells>
  <conditionalFormatting sqref="M3:Q50">
    <cfRule type="cellIs" dxfId="0" priority="1" operator="lessThan">
      <formula>48000</formula>
    </cfRule>
  </conditionalFormatting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37FA-D5A0-4AEC-84F0-A5E9CD09D65D}">
  <dimension ref="A1:BF45"/>
  <sheetViews>
    <sheetView workbookViewId="0">
      <selection activeCell="M3" sqref="M3"/>
    </sheetView>
  </sheetViews>
  <sheetFormatPr defaultRowHeight="14.5"/>
  <cols>
    <col min="13" max="13" width="10.26953125" bestFit="1" customWidth="1"/>
    <col min="14" max="18" width="9.1796875" bestFit="1" customWidth="1"/>
    <col min="23" max="23" width="10.26953125" bestFit="1" customWidth="1"/>
    <col min="24" max="28" width="9.1796875" bestFit="1" customWidth="1"/>
    <col min="33" max="36" width="10.1796875" bestFit="1" customWidth="1"/>
    <col min="37" max="38" width="9.1796875" bestFit="1" customWidth="1"/>
    <col min="43" max="43" width="11.26953125" bestFit="1" customWidth="1"/>
    <col min="44" max="48" width="10.1796875" bestFit="1" customWidth="1"/>
    <col min="53" max="53" width="11.7265625" bestFit="1" customWidth="1"/>
    <col min="54" max="58" width="10.1796875" bestFit="1" customWidth="1"/>
  </cols>
  <sheetData>
    <row r="1" spans="1:58">
      <c r="A1" s="171" t="s">
        <v>134</v>
      </c>
      <c r="B1" s="171"/>
      <c r="C1" s="171"/>
      <c r="D1" s="171"/>
      <c r="E1" s="171"/>
      <c r="F1" s="171"/>
      <c r="G1" s="171"/>
      <c r="H1" s="171"/>
      <c r="K1" s="185">
        <v>500000</v>
      </c>
      <c r="L1" s="185"/>
      <c r="M1" s="185"/>
      <c r="N1" s="185"/>
      <c r="O1" s="185"/>
      <c r="P1" s="185"/>
      <c r="Q1" s="185"/>
      <c r="R1" s="185"/>
      <c r="S1" s="90"/>
      <c r="T1" s="90"/>
      <c r="U1" s="185">
        <v>1000000</v>
      </c>
      <c r="V1" s="185"/>
      <c r="W1" s="185"/>
      <c r="X1" s="185"/>
      <c r="Y1" s="185"/>
      <c r="Z1" s="185"/>
      <c r="AA1" s="185"/>
      <c r="AB1" s="185"/>
      <c r="AC1" s="90"/>
      <c r="AD1" s="90"/>
      <c r="AE1" s="185">
        <v>2500000</v>
      </c>
      <c r="AF1" s="185"/>
      <c r="AG1" s="185"/>
      <c r="AH1" s="185"/>
      <c r="AI1" s="185"/>
      <c r="AJ1" s="185"/>
      <c r="AK1" s="185"/>
      <c r="AL1" s="185"/>
      <c r="AM1" s="90"/>
      <c r="AN1" s="90"/>
      <c r="AO1" s="185">
        <v>5000000</v>
      </c>
      <c r="AP1" s="185"/>
      <c r="AQ1" s="185"/>
      <c r="AR1" s="185"/>
      <c r="AS1" s="185"/>
      <c r="AT1" s="185"/>
      <c r="AU1" s="185"/>
      <c r="AV1" s="185"/>
      <c r="AW1" s="90"/>
      <c r="AX1" s="90"/>
      <c r="AY1" s="185">
        <v>10000000</v>
      </c>
      <c r="AZ1" s="185"/>
      <c r="BA1" s="185"/>
      <c r="BB1" s="185"/>
      <c r="BC1" s="185"/>
      <c r="BD1" s="185"/>
      <c r="BE1" s="185"/>
      <c r="BF1" s="185"/>
    </row>
    <row r="2" spans="1:58">
      <c r="A2" s="9"/>
      <c r="B2" s="10" t="s">
        <v>63</v>
      </c>
      <c r="C2" s="91">
        <v>10</v>
      </c>
      <c r="D2" s="91">
        <v>15</v>
      </c>
      <c r="E2" s="91">
        <v>20</v>
      </c>
      <c r="F2" s="91">
        <v>25</v>
      </c>
      <c r="G2" s="91">
        <v>30</v>
      </c>
      <c r="H2" s="91">
        <v>35</v>
      </c>
      <c r="K2" s="9"/>
      <c r="L2" s="10" t="s">
        <v>63</v>
      </c>
      <c r="M2" s="91">
        <v>10</v>
      </c>
      <c r="N2" s="91">
        <v>15</v>
      </c>
      <c r="O2" s="91">
        <v>20</v>
      </c>
      <c r="P2" s="91">
        <v>25</v>
      </c>
      <c r="Q2" s="91">
        <v>30</v>
      </c>
      <c r="R2" s="91">
        <v>35</v>
      </c>
      <c r="U2" s="9"/>
      <c r="V2" s="10" t="s">
        <v>63</v>
      </c>
      <c r="W2" s="91">
        <v>10</v>
      </c>
      <c r="X2" s="91">
        <v>15</v>
      </c>
      <c r="Y2" s="91">
        <v>20</v>
      </c>
      <c r="Z2" s="91">
        <v>25</v>
      </c>
      <c r="AA2" s="91">
        <v>30</v>
      </c>
      <c r="AB2" s="91">
        <v>35</v>
      </c>
      <c r="AE2" s="9"/>
      <c r="AF2" s="10" t="s">
        <v>63</v>
      </c>
      <c r="AG2" s="91">
        <v>10</v>
      </c>
      <c r="AH2" s="91">
        <v>15</v>
      </c>
      <c r="AI2" s="91">
        <v>20</v>
      </c>
      <c r="AJ2" s="91">
        <v>25</v>
      </c>
      <c r="AK2" s="91">
        <v>30</v>
      </c>
      <c r="AL2" s="91">
        <v>35</v>
      </c>
      <c r="AO2" s="9"/>
      <c r="AP2" s="10" t="s">
        <v>63</v>
      </c>
      <c r="AQ2" s="91">
        <v>10</v>
      </c>
      <c r="AR2" s="91">
        <v>15</v>
      </c>
      <c r="AS2" s="91">
        <v>20</v>
      </c>
      <c r="AT2" s="91">
        <v>25</v>
      </c>
      <c r="AU2" s="91">
        <v>30</v>
      </c>
      <c r="AV2" s="91">
        <v>35</v>
      </c>
      <c r="AY2" s="9"/>
      <c r="AZ2" s="10" t="s">
        <v>63</v>
      </c>
      <c r="BA2" s="91">
        <v>10</v>
      </c>
      <c r="BB2" s="91">
        <v>15</v>
      </c>
      <c r="BC2" s="91">
        <v>20</v>
      </c>
      <c r="BD2" s="91">
        <v>25</v>
      </c>
      <c r="BE2" s="91">
        <v>30</v>
      </c>
      <c r="BF2" s="91">
        <v>35</v>
      </c>
    </row>
    <row r="3" spans="1:58">
      <c r="A3" s="9" t="s">
        <v>64</v>
      </c>
      <c r="B3" s="10">
        <v>18</v>
      </c>
      <c r="C3" s="92">
        <v>55.75</v>
      </c>
      <c r="D3" s="92">
        <v>38.950000000000003</v>
      </c>
      <c r="E3" s="92">
        <v>31.1</v>
      </c>
      <c r="F3" s="92">
        <v>26.6</v>
      </c>
      <c r="G3" s="92">
        <v>23.6</v>
      </c>
      <c r="H3" s="92">
        <v>21.7</v>
      </c>
      <c r="K3" s="9" t="s">
        <v>64</v>
      </c>
      <c r="L3" s="10">
        <v>18</v>
      </c>
      <c r="M3" s="11">
        <v>25087.5</v>
      </c>
      <c r="N3" s="11">
        <v>17527.500000000004</v>
      </c>
      <c r="O3" s="11">
        <v>13995.000000000002</v>
      </c>
      <c r="P3" s="11">
        <v>11970.000000000002</v>
      </c>
      <c r="Q3" s="11">
        <v>10620.000000000002</v>
      </c>
      <c r="R3" s="11">
        <v>9765</v>
      </c>
      <c r="U3" s="9" t="s">
        <v>64</v>
      </c>
      <c r="V3" s="10">
        <v>18</v>
      </c>
      <c r="W3" s="11">
        <v>50175</v>
      </c>
      <c r="X3" s="11">
        <v>35055.000000000007</v>
      </c>
      <c r="Y3" s="11">
        <v>27990.000000000004</v>
      </c>
      <c r="Z3" s="11">
        <v>23940.000000000004</v>
      </c>
      <c r="AA3" s="11">
        <v>21240.000000000004</v>
      </c>
      <c r="AB3" s="11">
        <v>19530</v>
      </c>
      <c r="AE3" s="9" t="s">
        <v>64</v>
      </c>
      <c r="AF3" s="10">
        <v>18</v>
      </c>
      <c r="AG3" s="11">
        <v>125437.5</v>
      </c>
      <c r="AH3" s="11">
        <v>87637.500000000015</v>
      </c>
      <c r="AI3" s="11">
        <v>69975</v>
      </c>
      <c r="AJ3" s="11">
        <v>59850</v>
      </c>
      <c r="AK3" s="11">
        <v>53100.000000000007</v>
      </c>
      <c r="AL3" s="11">
        <v>48825</v>
      </c>
      <c r="AO3" s="9" t="s">
        <v>64</v>
      </c>
      <c r="AP3" s="10">
        <v>18</v>
      </c>
      <c r="AQ3" s="11">
        <v>250875</v>
      </c>
      <c r="AR3" s="11">
        <v>175275.00000000003</v>
      </c>
      <c r="AS3" s="11">
        <v>139950</v>
      </c>
      <c r="AT3" s="11">
        <v>119700</v>
      </c>
      <c r="AU3" s="11">
        <v>106200.00000000001</v>
      </c>
      <c r="AV3" s="11">
        <v>97650</v>
      </c>
      <c r="AY3" s="9" t="s">
        <v>64</v>
      </c>
      <c r="AZ3" s="10">
        <v>18</v>
      </c>
      <c r="BA3" s="11">
        <v>501750</v>
      </c>
      <c r="BB3" s="11">
        <v>350550.00000000006</v>
      </c>
      <c r="BC3" s="11">
        <v>279900</v>
      </c>
      <c r="BD3" s="11">
        <v>239400</v>
      </c>
      <c r="BE3" s="11">
        <v>212400.00000000003</v>
      </c>
      <c r="BF3" s="11">
        <v>195300</v>
      </c>
    </row>
    <row r="4" spans="1:58">
      <c r="A4" s="9"/>
      <c r="B4" s="10">
        <v>19</v>
      </c>
      <c r="C4" s="92">
        <v>56.7</v>
      </c>
      <c r="D4" s="92">
        <v>39.700000000000003</v>
      </c>
      <c r="E4" s="92">
        <v>31.7</v>
      </c>
      <c r="F4" s="92">
        <v>27.05</v>
      </c>
      <c r="G4" s="92">
        <v>24.1</v>
      </c>
      <c r="H4" s="92">
        <v>22.15</v>
      </c>
      <c r="K4" s="9"/>
      <c r="L4" s="10">
        <v>19</v>
      </c>
      <c r="M4" s="11">
        <v>25515</v>
      </c>
      <c r="N4" s="11">
        <v>17865.000000000004</v>
      </c>
      <c r="O4" s="11">
        <v>14265</v>
      </c>
      <c r="P4" s="11">
        <v>12172.5</v>
      </c>
      <c r="Q4" s="11">
        <v>10845</v>
      </c>
      <c r="R4" s="11">
        <v>9967.5</v>
      </c>
      <c r="U4" s="9"/>
      <c r="V4" s="10">
        <v>19</v>
      </c>
      <c r="W4" s="11">
        <v>51030</v>
      </c>
      <c r="X4" s="11">
        <v>35730.000000000007</v>
      </c>
      <c r="Y4" s="11">
        <v>28530</v>
      </c>
      <c r="Z4" s="11">
        <v>24345</v>
      </c>
      <c r="AA4" s="11">
        <v>21690</v>
      </c>
      <c r="AB4" s="11">
        <v>19935</v>
      </c>
      <c r="AE4" s="9"/>
      <c r="AF4" s="10">
        <v>19</v>
      </c>
      <c r="AG4" s="11">
        <v>127575</v>
      </c>
      <c r="AH4" s="11">
        <v>89325.000000000015</v>
      </c>
      <c r="AI4" s="11">
        <v>71325</v>
      </c>
      <c r="AJ4" s="11">
        <v>60862.5</v>
      </c>
      <c r="AK4" s="11">
        <v>54225</v>
      </c>
      <c r="AL4" s="11">
        <v>49837.5</v>
      </c>
      <c r="AO4" s="9"/>
      <c r="AP4" s="10">
        <v>19</v>
      </c>
      <c r="AQ4" s="11">
        <v>255150</v>
      </c>
      <c r="AR4" s="11">
        <v>178650.00000000003</v>
      </c>
      <c r="AS4" s="11">
        <v>142650</v>
      </c>
      <c r="AT4" s="11">
        <v>121725</v>
      </c>
      <c r="AU4" s="11">
        <v>108450</v>
      </c>
      <c r="AV4" s="11">
        <v>99675</v>
      </c>
      <c r="AY4" s="9"/>
      <c r="AZ4" s="10">
        <v>19</v>
      </c>
      <c r="BA4" s="11">
        <v>510300</v>
      </c>
      <c r="BB4" s="11">
        <v>357300.00000000006</v>
      </c>
      <c r="BC4" s="11">
        <v>285300</v>
      </c>
      <c r="BD4" s="11">
        <v>243450</v>
      </c>
      <c r="BE4" s="11">
        <v>216900</v>
      </c>
      <c r="BF4" s="11">
        <v>199350</v>
      </c>
    </row>
    <row r="5" spans="1:58">
      <c r="A5" s="9"/>
      <c r="B5" s="10">
        <v>20</v>
      </c>
      <c r="C5" s="92">
        <v>57.65</v>
      </c>
      <c r="D5" s="92">
        <v>40.4</v>
      </c>
      <c r="E5" s="92">
        <v>32.200000000000003</v>
      </c>
      <c r="F5" s="92">
        <v>27.55</v>
      </c>
      <c r="G5" s="92">
        <v>24.55</v>
      </c>
      <c r="H5" s="92">
        <v>22.5</v>
      </c>
      <c r="K5" s="9"/>
      <c r="L5" s="10">
        <v>20</v>
      </c>
      <c r="M5" s="11">
        <v>25942.5</v>
      </c>
      <c r="N5" s="11">
        <v>18180</v>
      </c>
      <c r="O5" s="11">
        <v>14490</v>
      </c>
      <c r="P5" s="11">
        <v>12397.5</v>
      </c>
      <c r="Q5" s="11">
        <v>11047.500000000002</v>
      </c>
      <c r="R5" s="11">
        <v>10125</v>
      </c>
      <c r="U5" s="9"/>
      <c r="V5" s="10">
        <v>20</v>
      </c>
      <c r="W5" s="11">
        <v>51885</v>
      </c>
      <c r="X5" s="11">
        <v>36360</v>
      </c>
      <c r="Y5" s="11">
        <v>28980</v>
      </c>
      <c r="Z5" s="11">
        <v>24795</v>
      </c>
      <c r="AA5" s="11">
        <v>22095.000000000004</v>
      </c>
      <c r="AB5" s="11">
        <v>20250</v>
      </c>
      <c r="AE5" s="9"/>
      <c r="AF5" s="10">
        <v>20</v>
      </c>
      <c r="AG5" s="11">
        <v>129712.5</v>
      </c>
      <c r="AH5" s="11">
        <v>90900</v>
      </c>
      <c r="AI5" s="11">
        <v>72450</v>
      </c>
      <c r="AJ5" s="11">
        <v>61987.5</v>
      </c>
      <c r="AK5" s="11">
        <v>55237.500000000007</v>
      </c>
      <c r="AL5" s="11">
        <v>50625</v>
      </c>
      <c r="AO5" s="9"/>
      <c r="AP5" s="10">
        <v>20</v>
      </c>
      <c r="AQ5" s="11">
        <v>259425</v>
      </c>
      <c r="AR5" s="11">
        <v>181800</v>
      </c>
      <c r="AS5" s="11">
        <v>144900</v>
      </c>
      <c r="AT5" s="11">
        <v>123975</v>
      </c>
      <c r="AU5" s="11">
        <v>110475.00000000001</v>
      </c>
      <c r="AV5" s="11">
        <v>101250</v>
      </c>
      <c r="AY5" s="9"/>
      <c r="AZ5" s="10">
        <v>20</v>
      </c>
      <c r="BA5" s="11">
        <v>518850</v>
      </c>
      <c r="BB5" s="11">
        <v>363600</v>
      </c>
      <c r="BC5" s="11">
        <v>289800</v>
      </c>
      <c r="BD5" s="11">
        <v>247950</v>
      </c>
      <c r="BE5" s="11">
        <v>220950.00000000003</v>
      </c>
      <c r="BF5" s="11">
        <v>202500</v>
      </c>
    </row>
    <row r="6" spans="1:58">
      <c r="A6" s="9"/>
      <c r="B6" s="10">
        <v>21</v>
      </c>
      <c r="C6" s="92">
        <v>58.55</v>
      </c>
      <c r="D6" s="92">
        <v>41.15</v>
      </c>
      <c r="E6" s="92">
        <v>32.799999999999997</v>
      </c>
      <c r="F6" s="92">
        <v>28</v>
      </c>
      <c r="G6" s="92">
        <v>25</v>
      </c>
      <c r="H6" s="92">
        <v>22.9</v>
      </c>
      <c r="K6" s="9"/>
      <c r="L6" s="10">
        <v>21</v>
      </c>
      <c r="M6" s="11">
        <v>26347.5</v>
      </c>
      <c r="N6" s="11">
        <v>18517.5</v>
      </c>
      <c r="O6" s="11">
        <v>14759.999999999996</v>
      </c>
      <c r="P6" s="11">
        <v>12600</v>
      </c>
      <c r="Q6" s="11">
        <v>11250</v>
      </c>
      <c r="R6" s="11">
        <v>10305</v>
      </c>
      <c r="U6" s="9"/>
      <c r="V6" s="10">
        <v>21</v>
      </c>
      <c r="W6" s="11">
        <v>52695</v>
      </c>
      <c r="X6" s="11">
        <v>37035</v>
      </c>
      <c r="Y6" s="11">
        <v>29519.999999999993</v>
      </c>
      <c r="Z6" s="11">
        <v>25200</v>
      </c>
      <c r="AA6" s="11">
        <v>22500</v>
      </c>
      <c r="AB6" s="11">
        <v>20610</v>
      </c>
      <c r="AE6" s="9"/>
      <c r="AF6" s="10">
        <v>21</v>
      </c>
      <c r="AG6" s="11">
        <v>131737.5</v>
      </c>
      <c r="AH6" s="11">
        <v>92587.5</v>
      </c>
      <c r="AI6" s="11">
        <v>73799.999999999985</v>
      </c>
      <c r="AJ6" s="11">
        <v>63000</v>
      </c>
      <c r="AK6" s="11">
        <v>56250</v>
      </c>
      <c r="AL6" s="11">
        <v>51525</v>
      </c>
      <c r="AO6" s="9"/>
      <c r="AP6" s="10">
        <v>21</v>
      </c>
      <c r="AQ6" s="11">
        <v>263475</v>
      </c>
      <c r="AR6" s="11">
        <v>185175</v>
      </c>
      <c r="AS6" s="11">
        <v>147599.99999999997</v>
      </c>
      <c r="AT6" s="11">
        <v>126000</v>
      </c>
      <c r="AU6" s="11">
        <v>112500</v>
      </c>
      <c r="AV6" s="11">
        <v>103050</v>
      </c>
      <c r="AY6" s="9"/>
      <c r="AZ6" s="10">
        <v>21</v>
      </c>
      <c r="BA6" s="11">
        <v>526950</v>
      </c>
      <c r="BB6" s="11">
        <v>370350</v>
      </c>
      <c r="BC6" s="11">
        <v>295199.99999999994</v>
      </c>
      <c r="BD6" s="11">
        <v>252000</v>
      </c>
      <c r="BE6" s="11">
        <v>225000</v>
      </c>
      <c r="BF6" s="11">
        <v>206100</v>
      </c>
    </row>
    <row r="7" spans="1:58">
      <c r="A7" s="9"/>
      <c r="B7" s="10">
        <v>22</v>
      </c>
      <c r="C7" s="92">
        <v>59.65</v>
      </c>
      <c r="D7" s="92">
        <v>41.95</v>
      </c>
      <c r="E7" s="92">
        <v>33.450000000000003</v>
      </c>
      <c r="F7" s="92">
        <v>28.55</v>
      </c>
      <c r="G7" s="92">
        <v>25.5</v>
      </c>
      <c r="H7" s="92">
        <v>23.4</v>
      </c>
      <c r="K7" s="9"/>
      <c r="L7" s="10">
        <v>22</v>
      </c>
      <c r="M7" s="11">
        <v>26842.5</v>
      </c>
      <c r="N7" s="11">
        <v>18877.5</v>
      </c>
      <c r="O7" s="11">
        <v>15052.5</v>
      </c>
      <c r="P7" s="11">
        <v>12847.5</v>
      </c>
      <c r="Q7" s="11">
        <v>11475</v>
      </c>
      <c r="R7" s="11">
        <v>10529.999999999998</v>
      </c>
      <c r="U7" s="9"/>
      <c r="V7" s="10">
        <v>22</v>
      </c>
      <c r="W7" s="11">
        <v>53685</v>
      </c>
      <c r="X7" s="11">
        <v>37755</v>
      </c>
      <c r="Y7" s="11">
        <v>30105</v>
      </c>
      <c r="Z7" s="11">
        <v>25695</v>
      </c>
      <c r="AA7" s="11">
        <v>22950</v>
      </c>
      <c r="AB7" s="11">
        <v>21059.999999999996</v>
      </c>
      <c r="AE7" s="9"/>
      <c r="AF7" s="10">
        <v>22</v>
      </c>
      <c r="AG7" s="11">
        <v>134212.5</v>
      </c>
      <c r="AH7" s="11">
        <v>94387.5</v>
      </c>
      <c r="AI7" s="11">
        <v>75262.5</v>
      </c>
      <c r="AJ7" s="11">
        <v>64237.5</v>
      </c>
      <c r="AK7" s="11">
        <v>57374.999999999993</v>
      </c>
      <c r="AL7" s="11">
        <v>52649.999999999993</v>
      </c>
      <c r="AO7" s="9"/>
      <c r="AP7" s="10">
        <v>22</v>
      </c>
      <c r="AQ7" s="11">
        <v>268425</v>
      </c>
      <c r="AR7" s="11">
        <v>188775</v>
      </c>
      <c r="AS7" s="11">
        <v>150525</v>
      </c>
      <c r="AT7" s="11">
        <v>128475</v>
      </c>
      <c r="AU7" s="11">
        <v>114749.99999999999</v>
      </c>
      <c r="AV7" s="11">
        <v>105299.99999999999</v>
      </c>
      <c r="AY7" s="9"/>
      <c r="AZ7" s="10">
        <v>22</v>
      </c>
      <c r="BA7" s="11">
        <v>536850</v>
      </c>
      <c r="BB7" s="11">
        <v>377550</v>
      </c>
      <c r="BC7" s="11">
        <v>301050</v>
      </c>
      <c r="BD7" s="11">
        <v>256950</v>
      </c>
      <c r="BE7" s="11">
        <v>229499.99999999997</v>
      </c>
      <c r="BF7" s="11">
        <v>210599.99999999997</v>
      </c>
    </row>
    <row r="8" spans="1:58">
      <c r="A8" s="9"/>
      <c r="B8" s="10">
        <v>23</v>
      </c>
      <c r="C8" s="92">
        <v>60.8</v>
      </c>
      <c r="D8" s="92">
        <v>42.7</v>
      </c>
      <c r="E8" s="92">
        <v>34.049999999999997</v>
      </c>
      <c r="F8" s="92">
        <v>29</v>
      </c>
      <c r="G8" s="92">
        <v>25.95</v>
      </c>
      <c r="H8" s="92">
        <v>23.85</v>
      </c>
      <c r="K8" s="9"/>
      <c r="L8" s="10">
        <v>23</v>
      </c>
      <c r="M8" s="11">
        <v>27360</v>
      </c>
      <c r="N8" s="11">
        <v>19215</v>
      </c>
      <c r="O8" s="11">
        <v>15322.5</v>
      </c>
      <c r="P8" s="11">
        <v>13050</v>
      </c>
      <c r="Q8" s="11">
        <v>11677.5</v>
      </c>
      <c r="R8" s="11">
        <v>10732.500000000002</v>
      </c>
      <c r="U8" s="9"/>
      <c r="V8" s="10">
        <v>23</v>
      </c>
      <c r="W8" s="11">
        <v>54720</v>
      </c>
      <c r="X8" s="11">
        <v>38430</v>
      </c>
      <c r="Y8" s="11">
        <v>30645</v>
      </c>
      <c r="Z8" s="11">
        <v>26100</v>
      </c>
      <c r="AA8" s="11">
        <v>23355</v>
      </c>
      <c r="AB8" s="11">
        <v>21465.000000000004</v>
      </c>
      <c r="AE8" s="9"/>
      <c r="AF8" s="10">
        <v>23</v>
      </c>
      <c r="AG8" s="11">
        <v>136800</v>
      </c>
      <c r="AH8" s="11">
        <v>96075</v>
      </c>
      <c r="AI8" s="11">
        <v>76612.499999999985</v>
      </c>
      <c r="AJ8" s="11">
        <v>65250</v>
      </c>
      <c r="AK8" s="11">
        <v>58387.5</v>
      </c>
      <c r="AL8" s="11">
        <v>53662.500000000007</v>
      </c>
      <c r="AO8" s="9"/>
      <c r="AP8" s="10">
        <v>23</v>
      </c>
      <c r="AQ8" s="11">
        <v>273600</v>
      </c>
      <c r="AR8" s="11">
        <v>192150</v>
      </c>
      <c r="AS8" s="11">
        <v>153224.99999999997</v>
      </c>
      <c r="AT8" s="11">
        <v>130500</v>
      </c>
      <c r="AU8" s="11">
        <v>116775</v>
      </c>
      <c r="AV8" s="11">
        <v>107325.00000000001</v>
      </c>
      <c r="AY8" s="9"/>
      <c r="AZ8" s="10">
        <v>23</v>
      </c>
      <c r="BA8" s="11">
        <v>547200</v>
      </c>
      <c r="BB8" s="11">
        <v>384300</v>
      </c>
      <c r="BC8" s="11">
        <v>306449.99999999994</v>
      </c>
      <c r="BD8" s="11">
        <v>261000</v>
      </c>
      <c r="BE8" s="11">
        <v>233550</v>
      </c>
      <c r="BF8" s="11">
        <v>214650.00000000003</v>
      </c>
    </row>
    <row r="9" spans="1:58">
      <c r="A9" s="9"/>
      <c r="B9" s="10">
        <v>24</v>
      </c>
      <c r="C9" s="92">
        <v>61.9</v>
      </c>
      <c r="D9" s="92">
        <v>43.45</v>
      </c>
      <c r="E9" s="92">
        <v>34.700000000000003</v>
      </c>
      <c r="F9" s="92">
        <v>29.6</v>
      </c>
      <c r="G9" s="92">
        <v>26.5</v>
      </c>
      <c r="H9" s="92">
        <v>24.35</v>
      </c>
      <c r="K9" s="9"/>
      <c r="L9" s="10">
        <v>24</v>
      </c>
      <c r="M9" s="11">
        <v>27855</v>
      </c>
      <c r="N9" s="11">
        <v>19552.5</v>
      </c>
      <c r="O9" s="11">
        <v>15615</v>
      </c>
      <c r="P9" s="11">
        <v>13320</v>
      </c>
      <c r="Q9" s="11">
        <v>11925</v>
      </c>
      <c r="R9" s="11">
        <v>10957.5</v>
      </c>
      <c r="U9" s="9"/>
      <c r="V9" s="10">
        <v>24</v>
      </c>
      <c r="W9" s="11">
        <v>55710</v>
      </c>
      <c r="X9" s="11">
        <v>39105</v>
      </c>
      <c r="Y9" s="11">
        <v>31230</v>
      </c>
      <c r="Z9" s="11">
        <v>26640</v>
      </c>
      <c r="AA9" s="11">
        <v>23850</v>
      </c>
      <c r="AB9" s="11">
        <v>21915</v>
      </c>
      <c r="AE9" s="9"/>
      <c r="AF9" s="10">
        <v>24</v>
      </c>
      <c r="AG9" s="11">
        <v>139275</v>
      </c>
      <c r="AH9" s="11">
        <v>97762.5</v>
      </c>
      <c r="AI9" s="11">
        <v>78075</v>
      </c>
      <c r="AJ9" s="11">
        <v>66600</v>
      </c>
      <c r="AK9" s="11">
        <v>59625</v>
      </c>
      <c r="AL9" s="11">
        <v>54787.5</v>
      </c>
      <c r="AO9" s="9"/>
      <c r="AP9" s="10">
        <v>24</v>
      </c>
      <c r="AQ9" s="11">
        <v>278550</v>
      </c>
      <c r="AR9" s="11">
        <v>195525</v>
      </c>
      <c r="AS9" s="11">
        <v>156150</v>
      </c>
      <c r="AT9" s="11">
        <v>133200</v>
      </c>
      <c r="AU9" s="11">
        <v>119250</v>
      </c>
      <c r="AV9" s="11">
        <v>109575</v>
      </c>
      <c r="AY9" s="9"/>
      <c r="AZ9" s="10">
        <v>24</v>
      </c>
      <c r="BA9" s="11">
        <v>557100</v>
      </c>
      <c r="BB9" s="11">
        <v>391050</v>
      </c>
      <c r="BC9" s="11">
        <v>312300</v>
      </c>
      <c r="BD9" s="11">
        <v>266400</v>
      </c>
      <c r="BE9" s="11">
        <v>238500</v>
      </c>
      <c r="BF9" s="11">
        <v>219150</v>
      </c>
    </row>
    <row r="10" spans="1:58">
      <c r="A10" s="9"/>
      <c r="B10" s="10">
        <v>25</v>
      </c>
      <c r="C10" s="92">
        <v>63.05</v>
      </c>
      <c r="D10" s="92">
        <v>44.25</v>
      </c>
      <c r="E10" s="92">
        <v>35.299999999999997</v>
      </c>
      <c r="F10" s="92">
        <v>30.15</v>
      </c>
      <c r="G10" s="92">
        <v>27</v>
      </c>
      <c r="H10" s="92">
        <v>24.85</v>
      </c>
      <c r="K10" s="9"/>
      <c r="L10" s="10">
        <v>25</v>
      </c>
      <c r="M10" s="11">
        <v>28372.499999999996</v>
      </c>
      <c r="N10" s="11">
        <v>19912.5</v>
      </c>
      <c r="O10" s="11">
        <v>15885</v>
      </c>
      <c r="P10" s="11">
        <v>13567.5</v>
      </c>
      <c r="Q10" s="11">
        <v>12150</v>
      </c>
      <c r="R10" s="11">
        <v>11182.5</v>
      </c>
      <c r="U10" s="9"/>
      <c r="V10" s="10">
        <v>25</v>
      </c>
      <c r="W10" s="11">
        <v>56744.999999999993</v>
      </c>
      <c r="X10" s="11">
        <v>39825</v>
      </c>
      <c r="Y10" s="11">
        <v>31770</v>
      </c>
      <c r="Z10" s="11">
        <v>27135</v>
      </c>
      <c r="AA10" s="11">
        <v>24300</v>
      </c>
      <c r="AB10" s="11">
        <v>22365</v>
      </c>
      <c r="AE10" s="9"/>
      <c r="AF10" s="10">
        <v>25</v>
      </c>
      <c r="AG10" s="11">
        <v>141862.5</v>
      </c>
      <c r="AH10" s="11">
        <v>99562.5</v>
      </c>
      <c r="AI10" s="11">
        <v>79425</v>
      </c>
      <c r="AJ10" s="11">
        <v>67837.5</v>
      </c>
      <c r="AK10" s="11">
        <v>60750</v>
      </c>
      <c r="AL10" s="11">
        <v>55912.5</v>
      </c>
      <c r="AO10" s="9"/>
      <c r="AP10" s="10">
        <v>25</v>
      </c>
      <c r="AQ10" s="11">
        <v>283725</v>
      </c>
      <c r="AR10" s="11">
        <v>199125</v>
      </c>
      <c r="AS10" s="11">
        <v>158850</v>
      </c>
      <c r="AT10" s="11">
        <v>135675</v>
      </c>
      <c r="AU10" s="11">
        <v>121500</v>
      </c>
      <c r="AV10" s="11">
        <v>111825</v>
      </c>
      <c r="AY10" s="9"/>
      <c r="AZ10" s="10">
        <v>25</v>
      </c>
      <c r="BA10" s="11">
        <v>567450</v>
      </c>
      <c r="BB10" s="11">
        <v>398250</v>
      </c>
      <c r="BC10" s="11">
        <v>317700</v>
      </c>
      <c r="BD10" s="11">
        <v>271350</v>
      </c>
      <c r="BE10" s="11">
        <v>243000</v>
      </c>
      <c r="BF10" s="11">
        <v>223650</v>
      </c>
    </row>
    <row r="11" spans="1:58">
      <c r="A11" s="9"/>
      <c r="B11" s="10">
        <v>26</v>
      </c>
      <c r="C11" s="92">
        <v>64.2</v>
      </c>
      <c r="D11" s="92">
        <v>45.1</v>
      </c>
      <c r="E11" s="92">
        <v>35.950000000000003</v>
      </c>
      <c r="F11" s="92">
        <v>30.8</v>
      </c>
      <c r="G11" s="92">
        <v>27.55</v>
      </c>
      <c r="H11" s="92">
        <v>25.4</v>
      </c>
      <c r="K11" s="9"/>
      <c r="L11" s="10">
        <v>26</v>
      </c>
      <c r="M11" s="11">
        <v>28890.000000000004</v>
      </c>
      <c r="N11" s="11">
        <v>20295</v>
      </c>
      <c r="O11" s="11">
        <v>16177.5</v>
      </c>
      <c r="P11" s="11">
        <v>13860</v>
      </c>
      <c r="Q11" s="11">
        <v>12397.5</v>
      </c>
      <c r="R11" s="11">
        <v>11430</v>
      </c>
      <c r="U11" s="9"/>
      <c r="V11" s="10">
        <v>26</v>
      </c>
      <c r="W11" s="11">
        <v>57780.000000000007</v>
      </c>
      <c r="X11" s="11">
        <v>40590</v>
      </c>
      <c r="Y11" s="11">
        <v>32355</v>
      </c>
      <c r="Z11" s="11">
        <v>27720</v>
      </c>
      <c r="AA11" s="11">
        <v>24795</v>
      </c>
      <c r="AB11" s="11">
        <v>22860</v>
      </c>
      <c r="AE11" s="9"/>
      <c r="AF11" s="10">
        <v>26</v>
      </c>
      <c r="AG11" s="11">
        <v>144450.00000000003</v>
      </c>
      <c r="AH11" s="11">
        <v>101475</v>
      </c>
      <c r="AI11" s="11">
        <v>80887.5</v>
      </c>
      <c r="AJ11" s="11">
        <v>69300</v>
      </c>
      <c r="AK11" s="11">
        <v>61987.5</v>
      </c>
      <c r="AL11" s="11">
        <v>57150</v>
      </c>
      <c r="AO11" s="9"/>
      <c r="AP11" s="10">
        <v>26</v>
      </c>
      <c r="AQ11" s="11">
        <v>288900.00000000006</v>
      </c>
      <c r="AR11" s="11">
        <v>202950</v>
      </c>
      <c r="AS11" s="11">
        <v>161775</v>
      </c>
      <c r="AT11" s="11">
        <v>138600</v>
      </c>
      <c r="AU11" s="11">
        <v>123975</v>
      </c>
      <c r="AV11" s="11">
        <v>114300</v>
      </c>
      <c r="AY11" s="9"/>
      <c r="AZ11" s="10">
        <v>26</v>
      </c>
      <c r="BA11" s="11">
        <v>577800.00000000012</v>
      </c>
      <c r="BB11" s="11">
        <v>405900</v>
      </c>
      <c r="BC11" s="11">
        <v>323550</v>
      </c>
      <c r="BD11" s="11">
        <v>277200</v>
      </c>
      <c r="BE11" s="11">
        <v>247950</v>
      </c>
      <c r="BF11" s="11">
        <v>228600</v>
      </c>
    </row>
    <row r="12" spans="1:58">
      <c r="A12" s="9"/>
      <c r="B12" s="10">
        <v>27</v>
      </c>
      <c r="C12" s="92">
        <v>65.400000000000006</v>
      </c>
      <c r="D12" s="92">
        <v>45.95</v>
      </c>
      <c r="E12" s="92">
        <v>36.700000000000003</v>
      </c>
      <c r="F12" s="92">
        <v>31.45</v>
      </c>
      <c r="G12" s="92">
        <v>28.1</v>
      </c>
      <c r="H12" s="92">
        <v>25.9</v>
      </c>
      <c r="K12" s="9"/>
      <c r="L12" s="10">
        <v>27</v>
      </c>
      <c r="M12" s="11">
        <v>29430</v>
      </c>
      <c r="N12" s="11">
        <v>20677.500000000004</v>
      </c>
      <c r="O12" s="11">
        <v>16515</v>
      </c>
      <c r="P12" s="11">
        <v>14152.5</v>
      </c>
      <c r="Q12" s="11">
        <v>12645</v>
      </c>
      <c r="R12" s="11">
        <v>11655</v>
      </c>
      <c r="U12" s="9"/>
      <c r="V12" s="10">
        <v>27</v>
      </c>
      <c r="W12" s="11">
        <v>58860</v>
      </c>
      <c r="X12" s="11">
        <v>41355.000000000007</v>
      </c>
      <c r="Y12" s="11">
        <v>33030</v>
      </c>
      <c r="Z12" s="11">
        <v>28305</v>
      </c>
      <c r="AA12" s="11">
        <v>25290</v>
      </c>
      <c r="AB12" s="11">
        <v>23310</v>
      </c>
      <c r="AE12" s="9"/>
      <c r="AF12" s="10">
        <v>27</v>
      </c>
      <c r="AG12" s="11">
        <v>147150</v>
      </c>
      <c r="AH12" s="11">
        <v>103387.50000000001</v>
      </c>
      <c r="AI12" s="11">
        <v>82575.000000000015</v>
      </c>
      <c r="AJ12" s="11">
        <v>70762.5</v>
      </c>
      <c r="AK12" s="11">
        <v>63225</v>
      </c>
      <c r="AL12" s="11">
        <v>58275</v>
      </c>
      <c r="AO12" s="9"/>
      <c r="AP12" s="10">
        <v>27</v>
      </c>
      <c r="AQ12" s="11">
        <v>294300</v>
      </c>
      <c r="AR12" s="11">
        <v>206775.00000000003</v>
      </c>
      <c r="AS12" s="11">
        <v>165150.00000000003</v>
      </c>
      <c r="AT12" s="11">
        <v>141525</v>
      </c>
      <c r="AU12" s="11">
        <v>126450</v>
      </c>
      <c r="AV12" s="11">
        <v>116550</v>
      </c>
      <c r="AY12" s="9"/>
      <c r="AZ12" s="10">
        <v>27</v>
      </c>
      <c r="BA12" s="11">
        <v>588600</v>
      </c>
      <c r="BB12" s="11">
        <v>413550.00000000006</v>
      </c>
      <c r="BC12" s="11">
        <v>330300.00000000006</v>
      </c>
      <c r="BD12" s="11">
        <v>283050</v>
      </c>
      <c r="BE12" s="11">
        <v>252900</v>
      </c>
      <c r="BF12" s="11">
        <v>233100</v>
      </c>
    </row>
    <row r="13" spans="1:58">
      <c r="A13" s="9"/>
      <c r="B13" s="10">
        <v>28</v>
      </c>
      <c r="C13" s="92">
        <v>66.599999999999994</v>
      </c>
      <c r="D13" s="92">
        <v>46.85</v>
      </c>
      <c r="E13" s="92">
        <v>37.4</v>
      </c>
      <c r="F13" s="92">
        <v>32.049999999999997</v>
      </c>
      <c r="G13" s="92">
        <v>28.7</v>
      </c>
      <c r="H13" s="92">
        <v>26.5</v>
      </c>
      <c r="K13" s="9"/>
      <c r="L13" s="10">
        <v>28</v>
      </c>
      <c r="M13" s="11">
        <v>29969.999999999993</v>
      </c>
      <c r="N13" s="11">
        <v>21082.5</v>
      </c>
      <c r="O13" s="11">
        <v>16829.999999999996</v>
      </c>
      <c r="P13" s="11">
        <v>14422.499999999998</v>
      </c>
      <c r="Q13" s="11">
        <v>12915</v>
      </c>
      <c r="R13" s="11">
        <v>11925</v>
      </c>
      <c r="U13" s="9"/>
      <c r="V13" s="10">
        <v>28</v>
      </c>
      <c r="W13" s="11">
        <v>59939.999999999985</v>
      </c>
      <c r="X13" s="11">
        <v>42165</v>
      </c>
      <c r="Y13" s="11">
        <v>33659.999999999993</v>
      </c>
      <c r="Z13" s="11">
        <v>28844.999999999996</v>
      </c>
      <c r="AA13" s="11">
        <v>25830</v>
      </c>
      <c r="AB13" s="11">
        <v>23850</v>
      </c>
      <c r="AE13" s="9"/>
      <c r="AF13" s="10">
        <v>28</v>
      </c>
      <c r="AG13" s="11">
        <v>149849.99999999997</v>
      </c>
      <c r="AH13" s="11">
        <v>105412.5</v>
      </c>
      <c r="AI13" s="11">
        <v>84149.999999999985</v>
      </c>
      <c r="AJ13" s="11">
        <v>72112.499999999985</v>
      </c>
      <c r="AK13" s="11">
        <v>64575</v>
      </c>
      <c r="AL13" s="11">
        <v>59625</v>
      </c>
      <c r="AO13" s="9"/>
      <c r="AP13" s="10">
        <v>28</v>
      </c>
      <c r="AQ13" s="11">
        <v>299699.99999999994</v>
      </c>
      <c r="AR13" s="11">
        <v>210825</v>
      </c>
      <c r="AS13" s="11">
        <v>168299.99999999997</v>
      </c>
      <c r="AT13" s="11">
        <v>144224.99999999997</v>
      </c>
      <c r="AU13" s="11">
        <v>129150</v>
      </c>
      <c r="AV13" s="11">
        <v>119250</v>
      </c>
      <c r="AY13" s="9"/>
      <c r="AZ13" s="10">
        <v>28</v>
      </c>
      <c r="BA13" s="11">
        <v>599399.99999999988</v>
      </c>
      <c r="BB13" s="11">
        <v>421650</v>
      </c>
      <c r="BC13" s="11">
        <v>336599.99999999994</v>
      </c>
      <c r="BD13" s="11">
        <v>288449.99999999994</v>
      </c>
      <c r="BE13" s="11">
        <v>258300</v>
      </c>
      <c r="BF13" s="11">
        <v>238500</v>
      </c>
    </row>
    <row r="14" spans="1:58">
      <c r="A14" s="9"/>
      <c r="B14" s="10">
        <v>29</v>
      </c>
      <c r="C14" s="92">
        <v>67.900000000000006</v>
      </c>
      <c r="D14" s="92">
        <v>47.7</v>
      </c>
      <c r="E14" s="92">
        <v>38.15</v>
      </c>
      <c r="F14" s="92">
        <v>32.700000000000003</v>
      </c>
      <c r="G14" s="92">
        <v>29.3</v>
      </c>
      <c r="H14" s="92">
        <v>27.15</v>
      </c>
      <c r="K14" s="9"/>
      <c r="L14" s="10">
        <v>29</v>
      </c>
      <c r="M14" s="11">
        <v>30555</v>
      </c>
      <c r="N14" s="11">
        <v>21465.000000000004</v>
      </c>
      <c r="O14" s="11">
        <v>17167.5</v>
      </c>
      <c r="P14" s="11">
        <v>14715</v>
      </c>
      <c r="Q14" s="11">
        <v>13185</v>
      </c>
      <c r="R14" s="11">
        <v>12217.499999999998</v>
      </c>
      <c r="U14" s="9"/>
      <c r="V14" s="10">
        <v>29</v>
      </c>
      <c r="W14" s="11">
        <v>61110</v>
      </c>
      <c r="X14" s="11">
        <v>42930.000000000007</v>
      </c>
      <c r="Y14" s="11">
        <v>34335</v>
      </c>
      <c r="Z14" s="11">
        <v>29430</v>
      </c>
      <c r="AA14" s="11">
        <v>26370</v>
      </c>
      <c r="AB14" s="11">
        <v>24434.999999999996</v>
      </c>
      <c r="AE14" s="9"/>
      <c r="AF14" s="10">
        <v>29</v>
      </c>
      <c r="AG14" s="11">
        <v>152775</v>
      </c>
      <c r="AH14" s="11">
        <v>107325.00000000001</v>
      </c>
      <c r="AI14" s="11">
        <v>85837.499999999985</v>
      </c>
      <c r="AJ14" s="11">
        <v>73575</v>
      </c>
      <c r="AK14" s="11">
        <v>65925</v>
      </c>
      <c r="AL14" s="11">
        <v>61087.499999999985</v>
      </c>
      <c r="AO14" s="9"/>
      <c r="AP14" s="10">
        <v>29</v>
      </c>
      <c r="AQ14" s="11">
        <v>305550</v>
      </c>
      <c r="AR14" s="11">
        <v>214650.00000000003</v>
      </c>
      <c r="AS14" s="11">
        <v>171674.99999999997</v>
      </c>
      <c r="AT14" s="11">
        <v>147150</v>
      </c>
      <c r="AU14" s="11">
        <v>131850</v>
      </c>
      <c r="AV14" s="11">
        <v>122174.99999999997</v>
      </c>
      <c r="AY14" s="9"/>
      <c r="AZ14" s="10">
        <v>29</v>
      </c>
      <c r="BA14" s="11">
        <v>611100</v>
      </c>
      <c r="BB14" s="11">
        <v>429300.00000000006</v>
      </c>
      <c r="BC14" s="11">
        <v>343349.99999999994</v>
      </c>
      <c r="BD14" s="11">
        <v>294300</v>
      </c>
      <c r="BE14" s="11">
        <v>263700</v>
      </c>
      <c r="BF14" s="11">
        <v>244349.99999999994</v>
      </c>
    </row>
    <row r="15" spans="1:58">
      <c r="A15" s="9"/>
      <c r="B15" s="10">
        <v>30</v>
      </c>
      <c r="C15" s="92">
        <v>69.2</v>
      </c>
      <c r="D15" s="92">
        <v>48.6</v>
      </c>
      <c r="E15" s="92">
        <v>38.85</v>
      </c>
      <c r="F15" s="92">
        <v>33.4</v>
      </c>
      <c r="G15" s="92">
        <v>29.9</v>
      </c>
      <c r="H15" s="92">
        <v>27.75</v>
      </c>
      <c r="K15" s="9"/>
      <c r="L15" s="10">
        <v>30</v>
      </c>
      <c r="M15" s="11">
        <v>31140</v>
      </c>
      <c r="N15" s="11">
        <v>21870.000000000004</v>
      </c>
      <c r="O15" s="11">
        <v>17482.5</v>
      </c>
      <c r="P15" s="11">
        <v>15030</v>
      </c>
      <c r="Q15" s="11">
        <v>13455</v>
      </c>
      <c r="R15" s="11">
        <v>12487.5</v>
      </c>
      <c r="U15" s="9"/>
      <c r="V15" s="10">
        <v>30</v>
      </c>
      <c r="W15" s="11">
        <v>62280</v>
      </c>
      <c r="X15" s="11">
        <v>43740.000000000007</v>
      </c>
      <c r="Y15" s="11">
        <v>34965</v>
      </c>
      <c r="Z15" s="11">
        <v>30060</v>
      </c>
      <c r="AA15" s="11">
        <v>26910</v>
      </c>
      <c r="AB15" s="11">
        <v>24975</v>
      </c>
      <c r="AE15" s="9"/>
      <c r="AF15" s="10">
        <v>30</v>
      </c>
      <c r="AG15" s="11">
        <v>155700</v>
      </c>
      <c r="AH15" s="11">
        <v>109350.00000000001</v>
      </c>
      <c r="AI15" s="11">
        <v>87412.5</v>
      </c>
      <c r="AJ15" s="11">
        <v>75150</v>
      </c>
      <c r="AK15" s="11">
        <v>67275</v>
      </c>
      <c r="AL15" s="11">
        <v>62437.5</v>
      </c>
      <c r="AO15" s="9"/>
      <c r="AP15" s="10">
        <v>30</v>
      </c>
      <c r="AQ15" s="11">
        <v>311400</v>
      </c>
      <c r="AR15" s="11">
        <v>218700.00000000003</v>
      </c>
      <c r="AS15" s="11">
        <v>174825</v>
      </c>
      <c r="AT15" s="11">
        <v>150300</v>
      </c>
      <c r="AU15" s="11">
        <v>134550</v>
      </c>
      <c r="AV15" s="11">
        <v>124875</v>
      </c>
      <c r="AY15" s="9"/>
      <c r="AZ15" s="10">
        <v>30</v>
      </c>
      <c r="BA15" s="11">
        <v>622800</v>
      </c>
      <c r="BB15" s="11">
        <v>437400.00000000006</v>
      </c>
      <c r="BC15" s="11">
        <v>349650</v>
      </c>
      <c r="BD15" s="11">
        <v>300600</v>
      </c>
      <c r="BE15" s="11">
        <v>269100</v>
      </c>
      <c r="BF15" s="11">
        <v>249750</v>
      </c>
    </row>
    <row r="16" spans="1:58">
      <c r="A16" s="9"/>
      <c r="B16" s="10">
        <v>31</v>
      </c>
      <c r="C16" s="92">
        <v>69.45</v>
      </c>
      <c r="D16" s="92">
        <v>49.55</v>
      </c>
      <c r="E16" s="92">
        <v>39.65</v>
      </c>
      <c r="F16" s="92">
        <v>34.049999999999997</v>
      </c>
      <c r="G16" s="92">
        <v>30.6</v>
      </c>
      <c r="H16" s="92">
        <v>28.45</v>
      </c>
      <c r="K16" s="9"/>
      <c r="L16" s="10">
        <v>31</v>
      </c>
      <c r="M16" s="11">
        <v>31252.5</v>
      </c>
      <c r="N16" s="11">
        <v>22297.5</v>
      </c>
      <c r="O16" s="11">
        <v>17842.5</v>
      </c>
      <c r="P16" s="11">
        <v>15322.5</v>
      </c>
      <c r="Q16" s="11">
        <v>13770.000000000002</v>
      </c>
      <c r="R16" s="11">
        <v>12802.5</v>
      </c>
      <c r="U16" s="9"/>
      <c r="V16" s="10">
        <v>31</v>
      </c>
      <c r="W16" s="11">
        <v>62505</v>
      </c>
      <c r="X16" s="11">
        <v>44595</v>
      </c>
      <c r="Y16" s="11">
        <v>35685</v>
      </c>
      <c r="Z16" s="11">
        <v>30645</v>
      </c>
      <c r="AA16" s="11">
        <v>27540.000000000004</v>
      </c>
      <c r="AB16" s="11">
        <v>25605</v>
      </c>
      <c r="AE16" s="9"/>
      <c r="AF16" s="10">
        <v>31</v>
      </c>
      <c r="AG16" s="11">
        <v>156262.5</v>
      </c>
      <c r="AH16" s="11">
        <v>111487.49999999999</v>
      </c>
      <c r="AI16" s="11">
        <v>89212.5</v>
      </c>
      <c r="AJ16" s="11">
        <v>76612.499999999985</v>
      </c>
      <c r="AK16" s="11">
        <v>68850</v>
      </c>
      <c r="AL16" s="11">
        <v>64012.5</v>
      </c>
      <c r="AO16" s="9"/>
      <c r="AP16" s="10">
        <v>31</v>
      </c>
      <c r="AQ16" s="11">
        <v>312525</v>
      </c>
      <c r="AR16" s="11">
        <v>222974.99999999997</v>
      </c>
      <c r="AS16" s="11">
        <v>178425</v>
      </c>
      <c r="AT16" s="11">
        <v>153224.99999999997</v>
      </c>
      <c r="AU16" s="11">
        <v>137700</v>
      </c>
      <c r="AV16" s="11">
        <v>128025</v>
      </c>
      <c r="AY16" s="9"/>
      <c r="AZ16" s="10">
        <v>31</v>
      </c>
      <c r="BA16" s="11">
        <v>625050</v>
      </c>
      <c r="BB16" s="11">
        <v>445949.99999999994</v>
      </c>
      <c r="BC16" s="11">
        <v>356850</v>
      </c>
      <c r="BD16" s="11">
        <v>306449.99999999994</v>
      </c>
      <c r="BE16" s="11">
        <v>275400</v>
      </c>
      <c r="BF16" s="11">
        <v>256050</v>
      </c>
    </row>
    <row r="17" spans="1:58">
      <c r="A17" s="9"/>
      <c r="B17" s="10">
        <v>32</v>
      </c>
      <c r="C17" s="92">
        <v>69.75</v>
      </c>
      <c r="D17" s="92">
        <v>50.55</v>
      </c>
      <c r="E17" s="92">
        <v>40.450000000000003</v>
      </c>
      <c r="F17" s="92">
        <v>34.9</v>
      </c>
      <c r="G17" s="92">
        <v>31.35</v>
      </c>
      <c r="H17" s="92">
        <v>29.05</v>
      </c>
      <c r="K17" s="9"/>
      <c r="L17" s="10">
        <v>32</v>
      </c>
      <c r="M17" s="11">
        <v>31387.5</v>
      </c>
      <c r="N17" s="11">
        <v>22747.5</v>
      </c>
      <c r="O17" s="11">
        <v>18202.5</v>
      </c>
      <c r="P17" s="11">
        <v>15705</v>
      </c>
      <c r="Q17" s="11">
        <v>14107.500000000002</v>
      </c>
      <c r="R17" s="11">
        <v>13072.5</v>
      </c>
      <c r="U17" s="9"/>
      <c r="V17" s="10">
        <v>32</v>
      </c>
      <c r="W17" s="11">
        <v>62775</v>
      </c>
      <c r="X17" s="11">
        <v>45495</v>
      </c>
      <c r="Y17" s="11">
        <v>36405</v>
      </c>
      <c r="Z17" s="11">
        <v>31410</v>
      </c>
      <c r="AA17" s="11">
        <v>28215.000000000004</v>
      </c>
      <c r="AB17" s="11">
        <v>26145</v>
      </c>
      <c r="AE17" s="9"/>
      <c r="AF17" s="10">
        <v>32</v>
      </c>
      <c r="AG17" s="11">
        <v>156937.50000000003</v>
      </c>
      <c r="AH17" s="11">
        <v>113737.5</v>
      </c>
      <c r="AI17" s="11">
        <v>91012.5</v>
      </c>
      <c r="AJ17" s="11">
        <v>78525</v>
      </c>
      <c r="AK17" s="11">
        <v>70537.5</v>
      </c>
      <c r="AL17" s="11">
        <v>65362.5</v>
      </c>
      <c r="AO17" s="9"/>
      <c r="AP17" s="10">
        <v>32</v>
      </c>
      <c r="AQ17" s="11">
        <v>313875.00000000006</v>
      </c>
      <c r="AR17" s="11">
        <v>227475</v>
      </c>
      <c r="AS17" s="11">
        <v>182025</v>
      </c>
      <c r="AT17" s="11">
        <v>157050</v>
      </c>
      <c r="AU17" s="11">
        <v>141075</v>
      </c>
      <c r="AV17" s="11">
        <v>130725</v>
      </c>
      <c r="AY17" s="9"/>
      <c r="AZ17" s="10">
        <v>32</v>
      </c>
      <c r="BA17" s="11">
        <v>627750.00000000012</v>
      </c>
      <c r="BB17" s="11">
        <v>454950</v>
      </c>
      <c r="BC17" s="11">
        <v>364050</v>
      </c>
      <c r="BD17" s="11">
        <v>314100</v>
      </c>
      <c r="BE17" s="11">
        <v>282150</v>
      </c>
      <c r="BF17" s="11">
        <v>261450</v>
      </c>
    </row>
    <row r="18" spans="1:58">
      <c r="A18" s="9"/>
      <c r="B18" s="10">
        <v>33</v>
      </c>
      <c r="C18" s="92">
        <v>70.099999999999994</v>
      </c>
      <c r="D18" s="92">
        <v>51.55</v>
      </c>
      <c r="E18" s="92">
        <v>41.35</v>
      </c>
      <c r="F18" s="92">
        <v>35.5</v>
      </c>
      <c r="G18" s="92">
        <v>32.049999999999997</v>
      </c>
      <c r="H18" s="92">
        <v>29.8</v>
      </c>
      <c r="K18" s="9"/>
      <c r="L18" s="10">
        <v>33</v>
      </c>
      <c r="M18" s="11">
        <v>31545</v>
      </c>
      <c r="N18" s="11">
        <v>23197.5</v>
      </c>
      <c r="O18" s="11">
        <v>18607.500000000004</v>
      </c>
      <c r="P18" s="11">
        <v>15975</v>
      </c>
      <c r="Q18" s="11">
        <v>14422.499999999998</v>
      </c>
      <c r="R18" s="11">
        <v>13410</v>
      </c>
      <c r="U18" s="9"/>
      <c r="V18" s="10">
        <v>33</v>
      </c>
      <c r="W18" s="11">
        <v>63090</v>
      </c>
      <c r="X18" s="11">
        <v>46395</v>
      </c>
      <c r="Y18" s="11">
        <v>37215.000000000007</v>
      </c>
      <c r="Z18" s="11">
        <v>31950</v>
      </c>
      <c r="AA18" s="11">
        <v>28844.999999999996</v>
      </c>
      <c r="AB18" s="11">
        <v>26820</v>
      </c>
      <c r="AE18" s="9"/>
      <c r="AF18" s="10">
        <v>33</v>
      </c>
      <c r="AG18" s="11">
        <v>157725</v>
      </c>
      <c r="AH18" s="11">
        <v>115987.5</v>
      </c>
      <c r="AI18" s="11">
        <v>93037.500000000015</v>
      </c>
      <c r="AJ18" s="11">
        <v>79874.999999999985</v>
      </c>
      <c r="AK18" s="11">
        <v>72112.499999999985</v>
      </c>
      <c r="AL18" s="11">
        <v>67050</v>
      </c>
      <c r="AO18" s="9"/>
      <c r="AP18" s="10">
        <v>33</v>
      </c>
      <c r="AQ18" s="11">
        <v>315450</v>
      </c>
      <c r="AR18" s="11">
        <v>231975</v>
      </c>
      <c r="AS18" s="11">
        <v>186075.00000000003</v>
      </c>
      <c r="AT18" s="11">
        <v>159749.99999999997</v>
      </c>
      <c r="AU18" s="11">
        <v>144224.99999999997</v>
      </c>
      <c r="AV18" s="11">
        <v>134100</v>
      </c>
      <c r="AY18" s="9"/>
      <c r="AZ18" s="10">
        <v>33</v>
      </c>
      <c r="BA18" s="11">
        <v>630900</v>
      </c>
      <c r="BB18" s="11">
        <v>463950</v>
      </c>
      <c r="BC18" s="11">
        <v>372150.00000000006</v>
      </c>
      <c r="BD18" s="11">
        <v>319499.99999999994</v>
      </c>
      <c r="BE18" s="11">
        <v>288449.99999999994</v>
      </c>
      <c r="BF18" s="11">
        <v>268200</v>
      </c>
    </row>
    <row r="19" spans="1:58">
      <c r="A19" s="9"/>
      <c r="B19" s="10">
        <v>34</v>
      </c>
      <c r="C19" s="92">
        <v>70.5</v>
      </c>
      <c r="D19" s="92">
        <v>52.55</v>
      </c>
      <c r="E19" s="92">
        <v>42.2</v>
      </c>
      <c r="F19" s="92">
        <v>36.299999999999997</v>
      </c>
      <c r="G19" s="92">
        <v>32.799999999999997</v>
      </c>
      <c r="H19" s="92">
        <v>30.6</v>
      </c>
      <c r="K19" s="9"/>
      <c r="L19" s="10">
        <v>34</v>
      </c>
      <c r="M19" s="11">
        <v>31725</v>
      </c>
      <c r="N19" s="11">
        <v>23647.5</v>
      </c>
      <c r="O19" s="11">
        <v>18990</v>
      </c>
      <c r="P19" s="11">
        <v>16335</v>
      </c>
      <c r="Q19" s="11">
        <v>14759.999999999996</v>
      </c>
      <c r="R19" s="11">
        <v>13770.000000000002</v>
      </c>
      <c r="U19" s="9"/>
      <c r="V19" s="10">
        <v>34</v>
      </c>
      <c r="W19" s="11">
        <v>63450</v>
      </c>
      <c r="X19" s="11">
        <v>47295</v>
      </c>
      <c r="Y19" s="11">
        <v>37980</v>
      </c>
      <c r="Z19" s="11">
        <v>32670</v>
      </c>
      <c r="AA19" s="11">
        <v>29519.999999999993</v>
      </c>
      <c r="AB19" s="11">
        <v>27540.000000000004</v>
      </c>
      <c r="AE19" s="9"/>
      <c r="AF19" s="10">
        <v>34</v>
      </c>
      <c r="AG19" s="11">
        <v>158624.99999999997</v>
      </c>
      <c r="AH19" s="11">
        <v>118237.5</v>
      </c>
      <c r="AI19" s="11">
        <v>94950</v>
      </c>
      <c r="AJ19" s="11">
        <v>81675</v>
      </c>
      <c r="AK19" s="11">
        <v>73799.999999999985</v>
      </c>
      <c r="AL19" s="11">
        <v>68850</v>
      </c>
      <c r="AO19" s="9"/>
      <c r="AP19" s="10">
        <v>34</v>
      </c>
      <c r="AQ19" s="11">
        <v>317249.99999999994</v>
      </c>
      <c r="AR19" s="11">
        <v>236475</v>
      </c>
      <c r="AS19" s="11">
        <v>189900</v>
      </c>
      <c r="AT19" s="11">
        <v>163350</v>
      </c>
      <c r="AU19" s="11">
        <v>147599.99999999997</v>
      </c>
      <c r="AV19" s="11">
        <v>137700</v>
      </c>
      <c r="AY19" s="9"/>
      <c r="AZ19" s="10">
        <v>34</v>
      </c>
      <c r="BA19" s="11">
        <v>634499.99999999988</v>
      </c>
      <c r="BB19" s="11">
        <v>472950</v>
      </c>
      <c r="BC19" s="11">
        <v>379800</v>
      </c>
      <c r="BD19" s="11">
        <v>326700</v>
      </c>
      <c r="BE19" s="11">
        <v>295199.99999999994</v>
      </c>
      <c r="BF19" s="11">
        <v>275400</v>
      </c>
    </row>
    <row r="20" spans="1:58">
      <c r="A20" s="9"/>
      <c r="B20" s="10">
        <v>35</v>
      </c>
      <c r="C20" s="92">
        <v>71.3</v>
      </c>
      <c r="D20" s="92">
        <v>53.7</v>
      </c>
      <c r="E20" s="92">
        <v>43.15</v>
      </c>
      <c r="F20" s="92">
        <v>37.200000000000003</v>
      </c>
      <c r="G20" s="92">
        <v>33.65</v>
      </c>
      <c r="H20" s="92">
        <v>31.45</v>
      </c>
      <c r="K20" s="9"/>
      <c r="L20" s="10">
        <v>35</v>
      </c>
      <c r="M20" s="11">
        <v>32085</v>
      </c>
      <c r="N20" s="11">
        <v>24165.000000000004</v>
      </c>
      <c r="O20" s="11">
        <v>19417.5</v>
      </c>
      <c r="P20" s="11">
        <v>16740.000000000004</v>
      </c>
      <c r="Q20" s="11">
        <v>15142.5</v>
      </c>
      <c r="R20" s="11">
        <v>14152.5</v>
      </c>
      <c r="U20" s="9"/>
      <c r="V20" s="10">
        <v>35</v>
      </c>
      <c r="W20" s="11">
        <v>64170</v>
      </c>
      <c r="X20" s="11">
        <v>48330.000000000007</v>
      </c>
      <c r="Y20" s="11">
        <v>38835</v>
      </c>
      <c r="Z20" s="11">
        <v>33480.000000000007</v>
      </c>
      <c r="AA20" s="11">
        <v>30285</v>
      </c>
      <c r="AB20" s="11">
        <v>28305</v>
      </c>
      <c r="AE20" s="9"/>
      <c r="AF20" s="10">
        <v>35</v>
      </c>
      <c r="AG20" s="11">
        <v>160425</v>
      </c>
      <c r="AH20" s="11">
        <v>120825</v>
      </c>
      <c r="AI20" s="11">
        <v>97087.5</v>
      </c>
      <c r="AJ20" s="11">
        <v>83700.000000000015</v>
      </c>
      <c r="AK20" s="11">
        <v>75712.5</v>
      </c>
      <c r="AL20" s="11">
        <v>70762.5</v>
      </c>
      <c r="AO20" s="9"/>
      <c r="AP20" s="10">
        <v>35</v>
      </c>
      <c r="AQ20" s="11">
        <v>320850</v>
      </c>
      <c r="AR20" s="11">
        <v>241650</v>
      </c>
      <c r="AS20" s="11">
        <v>194175</v>
      </c>
      <c r="AT20" s="11">
        <v>167400.00000000003</v>
      </c>
      <c r="AU20" s="11">
        <v>151425</v>
      </c>
      <c r="AV20" s="11">
        <v>141525</v>
      </c>
      <c r="AY20" s="9"/>
      <c r="AZ20" s="10">
        <v>35</v>
      </c>
      <c r="BA20" s="11">
        <v>641700</v>
      </c>
      <c r="BB20" s="11">
        <v>483300</v>
      </c>
      <c r="BC20" s="11">
        <v>388350</v>
      </c>
      <c r="BD20" s="11">
        <v>334800.00000000006</v>
      </c>
      <c r="BE20" s="11">
        <v>302850</v>
      </c>
      <c r="BF20" s="11">
        <v>283050</v>
      </c>
    </row>
    <row r="21" spans="1:58">
      <c r="A21" s="9"/>
      <c r="B21" s="10">
        <v>36</v>
      </c>
      <c r="C21" s="92">
        <v>72.349999999999994</v>
      </c>
      <c r="D21" s="92">
        <v>54.85</v>
      </c>
      <c r="E21" s="92">
        <v>44.1</v>
      </c>
      <c r="F21" s="92">
        <v>38.1</v>
      </c>
      <c r="G21" s="92">
        <v>34.549999999999997</v>
      </c>
      <c r="H21" s="92"/>
      <c r="K21" s="9"/>
      <c r="L21" s="10">
        <v>36</v>
      </c>
      <c r="M21" s="11">
        <v>32557.5</v>
      </c>
      <c r="N21" s="11">
        <v>24682.5</v>
      </c>
      <c r="O21" s="11">
        <v>19845</v>
      </c>
      <c r="P21" s="11">
        <v>17145</v>
      </c>
      <c r="Q21" s="11">
        <v>15547.5</v>
      </c>
      <c r="R21" s="11">
        <v>0</v>
      </c>
      <c r="U21" s="9"/>
      <c r="V21" s="10">
        <v>36</v>
      </c>
      <c r="W21" s="11">
        <v>65115</v>
      </c>
      <c r="X21" s="11">
        <v>49365</v>
      </c>
      <c r="Y21" s="11">
        <v>39690</v>
      </c>
      <c r="Z21" s="11">
        <v>34290</v>
      </c>
      <c r="AA21" s="11">
        <v>31095</v>
      </c>
      <c r="AB21" s="11">
        <v>0</v>
      </c>
      <c r="AE21" s="9"/>
      <c r="AF21" s="10">
        <v>36</v>
      </c>
      <c r="AG21" s="11">
        <v>162787.5</v>
      </c>
      <c r="AH21" s="11">
        <v>123412.5</v>
      </c>
      <c r="AI21" s="11">
        <v>99225</v>
      </c>
      <c r="AJ21" s="11">
        <v>85725</v>
      </c>
      <c r="AK21" s="11">
        <v>77737.5</v>
      </c>
      <c r="AL21" s="11">
        <v>0</v>
      </c>
      <c r="AO21" s="9"/>
      <c r="AP21" s="10">
        <v>36</v>
      </c>
      <c r="AQ21" s="11">
        <v>325575</v>
      </c>
      <c r="AR21" s="11">
        <v>246825</v>
      </c>
      <c r="AS21" s="11">
        <v>198450</v>
      </c>
      <c r="AT21" s="11">
        <v>171450</v>
      </c>
      <c r="AU21" s="11">
        <v>155475</v>
      </c>
      <c r="AV21" s="11">
        <v>0</v>
      </c>
      <c r="AY21" s="9"/>
      <c r="AZ21" s="10">
        <v>36</v>
      </c>
      <c r="BA21" s="11">
        <v>651150</v>
      </c>
      <c r="BB21" s="11">
        <v>493650</v>
      </c>
      <c r="BC21" s="11">
        <v>396900</v>
      </c>
      <c r="BD21" s="11">
        <v>342900</v>
      </c>
      <c r="BE21" s="11">
        <v>310950</v>
      </c>
      <c r="BF21" s="11">
        <v>0</v>
      </c>
    </row>
    <row r="22" spans="1:58">
      <c r="A22" s="9"/>
      <c r="B22" s="10">
        <v>37</v>
      </c>
      <c r="C22" s="92">
        <v>73.8</v>
      </c>
      <c r="D22" s="92">
        <v>55.95</v>
      </c>
      <c r="E22" s="92">
        <v>45.05</v>
      </c>
      <c r="F22" s="92">
        <v>38.950000000000003</v>
      </c>
      <c r="G22" s="92">
        <v>35.450000000000003</v>
      </c>
      <c r="H22" s="92"/>
      <c r="K22" s="9"/>
      <c r="L22" s="10">
        <v>37</v>
      </c>
      <c r="M22" s="11">
        <v>33209.999999999993</v>
      </c>
      <c r="N22" s="11">
        <v>25177.5</v>
      </c>
      <c r="O22" s="11">
        <v>20272.5</v>
      </c>
      <c r="P22" s="11">
        <v>17527.500000000004</v>
      </c>
      <c r="Q22" s="11">
        <v>15952.5</v>
      </c>
      <c r="R22" s="11">
        <v>0</v>
      </c>
      <c r="U22" s="9"/>
      <c r="V22" s="10">
        <v>37</v>
      </c>
      <c r="W22" s="11">
        <v>66419.999999999985</v>
      </c>
      <c r="X22" s="11">
        <v>50355</v>
      </c>
      <c r="Y22" s="11">
        <v>40545</v>
      </c>
      <c r="Z22" s="11">
        <v>35055.000000000007</v>
      </c>
      <c r="AA22" s="11">
        <v>31905</v>
      </c>
      <c r="AB22" s="11">
        <v>0</v>
      </c>
      <c r="AE22" s="9"/>
      <c r="AF22" s="10">
        <v>37</v>
      </c>
      <c r="AG22" s="11">
        <v>166049.99999999997</v>
      </c>
      <c r="AH22" s="11">
        <v>125887.5</v>
      </c>
      <c r="AI22" s="11">
        <v>101362.5</v>
      </c>
      <c r="AJ22" s="11">
        <v>87637.500000000015</v>
      </c>
      <c r="AK22" s="11">
        <v>79762.5</v>
      </c>
      <c r="AL22" s="11">
        <v>0</v>
      </c>
      <c r="AO22" s="9"/>
      <c r="AP22" s="10">
        <v>37</v>
      </c>
      <c r="AQ22" s="11">
        <v>332099.99999999994</v>
      </c>
      <c r="AR22" s="11">
        <v>251775</v>
      </c>
      <c r="AS22" s="11">
        <v>202725</v>
      </c>
      <c r="AT22" s="11">
        <v>175275.00000000003</v>
      </c>
      <c r="AU22" s="11">
        <v>159525</v>
      </c>
      <c r="AV22" s="11">
        <v>0</v>
      </c>
      <c r="AY22" s="9"/>
      <c r="AZ22" s="10">
        <v>37</v>
      </c>
      <c r="BA22" s="11">
        <v>664199.99999999988</v>
      </c>
      <c r="BB22" s="11">
        <v>503550</v>
      </c>
      <c r="BC22" s="11">
        <v>405450</v>
      </c>
      <c r="BD22" s="11">
        <v>350550.00000000006</v>
      </c>
      <c r="BE22" s="11">
        <v>319050</v>
      </c>
      <c r="BF22" s="11">
        <v>0</v>
      </c>
    </row>
    <row r="23" spans="1:58">
      <c r="A23" s="9"/>
      <c r="B23" s="10">
        <v>38</v>
      </c>
      <c r="C23" s="92">
        <v>75.25</v>
      </c>
      <c r="D23" s="92">
        <v>57.15</v>
      </c>
      <c r="E23" s="92">
        <v>46</v>
      </c>
      <c r="F23" s="92">
        <v>39.950000000000003</v>
      </c>
      <c r="G23" s="92">
        <v>36.299999999999997</v>
      </c>
      <c r="H23" s="92"/>
      <c r="K23" s="9"/>
      <c r="L23" s="10">
        <v>38</v>
      </c>
      <c r="M23" s="11">
        <v>33862.5</v>
      </c>
      <c r="N23" s="11">
        <v>25717.5</v>
      </c>
      <c r="O23" s="11">
        <v>20700</v>
      </c>
      <c r="P23" s="11">
        <v>17977.5</v>
      </c>
      <c r="Q23" s="11">
        <v>16335</v>
      </c>
      <c r="R23" s="11">
        <v>0</v>
      </c>
      <c r="U23" s="9"/>
      <c r="V23" s="10">
        <v>38</v>
      </c>
      <c r="W23" s="11">
        <v>67725</v>
      </c>
      <c r="X23" s="11">
        <v>51435</v>
      </c>
      <c r="Y23" s="11">
        <v>41400</v>
      </c>
      <c r="Z23" s="11">
        <v>35955</v>
      </c>
      <c r="AA23" s="11">
        <v>32670</v>
      </c>
      <c r="AB23" s="11">
        <v>0</v>
      </c>
      <c r="AE23" s="9"/>
      <c r="AF23" s="10">
        <v>38</v>
      </c>
      <c r="AG23" s="11">
        <v>169312.5</v>
      </c>
      <c r="AH23" s="11">
        <v>128587.5</v>
      </c>
      <c r="AI23" s="11">
        <v>103500</v>
      </c>
      <c r="AJ23" s="11">
        <v>89887.5</v>
      </c>
      <c r="AK23" s="11">
        <v>81675</v>
      </c>
      <c r="AL23" s="11">
        <v>0</v>
      </c>
      <c r="AO23" s="9"/>
      <c r="AP23" s="10">
        <v>38</v>
      </c>
      <c r="AQ23" s="11">
        <v>338625</v>
      </c>
      <c r="AR23" s="11">
        <v>257175</v>
      </c>
      <c r="AS23" s="11">
        <v>207000</v>
      </c>
      <c r="AT23" s="11">
        <v>179775</v>
      </c>
      <c r="AU23" s="11">
        <v>163350</v>
      </c>
      <c r="AV23" s="11">
        <v>0</v>
      </c>
      <c r="AY23" s="9"/>
      <c r="AZ23" s="10">
        <v>38</v>
      </c>
      <c r="BA23" s="11">
        <v>677250</v>
      </c>
      <c r="BB23" s="11">
        <v>514350</v>
      </c>
      <c r="BC23" s="11">
        <v>414000</v>
      </c>
      <c r="BD23" s="11">
        <v>359550</v>
      </c>
      <c r="BE23" s="11">
        <v>326700</v>
      </c>
      <c r="BF23" s="11">
        <v>0</v>
      </c>
    </row>
    <row r="24" spans="1:58">
      <c r="A24" s="9"/>
      <c r="B24" s="10">
        <v>39</v>
      </c>
      <c r="C24" s="92">
        <v>76.849999999999994</v>
      </c>
      <c r="D24" s="92">
        <v>58.35</v>
      </c>
      <c r="E24" s="92">
        <v>47.05</v>
      </c>
      <c r="F24" s="92">
        <v>40.950000000000003</v>
      </c>
      <c r="G24" s="92">
        <v>37.299999999999997</v>
      </c>
      <c r="H24" s="92"/>
      <c r="K24" s="9"/>
      <c r="L24" s="10">
        <v>39</v>
      </c>
      <c r="M24" s="11">
        <v>34582.499999999993</v>
      </c>
      <c r="N24" s="11">
        <v>26257.5</v>
      </c>
      <c r="O24" s="11">
        <v>21172.499999999996</v>
      </c>
      <c r="P24" s="11">
        <v>18427.5</v>
      </c>
      <c r="Q24" s="11">
        <v>16785</v>
      </c>
      <c r="R24" s="11">
        <v>0</v>
      </c>
      <c r="U24" s="9"/>
      <c r="V24" s="10">
        <v>39</v>
      </c>
      <c r="W24" s="11">
        <v>69164.999999999985</v>
      </c>
      <c r="X24" s="11">
        <v>52515</v>
      </c>
      <c r="Y24" s="11">
        <v>42344.999999999993</v>
      </c>
      <c r="Z24" s="11">
        <v>36855</v>
      </c>
      <c r="AA24" s="11">
        <v>33570</v>
      </c>
      <c r="AB24" s="11">
        <v>0</v>
      </c>
      <c r="AE24" s="9"/>
      <c r="AF24" s="10">
        <v>39</v>
      </c>
      <c r="AG24" s="11">
        <v>172912.49999999997</v>
      </c>
      <c r="AH24" s="11">
        <v>131287.5</v>
      </c>
      <c r="AI24" s="11">
        <v>105862.49999999999</v>
      </c>
      <c r="AJ24" s="11">
        <v>92137.5</v>
      </c>
      <c r="AK24" s="11">
        <v>83925</v>
      </c>
      <c r="AL24" s="11">
        <v>0</v>
      </c>
      <c r="AO24" s="9"/>
      <c r="AP24" s="10">
        <v>39</v>
      </c>
      <c r="AQ24" s="11">
        <v>345824.99999999994</v>
      </c>
      <c r="AR24" s="11">
        <v>262575</v>
      </c>
      <c r="AS24" s="11">
        <v>211724.99999999997</v>
      </c>
      <c r="AT24" s="11">
        <v>184275</v>
      </c>
      <c r="AU24" s="11">
        <v>167850</v>
      </c>
      <c r="AV24" s="11">
        <v>0</v>
      </c>
      <c r="AY24" s="9"/>
      <c r="AZ24" s="10">
        <v>39</v>
      </c>
      <c r="BA24" s="11">
        <v>691649.99999999988</v>
      </c>
      <c r="BB24" s="11">
        <v>525150</v>
      </c>
      <c r="BC24" s="11">
        <v>423449.99999999994</v>
      </c>
      <c r="BD24" s="11">
        <v>368550</v>
      </c>
      <c r="BE24" s="11">
        <v>335700</v>
      </c>
      <c r="BF24" s="11">
        <v>0</v>
      </c>
    </row>
    <row r="25" spans="1:58">
      <c r="A25" s="9"/>
      <c r="B25" s="10">
        <v>40</v>
      </c>
      <c r="C25" s="92">
        <v>78.45</v>
      </c>
      <c r="D25" s="92">
        <v>59.5</v>
      </c>
      <c r="E25" s="92">
        <v>47.75</v>
      </c>
      <c r="F25" s="92">
        <v>41.95</v>
      </c>
      <c r="G25" s="92">
        <v>38.299999999999997</v>
      </c>
      <c r="H25" s="92"/>
      <c r="K25" s="9"/>
      <c r="L25" s="10">
        <v>40</v>
      </c>
      <c r="M25" s="11">
        <v>35302.5</v>
      </c>
      <c r="N25" s="11">
        <v>26775</v>
      </c>
      <c r="O25" s="11">
        <v>21487.5</v>
      </c>
      <c r="P25" s="11">
        <v>18877.5</v>
      </c>
      <c r="Q25" s="11">
        <v>17234.999999999996</v>
      </c>
      <c r="R25" s="11">
        <v>0</v>
      </c>
      <c r="U25" s="9"/>
      <c r="V25" s="10">
        <v>40</v>
      </c>
      <c r="W25" s="11">
        <v>70605</v>
      </c>
      <c r="X25" s="11">
        <v>53550</v>
      </c>
      <c r="Y25" s="11">
        <v>42975</v>
      </c>
      <c r="Z25" s="11">
        <v>37755</v>
      </c>
      <c r="AA25" s="11">
        <v>34469.999999999993</v>
      </c>
      <c r="AB25" s="11">
        <v>0</v>
      </c>
      <c r="AE25" s="9"/>
      <c r="AF25" s="10">
        <v>40</v>
      </c>
      <c r="AG25" s="11">
        <v>176512.50000000003</v>
      </c>
      <c r="AH25" s="11">
        <v>133875</v>
      </c>
      <c r="AI25" s="11">
        <v>107437.5</v>
      </c>
      <c r="AJ25" s="11">
        <v>94387.5</v>
      </c>
      <c r="AK25" s="11">
        <v>86174.999999999985</v>
      </c>
      <c r="AL25" s="11">
        <v>0</v>
      </c>
      <c r="AO25" s="9"/>
      <c r="AP25" s="10">
        <v>40</v>
      </c>
      <c r="AQ25" s="11">
        <v>353025.00000000006</v>
      </c>
      <c r="AR25" s="11">
        <v>267750</v>
      </c>
      <c r="AS25" s="11">
        <v>214875</v>
      </c>
      <c r="AT25" s="11">
        <v>188775</v>
      </c>
      <c r="AU25" s="11">
        <v>172349.99999999997</v>
      </c>
      <c r="AV25" s="11">
        <v>0</v>
      </c>
      <c r="AY25" s="9"/>
      <c r="AZ25" s="10">
        <v>40</v>
      </c>
      <c r="BA25" s="11">
        <v>706050.00000000012</v>
      </c>
      <c r="BB25" s="11">
        <v>535500</v>
      </c>
      <c r="BC25" s="11">
        <v>429750</v>
      </c>
      <c r="BD25" s="11">
        <v>377550</v>
      </c>
      <c r="BE25" s="11">
        <v>344699.99999999994</v>
      </c>
      <c r="BF25" s="11">
        <v>0</v>
      </c>
    </row>
    <row r="26" spans="1:58">
      <c r="A26" s="9"/>
      <c r="B26" s="10">
        <v>41</v>
      </c>
      <c r="C26" s="92">
        <v>80.05</v>
      </c>
      <c r="D26" s="92">
        <v>60.4</v>
      </c>
      <c r="E26" s="92">
        <v>49.15</v>
      </c>
      <c r="F26" s="92">
        <v>42.95</v>
      </c>
      <c r="G26" s="92"/>
      <c r="H26" s="92"/>
      <c r="K26" s="9"/>
      <c r="L26" s="10">
        <v>41</v>
      </c>
      <c r="M26" s="11">
        <v>36022.5</v>
      </c>
      <c r="N26" s="11">
        <v>27179.999999999996</v>
      </c>
      <c r="O26" s="11">
        <v>22117.5</v>
      </c>
      <c r="P26" s="11">
        <v>19327.5</v>
      </c>
      <c r="Q26" s="11">
        <v>0</v>
      </c>
      <c r="R26" s="11">
        <v>0</v>
      </c>
      <c r="U26" s="9"/>
      <c r="V26" s="10">
        <v>41</v>
      </c>
      <c r="W26" s="11">
        <v>72045</v>
      </c>
      <c r="X26" s="11">
        <v>54359.999999999993</v>
      </c>
      <c r="Y26" s="11">
        <v>44235</v>
      </c>
      <c r="Z26" s="11">
        <v>38655</v>
      </c>
      <c r="AA26" s="11">
        <v>0</v>
      </c>
      <c r="AB26" s="11">
        <v>0</v>
      </c>
      <c r="AE26" s="9"/>
      <c r="AF26" s="10">
        <v>41</v>
      </c>
      <c r="AG26" s="11">
        <v>180112.5</v>
      </c>
      <c r="AH26" s="11">
        <v>135900</v>
      </c>
      <c r="AI26" s="11">
        <v>110587.5</v>
      </c>
      <c r="AJ26" s="11">
        <v>96637.5</v>
      </c>
      <c r="AK26" s="11">
        <v>0</v>
      </c>
      <c r="AL26" s="11">
        <v>0</v>
      </c>
      <c r="AO26" s="9"/>
      <c r="AP26" s="10">
        <v>41</v>
      </c>
      <c r="AQ26" s="11">
        <v>360225</v>
      </c>
      <c r="AR26" s="11">
        <v>271800</v>
      </c>
      <c r="AS26" s="11">
        <v>221175</v>
      </c>
      <c r="AT26" s="11">
        <v>193275</v>
      </c>
      <c r="AU26" s="11">
        <v>0</v>
      </c>
      <c r="AV26" s="11">
        <v>0</v>
      </c>
      <c r="AY26" s="9"/>
      <c r="AZ26" s="10">
        <v>41</v>
      </c>
      <c r="BA26" s="11">
        <v>720450</v>
      </c>
      <c r="BB26" s="11">
        <v>543600</v>
      </c>
      <c r="BC26" s="11">
        <v>442350</v>
      </c>
      <c r="BD26" s="11">
        <v>386550</v>
      </c>
      <c r="BE26" s="11">
        <v>0</v>
      </c>
      <c r="BF26" s="11">
        <v>0</v>
      </c>
    </row>
    <row r="27" spans="1:58">
      <c r="A27" s="9"/>
      <c r="B27" s="10">
        <v>42</v>
      </c>
      <c r="C27" s="92">
        <v>81.599999999999994</v>
      </c>
      <c r="D27" s="92">
        <v>61.2</v>
      </c>
      <c r="E27" s="92">
        <v>50.3</v>
      </c>
      <c r="F27" s="92">
        <v>44.1</v>
      </c>
      <c r="G27" s="92"/>
      <c r="H27" s="92"/>
      <c r="K27" s="9"/>
      <c r="L27" s="10">
        <v>42</v>
      </c>
      <c r="M27" s="11">
        <v>36719.999999999993</v>
      </c>
      <c r="N27" s="11">
        <v>27540.000000000004</v>
      </c>
      <c r="O27" s="11">
        <v>22635</v>
      </c>
      <c r="P27" s="11">
        <v>19845</v>
      </c>
      <c r="Q27" s="11">
        <v>0</v>
      </c>
      <c r="R27" s="11">
        <v>0</v>
      </c>
      <c r="U27" s="9"/>
      <c r="V27" s="10">
        <v>42</v>
      </c>
      <c r="W27" s="11">
        <v>73439.999999999985</v>
      </c>
      <c r="X27" s="11">
        <v>55080.000000000007</v>
      </c>
      <c r="Y27" s="11">
        <v>45270</v>
      </c>
      <c r="Z27" s="11">
        <v>39690</v>
      </c>
      <c r="AA27" s="11">
        <v>0</v>
      </c>
      <c r="AB27" s="11">
        <v>0</v>
      </c>
      <c r="AE27" s="9"/>
      <c r="AF27" s="10">
        <v>42</v>
      </c>
      <c r="AG27" s="11">
        <v>183599.99999999997</v>
      </c>
      <c r="AH27" s="11">
        <v>137700</v>
      </c>
      <c r="AI27" s="11">
        <v>113175</v>
      </c>
      <c r="AJ27" s="11">
        <v>99225</v>
      </c>
      <c r="AK27" s="11">
        <v>0</v>
      </c>
      <c r="AL27" s="11">
        <v>0</v>
      </c>
      <c r="AO27" s="9"/>
      <c r="AP27" s="10">
        <v>42</v>
      </c>
      <c r="AQ27" s="11">
        <v>367199.99999999994</v>
      </c>
      <c r="AR27" s="11">
        <v>275400</v>
      </c>
      <c r="AS27" s="11">
        <v>226350</v>
      </c>
      <c r="AT27" s="11">
        <v>198450</v>
      </c>
      <c r="AU27" s="11">
        <v>0</v>
      </c>
      <c r="AV27" s="11">
        <v>0</v>
      </c>
      <c r="AY27" s="9"/>
      <c r="AZ27" s="10">
        <v>42</v>
      </c>
      <c r="BA27" s="11">
        <v>734399.99999999988</v>
      </c>
      <c r="BB27" s="11">
        <v>550800</v>
      </c>
      <c r="BC27" s="11">
        <v>452700</v>
      </c>
      <c r="BD27" s="11">
        <v>396900</v>
      </c>
      <c r="BE27" s="11">
        <v>0</v>
      </c>
      <c r="BF27" s="11">
        <v>0</v>
      </c>
    </row>
    <row r="28" spans="1:58">
      <c r="A28" s="9"/>
      <c r="B28" s="10">
        <v>43</v>
      </c>
      <c r="C28" s="92">
        <v>83.2</v>
      </c>
      <c r="D28" s="92">
        <v>62</v>
      </c>
      <c r="E28" s="92">
        <v>51.5</v>
      </c>
      <c r="F28" s="92">
        <v>45.3</v>
      </c>
      <c r="G28" s="92"/>
      <c r="H28" s="92"/>
      <c r="K28" s="9"/>
      <c r="L28" s="10">
        <v>43</v>
      </c>
      <c r="M28" s="11">
        <v>37440</v>
      </c>
      <c r="N28" s="11">
        <v>27900</v>
      </c>
      <c r="O28" s="11">
        <v>23175</v>
      </c>
      <c r="P28" s="11">
        <v>20385</v>
      </c>
      <c r="Q28" s="11">
        <v>0</v>
      </c>
      <c r="R28" s="11">
        <v>0</v>
      </c>
      <c r="U28" s="9"/>
      <c r="V28" s="10">
        <v>43</v>
      </c>
      <c r="W28" s="11">
        <v>74880</v>
      </c>
      <c r="X28" s="11">
        <v>55800</v>
      </c>
      <c r="Y28" s="11">
        <v>46350</v>
      </c>
      <c r="Z28" s="11">
        <v>40770</v>
      </c>
      <c r="AA28" s="11">
        <v>0</v>
      </c>
      <c r="AB28" s="11">
        <v>0</v>
      </c>
      <c r="AE28" s="9"/>
      <c r="AF28" s="10">
        <v>43</v>
      </c>
      <c r="AG28" s="11">
        <v>187200</v>
      </c>
      <c r="AH28" s="11">
        <v>139500</v>
      </c>
      <c r="AI28" s="11">
        <v>115875</v>
      </c>
      <c r="AJ28" s="11">
        <v>101925</v>
      </c>
      <c r="AK28" s="11">
        <v>0</v>
      </c>
      <c r="AL28" s="11">
        <v>0</v>
      </c>
      <c r="AO28" s="9"/>
      <c r="AP28" s="10">
        <v>43</v>
      </c>
      <c r="AQ28" s="11">
        <v>374400</v>
      </c>
      <c r="AR28" s="11">
        <v>279000</v>
      </c>
      <c r="AS28" s="11">
        <v>231750</v>
      </c>
      <c r="AT28" s="11">
        <v>203850</v>
      </c>
      <c r="AU28" s="11">
        <v>0</v>
      </c>
      <c r="AV28" s="11">
        <v>0</v>
      </c>
      <c r="AY28" s="9"/>
      <c r="AZ28" s="10">
        <v>43</v>
      </c>
      <c r="BA28" s="11">
        <v>748800</v>
      </c>
      <c r="BB28" s="11">
        <v>558000</v>
      </c>
      <c r="BC28" s="11">
        <v>463500</v>
      </c>
      <c r="BD28" s="11">
        <v>407700</v>
      </c>
      <c r="BE28" s="11">
        <v>0</v>
      </c>
      <c r="BF28" s="11">
        <v>0</v>
      </c>
    </row>
    <row r="29" spans="1:58">
      <c r="A29" s="9"/>
      <c r="B29" s="10">
        <v>44</v>
      </c>
      <c r="C29" s="92">
        <v>84.75</v>
      </c>
      <c r="D29" s="92">
        <v>62.75</v>
      </c>
      <c r="E29" s="92">
        <v>52.75</v>
      </c>
      <c r="F29" s="92">
        <v>46.5</v>
      </c>
      <c r="G29" s="92"/>
      <c r="H29" s="92"/>
      <c r="K29" s="9"/>
      <c r="L29" s="10">
        <v>44</v>
      </c>
      <c r="M29" s="11">
        <v>38137.5</v>
      </c>
      <c r="N29" s="11">
        <v>28237.5</v>
      </c>
      <c r="O29" s="11">
        <v>23737.5</v>
      </c>
      <c r="P29" s="11">
        <v>20925</v>
      </c>
      <c r="Q29" s="11">
        <v>0</v>
      </c>
      <c r="R29" s="11">
        <v>0</v>
      </c>
      <c r="U29" s="9"/>
      <c r="V29" s="10">
        <v>44</v>
      </c>
      <c r="W29" s="11">
        <v>76275</v>
      </c>
      <c r="X29" s="11">
        <v>56475</v>
      </c>
      <c r="Y29" s="11">
        <v>47475</v>
      </c>
      <c r="Z29" s="11">
        <v>41850</v>
      </c>
      <c r="AA29" s="11">
        <v>0</v>
      </c>
      <c r="AB29" s="11">
        <v>0</v>
      </c>
      <c r="AE29" s="9"/>
      <c r="AF29" s="10">
        <v>44</v>
      </c>
      <c r="AG29" s="11">
        <v>190687.50000000003</v>
      </c>
      <c r="AH29" s="11">
        <v>141187.5</v>
      </c>
      <c r="AI29" s="11">
        <v>118687.5</v>
      </c>
      <c r="AJ29" s="11">
        <v>104625</v>
      </c>
      <c r="AK29" s="11">
        <v>0</v>
      </c>
      <c r="AL29" s="11">
        <v>0</v>
      </c>
      <c r="AO29" s="9"/>
      <c r="AP29" s="10">
        <v>44</v>
      </c>
      <c r="AQ29" s="11">
        <v>381375.00000000006</v>
      </c>
      <c r="AR29" s="11">
        <v>282375</v>
      </c>
      <c r="AS29" s="11">
        <v>237375</v>
      </c>
      <c r="AT29" s="11">
        <v>209250</v>
      </c>
      <c r="AU29" s="11">
        <v>0</v>
      </c>
      <c r="AV29" s="11">
        <v>0</v>
      </c>
      <c r="AY29" s="9"/>
      <c r="AZ29" s="10">
        <v>44</v>
      </c>
      <c r="BA29" s="11">
        <v>762750.00000000012</v>
      </c>
      <c r="BB29" s="11">
        <v>564750</v>
      </c>
      <c r="BC29" s="11">
        <v>474750</v>
      </c>
      <c r="BD29" s="11">
        <v>418500</v>
      </c>
      <c r="BE29" s="11">
        <v>0</v>
      </c>
      <c r="BF29" s="11">
        <v>0</v>
      </c>
    </row>
    <row r="30" spans="1:58">
      <c r="A30" s="9"/>
      <c r="B30" s="10">
        <v>45</v>
      </c>
      <c r="C30" s="92">
        <v>86.35</v>
      </c>
      <c r="D30" s="92">
        <v>63.5</v>
      </c>
      <c r="E30" s="92">
        <v>54.2</v>
      </c>
      <c r="F30" s="92">
        <v>47.9</v>
      </c>
      <c r="G30" s="92"/>
      <c r="H30" s="92"/>
      <c r="K30" s="9"/>
      <c r="L30" s="10">
        <v>45</v>
      </c>
      <c r="M30" s="11">
        <v>38857.5</v>
      </c>
      <c r="N30" s="11">
        <v>28575</v>
      </c>
      <c r="O30" s="11">
        <v>24390.000000000004</v>
      </c>
      <c r="P30" s="11">
        <v>21555</v>
      </c>
      <c r="Q30" s="11">
        <v>0</v>
      </c>
      <c r="R30" s="11">
        <v>0</v>
      </c>
      <c r="U30" s="9"/>
      <c r="V30" s="10">
        <v>45</v>
      </c>
      <c r="W30" s="11">
        <v>77715</v>
      </c>
      <c r="X30" s="11">
        <v>57150</v>
      </c>
      <c r="Y30" s="11">
        <v>48780.000000000007</v>
      </c>
      <c r="Z30" s="11">
        <v>43110</v>
      </c>
      <c r="AA30" s="11">
        <v>0</v>
      </c>
      <c r="AB30" s="11">
        <v>0</v>
      </c>
      <c r="AE30" s="9"/>
      <c r="AF30" s="10">
        <v>45</v>
      </c>
      <c r="AG30" s="11">
        <v>194287.5</v>
      </c>
      <c r="AH30" s="11">
        <v>142875</v>
      </c>
      <c r="AI30" s="11">
        <v>121950</v>
      </c>
      <c r="AJ30" s="11">
        <v>107775</v>
      </c>
      <c r="AK30" s="11">
        <v>0</v>
      </c>
      <c r="AL30" s="11">
        <v>0</v>
      </c>
      <c r="AO30" s="9"/>
      <c r="AP30" s="10">
        <v>45</v>
      </c>
      <c r="AQ30" s="11">
        <v>388575</v>
      </c>
      <c r="AR30" s="11">
        <v>285750</v>
      </c>
      <c r="AS30" s="11">
        <v>243900</v>
      </c>
      <c r="AT30" s="11">
        <v>215550</v>
      </c>
      <c r="AU30" s="11">
        <v>0</v>
      </c>
      <c r="AV30" s="11">
        <v>0</v>
      </c>
      <c r="AY30" s="9"/>
      <c r="AZ30" s="10">
        <v>45</v>
      </c>
      <c r="BA30" s="11">
        <v>777150</v>
      </c>
      <c r="BB30" s="11">
        <v>571500</v>
      </c>
      <c r="BC30" s="11">
        <v>487800</v>
      </c>
      <c r="BD30" s="11">
        <v>431100</v>
      </c>
      <c r="BE30" s="11">
        <v>0</v>
      </c>
      <c r="BF30" s="11">
        <v>0</v>
      </c>
    </row>
    <row r="31" spans="1:58">
      <c r="A31" s="9"/>
      <c r="B31" s="10">
        <v>46</v>
      </c>
      <c r="C31" s="92">
        <v>87.9</v>
      </c>
      <c r="D31" s="92">
        <v>64.400000000000006</v>
      </c>
      <c r="E31" s="92">
        <v>55.6</v>
      </c>
      <c r="F31" s="92"/>
      <c r="G31" s="92"/>
      <c r="H31" s="92"/>
      <c r="K31" s="9"/>
      <c r="L31" s="10">
        <v>46</v>
      </c>
      <c r="M31" s="11">
        <v>39555</v>
      </c>
      <c r="N31" s="11">
        <v>28980</v>
      </c>
      <c r="O31" s="11">
        <v>25020</v>
      </c>
      <c r="P31" s="11">
        <v>0</v>
      </c>
      <c r="Q31" s="11">
        <v>0</v>
      </c>
      <c r="R31" s="11">
        <v>0</v>
      </c>
      <c r="U31" s="9"/>
      <c r="V31" s="10">
        <v>46</v>
      </c>
      <c r="W31" s="11">
        <v>79110</v>
      </c>
      <c r="X31" s="11">
        <v>57960</v>
      </c>
      <c r="Y31" s="11">
        <v>50040</v>
      </c>
      <c r="Z31" s="11">
        <v>0</v>
      </c>
      <c r="AA31" s="11">
        <v>0</v>
      </c>
      <c r="AB31" s="11">
        <v>0</v>
      </c>
      <c r="AE31" s="9"/>
      <c r="AF31" s="10">
        <v>46</v>
      </c>
      <c r="AG31" s="11">
        <v>197775.00000000003</v>
      </c>
      <c r="AH31" s="11">
        <v>144900</v>
      </c>
      <c r="AI31" s="11">
        <v>125100</v>
      </c>
      <c r="AJ31" s="11">
        <v>0</v>
      </c>
      <c r="AK31" s="11">
        <v>0</v>
      </c>
      <c r="AL31" s="11">
        <v>0</v>
      </c>
      <c r="AO31" s="9"/>
      <c r="AP31" s="10">
        <v>46</v>
      </c>
      <c r="AQ31" s="11">
        <v>395550.00000000006</v>
      </c>
      <c r="AR31" s="11">
        <v>289800</v>
      </c>
      <c r="AS31" s="11">
        <v>250200</v>
      </c>
      <c r="AT31" s="11">
        <v>0</v>
      </c>
      <c r="AU31" s="11">
        <v>0</v>
      </c>
      <c r="AV31" s="11">
        <v>0</v>
      </c>
      <c r="AY31" s="9"/>
      <c r="AZ31" s="10">
        <v>46</v>
      </c>
      <c r="BA31" s="11">
        <v>791100.00000000012</v>
      </c>
      <c r="BB31" s="11">
        <v>579600</v>
      </c>
      <c r="BC31" s="11">
        <v>500400</v>
      </c>
      <c r="BD31" s="11">
        <v>0</v>
      </c>
      <c r="BE31" s="11">
        <v>0</v>
      </c>
      <c r="BF31" s="11">
        <v>0</v>
      </c>
    </row>
    <row r="32" spans="1:58">
      <c r="A32" s="9"/>
      <c r="B32" s="10">
        <v>47</v>
      </c>
      <c r="C32" s="92">
        <v>89.55</v>
      </c>
      <c r="D32" s="92">
        <v>65.45</v>
      </c>
      <c r="E32" s="92">
        <v>57.15</v>
      </c>
      <c r="F32" s="92"/>
      <c r="G32" s="92"/>
      <c r="H32" s="92"/>
      <c r="K32" s="9"/>
      <c r="L32" s="10">
        <v>47</v>
      </c>
      <c r="M32" s="11">
        <v>40297.499999999993</v>
      </c>
      <c r="N32" s="11">
        <v>29452.500000000004</v>
      </c>
      <c r="O32" s="11">
        <v>25717.5</v>
      </c>
      <c r="P32" s="11">
        <v>0</v>
      </c>
      <c r="Q32" s="11">
        <v>0</v>
      </c>
      <c r="R32" s="11">
        <v>0</v>
      </c>
      <c r="U32" s="9"/>
      <c r="V32" s="10">
        <v>47</v>
      </c>
      <c r="W32" s="11">
        <v>80594.999999999985</v>
      </c>
      <c r="X32" s="11">
        <v>58905.000000000007</v>
      </c>
      <c r="Y32" s="11">
        <v>51435</v>
      </c>
      <c r="Z32" s="11">
        <v>0</v>
      </c>
      <c r="AA32" s="11">
        <v>0</v>
      </c>
      <c r="AB32" s="11">
        <v>0</v>
      </c>
      <c r="AE32" s="9"/>
      <c r="AF32" s="10">
        <v>47</v>
      </c>
      <c r="AG32" s="11">
        <v>201487.49999999997</v>
      </c>
      <c r="AH32" s="11">
        <v>147262.50000000003</v>
      </c>
      <c r="AI32" s="11">
        <v>128587.5</v>
      </c>
      <c r="AJ32" s="11">
        <v>0</v>
      </c>
      <c r="AK32" s="11">
        <v>0</v>
      </c>
      <c r="AL32" s="11">
        <v>0</v>
      </c>
      <c r="AO32" s="9"/>
      <c r="AP32" s="10">
        <v>47</v>
      </c>
      <c r="AQ32" s="11">
        <v>402974.99999999994</v>
      </c>
      <c r="AR32" s="11">
        <v>294525.00000000006</v>
      </c>
      <c r="AS32" s="11">
        <v>257175</v>
      </c>
      <c r="AT32" s="11">
        <v>0</v>
      </c>
      <c r="AU32" s="11">
        <v>0</v>
      </c>
      <c r="AV32" s="11">
        <v>0</v>
      </c>
      <c r="AY32" s="9"/>
      <c r="AZ32" s="10">
        <v>47</v>
      </c>
      <c r="BA32" s="11">
        <v>805949.99999999988</v>
      </c>
      <c r="BB32" s="11">
        <v>589050.00000000012</v>
      </c>
      <c r="BC32" s="11">
        <v>514350</v>
      </c>
      <c r="BD32" s="11">
        <v>0</v>
      </c>
      <c r="BE32" s="11">
        <v>0</v>
      </c>
      <c r="BF32" s="11">
        <v>0</v>
      </c>
    </row>
    <row r="33" spans="1:58">
      <c r="A33" s="9"/>
      <c r="B33" s="10">
        <v>48</v>
      </c>
      <c r="C33" s="92">
        <v>91.3</v>
      </c>
      <c r="D33" s="92">
        <v>66.849999999999994</v>
      </c>
      <c r="E33" s="92">
        <v>58.65</v>
      </c>
      <c r="F33" s="92"/>
      <c r="G33" s="92"/>
      <c r="H33" s="92"/>
      <c r="K33" s="9"/>
      <c r="L33" s="10">
        <v>48</v>
      </c>
      <c r="M33" s="11">
        <v>41084.999999999993</v>
      </c>
      <c r="N33" s="11">
        <v>30082.5</v>
      </c>
      <c r="O33" s="11">
        <v>26392.5</v>
      </c>
      <c r="P33" s="11">
        <v>0</v>
      </c>
      <c r="Q33" s="11">
        <v>0</v>
      </c>
      <c r="R33" s="11">
        <v>0</v>
      </c>
      <c r="U33" s="9"/>
      <c r="V33" s="10">
        <v>48</v>
      </c>
      <c r="W33" s="11">
        <v>82169.999999999985</v>
      </c>
      <c r="X33" s="11">
        <v>60165</v>
      </c>
      <c r="Y33" s="11">
        <v>52785</v>
      </c>
      <c r="Z33" s="11">
        <v>0</v>
      </c>
      <c r="AA33" s="11">
        <v>0</v>
      </c>
      <c r="AB33" s="11">
        <v>0</v>
      </c>
      <c r="AE33" s="9"/>
      <c r="AF33" s="10">
        <v>48</v>
      </c>
      <c r="AG33" s="11">
        <v>205424.99999999997</v>
      </c>
      <c r="AH33" s="11">
        <v>150412.49999999997</v>
      </c>
      <c r="AI33" s="11">
        <v>131962.5</v>
      </c>
      <c r="AJ33" s="11">
        <v>0</v>
      </c>
      <c r="AK33" s="11">
        <v>0</v>
      </c>
      <c r="AL33" s="11">
        <v>0</v>
      </c>
      <c r="AO33" s="9"/>
      <c r="AP33" s="10">
        <v>48</v>
      </c>
      <c r="AQ33" s="11">
        <v>410849.99999999994</v>
      </c>
      <c r="AR33" s="11">
        <v>300824.99999999994</v>
      </c>
      <c r="AS33" s="11">
        <v>263925</v>
      </c>
      <c r="AT33" s="11">
        <v>0</v>
      </c>
      <c r="AU33" s="11">
        <v>0</v>
      </c>
      <c r="AV33" s="11">
        <v>0</v>
      </c>
      <c r="AY33" s="9"/>
      <c r="AZ33" s="10">
        <v>48</v>
      </c>
      <c r="BA33" s="11">
        <v>821699.99999999988</v>
      </c>
      <c r="BB33" s="11">
        <v>601649.99999999988</v>
      </c>
      <c r="BC33" s="11">
        <v>527850</v>
      </c>
      <c r="BD33" s="11">
        <v>0</v>
      </c>
      <c r="BE33" s="11">
        <v>0</v>
      </c>
      <c r="BF33" s="11">
        <v>0</v>
      </c>
    </row>
    <row r="34" spans="1:58">
      <c r="A34" s="9"/>
      <c r="B34" s="10">
        <v>49</v>
      </c>
      <c r="C34" s="92">
        <v>93.2</v>
      </c>
      <c r="D34" s="92">
        <v>68.650000000000006</v>
      </c>
      <c r="E34" s="92">
        <v>60.3</v>
      </c>
      <c r="F34" s="92"/>
      <c r="G34" s="92"/>
      <c r="H34" s="92"/>
      <c r="K34" s="9"/>
      <c r="L34" s="10">
        <v>49</v>
      </c>
      <c r="M34" s="11">
        <v>41940</v>
      </c>
      <c r="N34" s="11">
        <v>30892.5</v>
      </c>
      <c r="O34" s="11">
        <v>27135</v>
      </c>
      <c r="P34" s="11">
        <v>0</v>
      </c>
      <c r="Q34" s="11">
        <v>0</v>
      </c>
      <c r="R34" s="11">
        <v>0</v>
      </c>
      <c r="U34" s="9"/>
      <c r="V34" s="10">
        <v>49</v>
      </c>
      <c r="W34" s="11">
        <v>83880</v>
      </c>
      <c r="X34" s="11">
        <v>61785</v>
      </c>
      <c r="Y34" s="11">
        <v>54270</v>
      </c>
      <c r="Z34" s="11">
        <v>0</v>
      </c>
      <c r="AA34" s="11">
        <v>0</v>
      </c>
      <c r="AB34" s="11">
        <v>0</v>
      </c>
      <c r="AE34" s="9"/>
      <c r="AF34" s="10">
        <v>49</v>
      </c>
      <c r="AG34" s="11">
        <v>209700</v>
      </c>
      <c r="AH34" s="11">
        <v>154462.5</v>
      </c>
      <c r="AI34" s="11">
        <v>135675</v>
      </c>
      <c r="AJ34" s="11">
        <v>0</v>
      </c>
      <c r="AK34" s="11">
        <v>0</v>
      </c>
      <c r="AL34" s="11">
        <v>0</v>
      </c>
      <c r="AO34" s="9"/>
      <c r="AP34" s="10">
        <v>49</v>
      </c>
      <c r="AQ34" s="11">
        <v>419400</v>
      </c>
      <c r="AR34" s="11">
        <v>308925</v>
      </c>
      <c r="AS34" s="11">
        <v>271350</v>
      </c>
      <c r="AT34" s="11">
        <v>0</v>
      </c>
      <c r="AU34" s="11">
        <v>0</v>
      </c>
      <c r="AV34" s="11">
        <v>0</v>
      </c>
      <c r="AY34" s="9"/>
      <c r="AZ34" s="10">
        <v>49</v>
      </c>
      <c r="BA34" s="11">
        <v>838800</v>
      </c>
      <c r="BB34" s="11">
        <v>617850</v>
      </c>
      <c r="BC34" s="11">
        <v>542700</v>
      </c>
      <c r="BD34" s="11">
        <v>0</v>
      </c>
      <c r="BE34" s="11">
        <v>0</v>
      </c>
      <c r="BF34" s="11">
        <v>0</v>
      </c>
    </row>
    <row r="35" spans="1:58">
      <c r="A35" s="9"/>
      <c r="B35" s="10">
        <v>50</v>
      </c>
      <c r="C35" s="92">
        <v>95.25</v>
      </c>
      <c r="D35" s="92">
        <v>71</v>
      </c>
      <c r="E35" s="92">
        <v>61.9</v>
      </c>
      <c r="F35" s="92"/>
      <c r="G35" s="92"/>
      <c r="H35" s="92"/>
      <c r="K35" s="9"/>
      <c r="L35" s="10">
        <v>50</v>
      </c>
      <c r="M35" s="11">
        <v>42862.5</v>
      </c>
      <c r="N35" s="11">
        <v>31950</v>
      </c>
      <c r="O35" s="11">
        <v>27855</v>
      </c>
      <c r="P35" s="11">
        <v>0</v>
      </c>
      <c r="Q35" s="11">
        <v>0</v>
      </c>
      <c r="R35" s="11">
        <v>0</v>
      </c>
      <c r="U35" s="9"/>
      <c r="V35" s="10">
        <v>50</v>
      </c>
      <c r="W35" s="11">
        <v>85725</v>
      </c>
      <c r="X35" s="11">
        <v>63900</v>
      </c>
      <c r="Y35" s="11">
        <v>55710</v>
      </c>
      <c r="Z35" s="11">
        <v>0</v>
      </c>
      <c r="AA35" s="11">
        <v>0</v>
      </c>
      <c r="AB35" s="11">
        <v>0</v>
      </c>
      <c r="AE35" s="9"/>
      <c r="AF35" s="10">
        <v>50</v>
      </c>
      <c r="AG35" s="11">
        <v>214312.5</v>
      </c>
      <c r="AH35" s="11">
        <v>159749.99999999997</v>
      </c>
      <c r="AI35" s="11">
        <v>139275</v>
      </c>
      <c r="AJ35" s="11">
        <v>0</v>
      </c>
      <c r="AK35" s="11">
        <v>0</v>
      </c>
      <c r="AL35" s="11">
        <v>0</v>
      </c>
      <c r="AO35" s="9"/>
      <c r="AP35" s="10">
        <v>50</v>
      </c>
      <c r="AQ35" s="11">
        <v>428625</v>
      </c>
      <c r="AR35" s="11">
        <v>319499.99999999994</v>
      </c>
      <c r="AS35" s="11">
        <v>278550</v>
      </c>
      <c r="AT35" s="11">
        <v>0</v>
      </c>
      <c r="AU35" s="11">
        <v>0</v>
      </c>
      <c r="AV35" s="11">
        <v>0</v>
      </c>
      <c r="AY35" s="9"/>
      <c r="AZ35" s="10">
        <v>50</v>
      </c>
      <c r="BA35" s="11">
        <v>857250</v>
      </c>
      <c r="BB35" s="11">
        <v>638999.99999999988</v>
      </c>
      <c r="BC35" s="11">
        <v>557100</v>
      </c>
      <c r="BD35" s="11">
        <v>0</v>
      </c>
      <c r="BE35" s="11">
        <v>0</v>
      </c>
      <c r="BF35" s="11">
        <v>0</v>
      </c>
    </row>
    <row r="36" spans="1:58">
      <c r="A36" s="9"/>
      <c r="B36" s="10">
        <v>51</v>
      </c>
      <c r="C36" s="92">
        <v>97.4</v>
      </c>
      <c r="D36" s="92">
        <v>73.3</v>
      </c>
      <c r="E36" s="92"/>
      <c r="F36" s="92"/>
      <c r="G36" s="92"/>
      <c r="H36" s="92"/>
      <c r="K36" s="9"/>
      <c r="L36" s="10">
        <v>51</v>
      </c>
      <c r="M36" s="11">
        <v>43830</v>
      </c>
      <c r="N36" s="11">
        <v>32985</v>
      </c>
      <c r="O36" s="11">
        <v>0</v>
      </c>
      <c r="P36" s="11">
        <v>0</v>
      </c>
      <c r="Q36" s="11">
        <v>0</v>
      </c>
      <c r="R36" s="11">
        <v>0</v>
      </c>
      <c r="U36" s="9"/>
      <c r="V36" s="10">
        <v>51</v>
      </c>
      <c r="W36" s="11">
        <v>87660</v>
      </c>
      <c r="X36" s="11">
        <v>65970</v>
      </c>
      <c r="Y36" s="11">
        <v>0</v>
      </c>
      <c r="Z36" s="11">
        <v>0</v>
      </c>
      <c r="AA36" s="11">
        <v>0</v>
      </c>
      <c r="AB36" s="11">
        <v>0</v>
      </c>
      <c r="AE36" s="9"/>
      <c r="AF36" s="10">
        <v>51</v>
      </c>
      <c r="AG36" s="11">
        <v>219150</v>
      </c>
      <c r="AH36" s="11">
        <v>164925</v>
      </c>
      <c r="AI36" s="11">
        <v>0</v>
      </c>
      <c r="AJ36" s="11">
        <v>0</v>
      </c>
      <c r="AK36" s="11">
        <v>0</v>
      </c>
      <c r="AL36" s="11">
        <v>0</v>
      </c>
      <c r="AO36" s="9"/>
      <c r="AP36" s="10">
        <v>51</v>
      </c>
      <c r="AQ36" s="11">
        <v>438300</v>
      </c>
      <c r="AR36" s="11">
        <v>329850</v>
      </c>
      <c r="AS36" s="11">
        <v>0</v>
      </c>
      <c r="AT36" s="11">
        <v>0</v>
      </c>
      <c r="AU36" s="11">
        <v>0</v>
      </c>
      <c r="AV36" s="11">
        <v>0</v>
      </c>
      <c r="AY36" s="9"/>
      <c r="AZ36" s="10">
        <v>51</v>
      </c>
      <c r="BA36" s="11">
        <v>876600</v>
      </c>
      <c r="BB36" s="11">
        <v>659700</v>
      </c>
      <c r="BC36" s="11">
        <v>0</v>
      </c>
      <c r="BD36" s="11">
        <v>0</v>
      </c>
      <c r="BE36" s="11">
        <v>0</v>
      </c>
      <c r="BF36" s="11">
        <v>0</v>
      </c>
    </row>
    <row r="37" spans="1:58">
      <c r="A37" s="9"/>
      <c r="B37" s="10">
        <v>52</v>
      </c>
      <c r="C37" s="92">
        <v>99.65</v>
      </c>
      <c r="D37" s="92">
        <v>75.650000000000006</v>
      </c>
      <c r="E37" s="92"/>
      <c r="F37" s="92"/>
      <c r="G37" s="92"/>
      <c r="H37" s="92"/>
      <c r="K37" s="9"/>
      <c r="L37" s="10">
        <v>52</v>
      </c>
      <c r="M37" s="11">
        <v>44842.5</v>
      </c>
      <c r="N37" s="11">
        <v>34042.500000000007</v>
      </c>
      <c r="O37" s="11">
        <v>0</v>
      </c>
      <c r="P37" s="11">
        <v>0</v>
      </c>
      <c r="Q37" s="11">
        <v>0</v>
      </c>
      <c r="R37" s="11">
        <v>0</v>
      </c>
      <c r="U37" s="9"/>
      <c r="V37" s="10">
        <v>52</v>
      </c>
      <c r="W37" s="11">
        <v>89685</v>
      </c>
      <c r="X37" s="11">
        <v>68085.000000000015</v>
      </c>
      <c r="Y37" s="11">
        <v>0</v>
      </c>
      <c r="Z37" s="11">
        <v>0</v>
      </c>
      <c r="AA37" s="11">
        <v>0</v>
      </c>
      <c r="AB37" s="11">
        <v>0</v>
      </c>
      <c r="AE37" s="9"/>
      <c r="AF37" s="10">
        <v>52</v>
      </c>
      <c r="AG37" s="11">
        <v>224212.5</v>
      </c>
      <c r="AH37" s="11">
        <v>170212.50000000003</v>
      </c>
      <c r="AI37" s="11">
        <v>0</v>
      </c>
      <c r="AJ37" s="11">
        <v>0</v>
      </c>
      <c r="AK37" s="11">
        <v>0</v>
      </c>
      <c r="AL37" s="11">
        <v>0</v>
      </c>
      <c r="AO37" s="9"/>
      <c r="AP37" s="10">
        <v>52</v>
      </c>
      <c r="AQ37" s="11">
        <v>448425</v>
      </c>
      <c r="AR37" s="11">
        <v>340425.00000000006</v>
      </c>
      <c r="AS37" s="11">
        <v>0</v>
      </c>
      <c r="AT37" s="11">
        <v>0</v>
      </c>
      <c r="AU37" s="11">
        <v>0</v>
      </c>
      <c r="AV37" s="11">
        <v>0</v>
      </c>
      <c r="AY37" s="9"/>
      <c r="AZ37" s="10">
        <v>52</v>
      </c>
      <c r="BA37" s="11">
        <v>896850</v>
      </c>
      <c r="BB37" s="11">
        <v>680850.00000000012</v>
      </c>
      <c r="BC37" s="11">
        <v>0</v>
      </c>
      <c r="BD37" s="11">
        <v>0</v>
      </c>
      <c r="BE37" s="11">
        <v>0</v>
      </c>
      <c r="BF37" s="11">
        <v>0</v>
      </c>
    </row>
    <row r="38" spans="1:58">
      <c r="A38" s="9"/>
      <c r="B38" s="10">
        <v>53</v>
      </c>
      <c r="C38" s="92">
        <v>101.9</v>
      </c>
      <c r="D38" s="92">
        <v>78.150000000000006</v>
      </c>
      <c r="E38" s="92"/>
      <c r="F38" s="92"/>
      <c r="G38" s="92"/>
      <c r="H38" s="92"/>
      <c r="K38" s="9"/>
      <c r="L38" s="10">
        <v>53</v>
      </c>
      <c r="M38" s="11">
        <v>45855</v>
      </c>
      <c r="N38" s="11">
        <v>35167.500000000007</v>
      </c>
      <c r="O38" s="11">
        <v>0</v>
      </c>
      <c r="P38" s="11">
        <v>0</v>
      </c>
      <c r="Q38" s="11">
        <v>0</v>
      </c>
      <c r="R38" s="11">
        <v>0</v>
      </c>
      <c r="U38" s="9"/>
      <c r="V38" s="10">
        <v>53</v>
      </c>
      <c r="W38" s="11">
        <v>91710</v>
      </c>
      <c r="X38" s="11">
        <v>70335.000000000015</v>
      </c>
      <c r="Y38" s="11">
        <v>0</v>
      </c>
      <c r="Z38" s="11">
        <v>0</v>
      </c>
      <c r="AA38" s="11">
        <v>0</v>
      </c>
      <c r="AB38" s="11">
        <v>0</v>
      </c>
      <c r="AE38" s="9"/>
      <c r="AF38" s="10">
        <v>53</v>
      </c>
      <c r="AG38" s="11">
        <v>229275</v>
      </c>
      <c r="AH38" s="11">
        <v>175837.50000000003</v>
      </c>
      <c r="AI38" s="11">
        <v>0</v>
      </c>
      <c r="AJ38" s="11">
        <v>0</v>
      </c>
      <c r="AK38" s="11">
        <v>0</v>
      </c>
      <c r="AL38" s="11">
        <v>0</v>
      </c>
      <c r="AO38" s="9"/>
      <c r="AP38" s="10">
        <v>53</v>
      </c>
      <c r="AQ38" s="11">
        <v>458550</v>
      </c>
      <c r="AR38" s="11">
        <v>351675.00000000006</v>
      </c>
      <c r="AS38" s="11">
        <v>0</v>
      </c>
      <c r="AT38" s="11">
        <v>0</v>
      </c>
      <c r="AU38" s="11">
        <v>0</v>
      </c>
      <c r="AV38" s="11">
        <v>0</v>
      </c>
      <c r="AY38" s="9"/>
      <c r="AZ38" s="10">
        <v>53</v>
      </c>
      <c r="BA38" s="11">
        <v>917100</v>
      </c>
      <c r="BB38" s="11">
        <v>703350.00000000012</v>
      </c>
      <c r="BC38" s="11">
        <v>0</v>
      </c>
      <c r="BD38" s="11">
        <v>0</v>
      </c>
      <c r="BE38" s="11">
        <v>0</v>
      </c>
      <c r="BF38" s="11">
        <v>0</v>
      </c>
    </row>
    <row r="39" spans="1:58">
      <c r="A39" s="9"/>
      <c r="B39" s="10">
        <v>54</v>
      </c>
      <c r="C39" s="92">
        <v>104.25</v>
      </c>
      <c r="D39" s="92">
        <v>80.599999999999994</v>
      </c>
      <c r="E39" s="92"/>
      <c r="F39" s="92"/>
      <c r="G39" s="92"/>
      <c r="H39" s="92"/>
      <c r="K39" s="9"/>
      <c r="L39" s="10">
        <v>54</v>
      </c>
      <c r="M39" s="11">
        <v>46912.5</v>
      </c>
      <c r="N39" s="11">
        <v>36269.999999999993</v>
      </c>
      <c r="O39" s="11">
        <v>0</v>
      </c>
      <c r="P39" s="11">
        <v>0</v>
      </c>
      <c r="Q39" s="11">
        <v>0</v>
      </c>
      <c r="R39" s="11">
        <v>0</v>
      </c>
      <c r="U39" s="9"/>
      <c r="V39" s="10">
        <v>54</v>
      </c>
      <c r="W39" s="11">
        <v>93825</v>
      </c>
      <c r="X39" s="11">
        <v>72539.999999999985</v>
      </c>
      <c r="Y39" s="11">
        <v>0</v>
      </c>
      <c r="Z39" s="11">
        <v>0</v>
      </c>
      <c r="AA39" s="11">
        <v>0</v>
      </c>
      <c r="AB39" s="11">
        <v>0</v>
      </c>
      <c r="AE39" s="9"/>
      <c r="AF39" s="10">
        <v>54</v>
      </c>
      <c r="AG39" s="11">
        <v>234562.5</v>
      </c>
      <c r="AH39" s="11">
        <v>181349.99999999997</v>
      </c>
      <c r="AI39" s="11">
        <v>0</v>
      </c>
      <c r="AJ39" s="11">
        <v>0</v>
      </c>
      <c r="AK39" s="11">
        <v>0</v>
      </c>
      <c r="AL39" s="11">
        <v>0</v>
      </c>
      <c r="AO39" s="9"/>
      <c r="AP39" s="10">
        <v>54</v>
      </c>
      <c r="AQ39" s="11">
        <v>469125</v>
      </c>
      <c r="AR39" s="11">
        <v>362699.99999999994</v>
      </c>
      <c r="AS39" s="11">
        <v>0</v>
      </c>
      <c r="AT39" s="11">
        <v>0</v>
      </c>
      <c r="AU39" s="11">
        <v>0</v>
      </c>
      <c r="AV39" s="11">
        <v>0</v>
      </c>
      <c r="AY39" s="9"/>
      <c r="AZ39" s="10">
        <v>54</v>
      </c>
      <c r="BA39" s="11">
        <v>938250</v>
      </c>
      <c r="BB39" s="11">
        <v>725399.99999999988</v>
      </c>
      <c r="BC39" s="11">
        <v>0</v>
      </c>
      <c r="BD39" s="11">
        <v>0</v>
      </c>
      <c r="BE39" s="11">
        <v>0</v>
      </c>
      <c r="BF39" s="11">
        <v>0</v>
      </c>
    </row>
    <row r="40" spans="1:58">
      <c r="A40" s="9"/>
      <c r="B40" s="10">
        <v>55</v>
      </c>
      <c r="C40" s="92">
        <v>106.7</v>
      </c>
      <c r="D40" s="92">
        <v>83.15</v>
      </c>
      <c r="E40" s="92"/>
      <c r="F40" s="92"/>
      <c r="G40" s="92"/>
      <c r="H40" s="92"/>
      <c r="K40" s="9"/>
      <c r="L40" s="10">
        <v>55</v>
      </c>
      <c r="M40" s="11">
        <v>48015</v>
      </c>
      <c r="N40" s="11">
        <v>37417.5</v>
      </c>
      <c r="O40" s="11">
        <v>0</v>
      </c>
      <c r="P40" s="11">
        <v>0</v>
      </c>
      <c r="Q40" s="11">
        <v>0</v>
      </c>
      <c r="R40" s="11">
        <v>0</v>
      </c>
      <c r="U40" s="9"/>
      <c r="V40" s="10">
        <v>55</v>
      </c>
      <c r="W40" s="11">
        <v>96030</v>
      </c>
      <c r="X40" s="11">
        <v>74835</v>
      </c>
      <c r="Y40" s="11">
        <v>0</v>
      </c>
      <c r="Z40" s="11">
        <v>0</v>
      </c>
      <c r="AA40" s="11">
        <v>0</v>
      </c>
      <c r="AB40" s="11">
        <v>0</v>
      </c>
      <c r="AE40" s="9"/>
      <c r="AF40" s="10">
        <v>55</v>
      </c>
      <c r="AG40" s="11">
        <v>240075</v>
      </c>
      <c r="AH40" s="11">
        <v>187087.5</v>
      </c>
      <c r="AI40" s="11">
        <v>0</v>
      </c>
      <c r="AJ40" s="11">
        <v>0</v>
      </c>
      <c r="AK40" s="11">
        <v>0</v>
      </c>
      <c r="AL40" s="11">
        <v>0</v>
      </c>
      <c r="AO40" s="9"/>
      <c r="AP40" s="10">
        <v>55</v>
      </c>
      <c r="AQ40" s="11">
        <v>480150</v>
      </c>
      <c r="AR40" s="11">
        <v>374175</v>
      </c>
      <c r="AS40" s="11">
        <v>0</v>
      </c>
      <c r="AT40" s="11">
        <v>0</v>
      </c>
      <c r="AU40" s="11">
        <v>0</v>
      </c>
      <c r="AV40" s="11">
        <v>0</v>
      </c>
      <c r="AY40" s="9"/>
      <c r="AZ40" s="10">
        <v>55</v>
      </c>
      <c r="BA40" s="11">
        <v>960300</v>
      </c>
      <c r="BB40" s="11">
        <v>748350</v>
      </c>
      <c r="BC40" s="11">
        <v>0</v>
      </c>
      <c r="BD40" s="11">
        <v>0</v>
      </c>
      <c r="BE40" s="11">
        <v>0</v>
      </c>
      <c r="BF40" s="11">
        <v>0</v>
      </c>
    </row>
    <row r="41" spans="1:58">
      <c r="A41" s="9"/>
      <c r="B41" s="10">
        <v>56</v>
      </c>
      <c r="C41" s="92">
        <v>109.3</v>
      </c>
      <c r="D41" s="92"/>
      <c r="E41" s="92"/>
      <c r="F41" s="92"/>
      <c r="G41" s="92"/>
      <c r="H41" s="92"/>
      <c r="K41" s="9"/>
      <c r="L41" s="10">
        <v>56</v>
      </c>
      <c r="M41" s="11">
        <v>49185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U41" s="9"/>
      <c r="V41" s="10">
        <v>56</v>
      </c>
      <c r="W41" s="11">
        <v>98370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E41" s="9"/>
      <c r="AF41" s="10">
        <v>56</v>
      </c>
      <c r="AG41" s="11">
        <v>245925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O41" s="9"/>
      <c r="AP41" s="10">
        <v>56</v>
      </c>
      <c r="AQ41" s="11">
        <v>491850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Y41" s="9"/>
      <c r="AZ41" s="10">
        <v>56</v>
      </c>
      <c r="BA41" s="11">
        <v>983700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</row>
    <row r="42" spans="1:58">
      <c r="A42" s="9"/>
      <c r="B42" s="10">
        <v>57</v>
      </c>
      <c r="C42" s="92">
        <v>112.05</v>
      </c>
      <c r="D42" s="92"/>
      <c r="E42" s="92"/>
      <c r="F42" s="92"/>
      <c r="G42" s="92"/>
      <c r="H42" s="92"/>
      <c r="K42" s="9"/>
      <c r="L42" s="10">
        <v>57</v>
      </c>
      <c r="M42" s="11">
        <v>50422.5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U42" s="9"/>
      <c r="V42" s="10">
        <v>57</v>
      </c>
      <c r="W42" s="11">
        <v>100845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E42" s="9"/>
      <c r="AF42" s="10">
        <v>57</v>
      </c>
      <c r="AG42" s="11">
        <v>252112.5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O42" s="9"/>
      <c r="AP42" s="10">
        <v>57</v>
      </c>
      <c r="AQ42" s="11">
        <v>504225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Y42" s="9"/>
      <c r="AZ42" s="10">
        <v>57</v>
      </c>
      <c r="BA42" s="11">
        <v>1008450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</row>
    <row r="43" spans="1:58">
      <c r="A43" s="9"/>
      <c r="B43" s="10">
        <v>58</v>
      </c>
      <c r="C43" s="92">
        <v>114.9</v>
      </c>
      <c r="D43" s="92"/>
      <c r="E43" s="92"/>
      <c r="F43" s="92"/>
      <c r="G43" s="92"/>
      <c r="H43" s="92"/>
      <c r="K43" s="9"/>
      <c r="L43" s="10">
        <v>58</v>
      </c>
      <c r="M43" s="11">
        <v>51705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U43" s="9"/>
      <c r="V43" s="10">
        <v>58</v>
      </c>
      <c r="W43" s="11">
        <v>103410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E43" s="9"/>
      <c r="AF43" s="10">
        <v>58</v>
      </c>
      <c r="AG43" s="11">
        <v>258525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O43" s="9"/>
      <c r="AP43" s="10">
        <v>58</v>
      </c>
      <c r="AQ43" s="11">
        <v>517050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Y43" s="9"/>
      <c r="AZ43" s="10">
        <v>58</v>
      </c>
      <c r="BA43" s="11">
        <v>1034100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</row>
    <row r="44" spans="1:58">
      <c r="A44" s="9"/>
      <c r="B44" s="10">
        <v>59</v>
      </c>
      <c r="C44" s="92">
        <v>118</v>
      </c>
      <c r="D44" s="92"/>
      <c r="E44" s="92"/>
      <c r="F44" s="92"/>
      <c r="G44" s="92"/>
      <c r="H44" s="92"/>
      <c r="K44" s="9"/>
      <c r="L44" s="10">
        <v>59</v>
      </c>
      <c r="M44" s="11">
        <v>53100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U44" s="9"/>
      <c r="V44" s="10">
        <v>59</v>
      </c>
      <c r="W44" s="11">
        <v>106200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E44" s="9"/>
      <c r="AF44" s="10">
        <v>59</v>
      </c>
      <c r="AG44" s="11">
        <v>265500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O44" s="9"/>
      <c r="AP44" s="10">
        <v>59</v>
      </c>
      <c r="AQ44" s="11">
        <v>531000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Y44" s="9"/>
      <c r="AZ44" s="10">
        <v>59</v>
      </c>
      <c r="BA44" s="11">
        <v>1062000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</row>
    <row r="45" spans="1:58">
      <c r="A45" s="9"/>
      <c r="B45" s="10">
        <v>60</v>
      </c>
      <c r="C45" s="92">
        <v>121.35</v>
      </c>
      <c r="D45" s="92"/>
      <c r="E45" s="92"/>
      <c r="F45" s="92"/>
      <c r="G45" s="92"/>
      <c r="H45" s="92"/>
      <c r="K45" s="9"/>
      <c r="L45" s="10">
        <v>60</v>
      </c>
      <c r="M45" s="11">
        <v>54607.5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U45" s="9"/>
      <c r="V45" s="10">
        <v>60</v>
      </c>
      <c r="W45" s="11">
        <v>109215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E45" s="9"/>
      <c r="AF45" s="10">
        <v>60</v>
      </c>
      <c r="AG45" s="11">
        <v>273037.5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O45" s="9"/>
      <c r="AP45" s="10">
        <v>60</v>
      </c>
      <c r="AQ45" s="11">
        <v>546075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Y45" s="9"/>
      <c r="AZ45" s="10">
        <v>60</v>
      </c>
      <c r="BA45" s="11">
        <v>1092150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</row>
  </sheetData>
  <mergeCells count="6">
    <mergeCell ref="AY1:BF1"/>
    <mergeCell ref="A1:H1"/>
    <mergeCell ref="K1:R1"/>
    <mergeCell ref="U1:AB1"/>
    <mergeCell ref="AE1:AL1"/>
    <mergeCell ref="AO1:A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242C-1E18-4491-AFA5-783AEF048519}">
  <dimension ref="A1:BI50"/>
  <sheetViews>
    <sheetView topLeftCell="Q1" workbookViewId="0">
      <selection activeCell="AD3" sqref="AD3"/>
    </sheetView>
  </sheetViews>
  <sheetFormatPr defaultRowHeight="14.5"/>
  <cols>
    <col min="10" max="16" width="10.1796875" bestFit="1" customWidth="1"/>
    <col min="19" max="23" width="10.1796875" bestFit="1" customWidth="1"/>
    <col min="24" max="25" width="9.1796875" bestFit="1" customWidth="1"/>
    <col min="28" max="32" width="10.1796875" bestFit="1" customWidth="1"/>
    <col min="37" max="43" width="10.1796875" bestFit="1" customWidth="1"/>
    <col min="46" max="47" width="10.1796875" bestFit="1" customWidth="1"/>
    <col min="48" max="48" width="11.7265625" bestFit="1" customWidth="1"/>
    <col min="49" max="49" width="12.81640625" bestFit="1" customWidth="1"/>
    <col min="50" max="52" width="11.26953125" bestFit="1" customWidth="1"/>
    <col min="55" max="56" width="10.1796875" bestFit="1" customWidth="1"/>
    <col min="57" max="59" width="11.7265625" bestFit="1" customWidth="1"/>
    <col min="60" max="61" width="11.26953125" bestFit="1" customWidth="1"/>
  </cols>
  <sheetData>
    <row r="1" spans="1:61">
      <c r="A1" s="171" t="s">
        <v>134</v>
      </c>
      <c r="B1" s="171"/>
      <c r="C1" s="171"/>
      <c r="D1" s="171"/>
      <c r="E1" s="171"/>
      <c r="F1" s="171"/>
      <c r="G1" s="171"/>
      <c r="J1" s="186">
        <v>1000000</v>
      </c>
      <c r="K1" s="186"/>
      <c r="L1" s="186"/>
      <c r="M1" s="186"/>
      <c r="N1" s="186"/>
      <c r="O1" s="186"/>
      <c r="P1" s="186"/>
      <c r="Q1" s="93"/>
      <c r="R1" s="93"/>
      <c r="S1" s="186">
        <v>2500000</v>
      </c>
      <c r="T1" s="186"/>
      <c r="U1" s="186"/>
      <c r="V1" s="186"/>
      <c r="W1" s="186"/>
      <c r="X1" s="186"/>
      <c r="Y1" s="186"/>
      <c r="Z1" s="93"/>
      <c r="AA1" s="93"/>
      <c r="AB1" s="186">
        <v>5000000</v>
      </c>
      <c r="AC1" s="186"/>
      <c r="AD1" s="186"/>
      <c r="AE1" s="186"/>
      <c r="AF1" s="186"/>
      <c r="AG1" s="186"/>
      <c r="AH1" s="186"/>
      <c r="AI1" s="93"/>
      <c r="AJ1" s="93"/>
      <c r="AK1" s="186">
        <v>10000000</v>
      </c>
      <c r="AL1" s="186"/>
      <c r="AM1" s="186"/>
      <c r="AN1" s="186"/>
      <c r="AO1" s="186"/>
      <c r="AP1" s="186"/>
      <c r="AQ1" s="186"/>
      <c r="AR1" s="93"/>
      <c r="AS1" s="93"/>
      <c r="AT1" s="186">
        <v>15000000</v>
      </c>
      <c r="AU1" s="186"/>
      <c r="AV1" s="186"/>
      <c r="AW1" s="186"/>
      <c r="AX1" s="186"/>
      <c r="AY1" s="186"/>
      <c r="AZ1" s="186"/>
      <c r="BA1" s="93"/>
      <c r="BB1" s="93"/>
      <c r="BC1" s="186">
        <v>20000000</v>
      </c>
      <c r="BD1" s="186"/>
      <c r="BE1" s="186"/>
      <c r="BF1" s="186"/>
      <c r="BG1" s="186"/>
      <c r="BH1" s="186"/>
      <c r="BI1" s="186"/>
    </row>
    <row r="2" spans="1:61">
      <c r="A2" s="9"/>
      <c r="B2" s="10" t="s">
        <v>63</v>
      </c>
      <c r="C2" s="91">
        <v>5</v>
      </c>
      <c r="D2" s="91">
        <v>10</v>
      </c>
      <c r="E2" s="91">
        <v>15</v>
      </c>
      <c r="F2" s="91">
        <v>20</v>
      </c>
      <c r="G2" s="91">
        <v>25</v>
      </c>
      <c r="J2" s="9"/>
      <c r="K2" s="10" t="s">
        <v>63</v>
      </c>
      <c r="L2" s="91">
        <v>5</v>
      </c>
      <c r="M2" s="91">
        <v>10</v>
      </c>
      <c r="N2" s="91">
        <v>15</v>
      </c>
      <c r="O2" s="91">
        <v>20</v>
      </c>
      <c r="P2" s="91">
        <v>25</v>
      </c>
      <c r="S2" s="9"/>
      <c r="T2" s="10" t="s">
        <v>63</v>
      </c>
      <c r="U2" s="91">
        <v>5</v>
      </c>
      <c r="V2" s="91">
        <v>10</v>
      </c>
      <c r="W2" s="91">
        <v>15</v>
      </c>
      <c r="X2" s="91">
        <v>20</v>
      </c>
      <c r="Y2" s="91">
        <v>25</v>
      </c>
      <c r="AB2" s="9"/>
      <c r="AC2" s="10" t="s">
        <v>63</v>
      </c>
      <c r="AD2" s="91">
        <v>5</v>
      </c>
      <c r="AE2" s="91">
        <v>10</v>
      </c>
      <c r="AF2" s="91">
        <v>15</v>
      </c>
      <c r="AG2" s="91">
        <v>20</v>
      </c>
      <c r="AH2" s="91">
        <v>25</v>
      </c>
      <c r="AK2" s="9"/>
      <c r="AL2" s="10" t="s">
        <v>63</v>
      </c>
      <c r="AM2" s="91">
        <v>5</v>
      </c>
      <c r="AN2" s="91">
        <v>10</v>
      </c>
      <c r="AO2" s="91">
        <v>15</v>
      </c>
      <c r="AP2" s="91">
        <v>20</v>
      </c>
      <c r="AQ2" s="91">
        <v>25</v>
      </c>
      <c r="AT2" s="9"/>
      <c r="AU2" s="10" t="s">
        <v>63</v>
      </c>
      <c r="AV2" s="91">
        <v>5</v>
      </c>
      <c r="AW2" s="91">
        <v>10</v>
      </c>
      <c r="AX2" s="91">
        <v>15</v>
      </c>
      <c r="AY2" s="91">
        <v>20</v>
      </c>
      <c r="AZ2" s="91">
        <v>25</v>
      </c>
      <c r="BC2" s="9"/>
      <c r="BD2" s="10" t="s">
        <v>63</v>
      </c>
      <c r="BE2" s="91">
        <v>5</v>
      </c>
      <c r="BF2" s="91">
        <v>10</v>
      </c>
      <c r="BG2" s="91">
        <v>15</v>
      </c>
      <c r="BH2" s="91">
        <v>20</v>
      </c>
      <c r="BI2" s="91">
        <v>25</v>
      </c>
    </row>
    <row r="3" spans="1:61">
      <c r="A3" s="9" t="s">
        <v>64</v>
      </c>
      <c r="B3" s="10">
        <v>18</v>
      </c>
      <c r="C3" s="92">
        <v>6.65</v>
      </c>
      <c r="D3" s="92">
        <v>6.78</v>
      </c>
      <c r="E3" s="92">
        <v>7</v>
      </c>
      <c r="F3" s="92">
        <v>7.42</v>
      </c>
      <c r="G3" s="92">
        <v>8.1199999999999992</v>
      </c>
      <c r="J3" s="9" t="s">
        <v>64</v>
      </c>
      <c r="K3" s="10">
        <v>18</v>
      </c>
      <c r="L3" s="11">
        <v>5985.0000000000009</v>
      </c>
      <c r="M3" s="11">
        <v>6102</v>
      </c>
      <c r="N3" s="11">
        <v>6300</v>
      </c>
      <c r="O3" s="11">
        <v>6677.9999999999991</v>
      </c>
      <c r="P3" s="11">
        <v>7307.9999999999991</v>
      </c>
      <c r="S3" s="9" t="s">
        <v>64</v>
      </c>
      <c r="T3" s="10">
        <v>18</v>
      </c>
      <c r="U3" s="11">
        <v>14962.5</v>
      </c>
      <c r="V3" s="11">
        <v>15255</v>
      </c>
      <c r="W3" s="11">
        <v>15750</v>
      </c>
      <c r="X3" s="11">
        <v>16695</v>
      </c>
      <c r="Y3" s="11">
        <v>18269.999999999996</v>
      </c>
      <c r="AB3" s="9" t="s">
        <v>64</v>
      </c>
      <c r="AC3" s="10">
        <v>18</v>
      </c>
      <c r="AD3" s="11">
        <v>29925</v>
      </c>
      <c r="AE3" s="11">
        <v>30510</v>
      </c>
      <c r="AF3" s="11">
        <v>31500</v>
      </c>
      <c r="AG3" s="11">
        <v>33390</v>
      </c>
      <c r="AH3" s="11">
        <v>36539.999999999993</v>
      </c>
      <c r="AK3" s="9" t="s">
        <v>64</v>
      </c>
      <c r="AL3" s="10">
        <v>18</v>
      </c>
      <c r="AM3" s="11">
        <v>59850</v>
      </c>
      <c r="AN3" s="11">
        <v>61020</v>
      </c>
      <c r="AO3" s="11">
        <v>63000</v>
      </c>
      <c r="AP3" s="11">
        <v>66780</v>
      </c>
      <c r="AQ3" s="11">
        <v>73079.999999999985</v>
      </c>
      <c r="AT3" s="9" t="s">
        <v>64</v>
      </c>
      <c r="AU3" s="10">
        <v>18</v>
      </c>
      <c r="AV3" s="11">
        <v>89775.000000000015</v>
      </c>
      <c r="AW3" s="11">
        <v>91530</v>
      </c>
      <c r="AX3" s="11">
        <v>94500</v>
      </c>
      <c r="AY3" s="11">
        <v>100169.99999999999</v>
      </c>
      <c r="AZ3" s="11">
        <v>109619.99999999999</v>
      </c>
      <c r="BC3" s="9" t="s">
        <v>64</v>
      </c>
      <c r="BD3" s="10">
        <v>18</v>
      </c>
      <c r="BE3" s="11">
        <v>119700</v>
      </c>
      <c r="BF3" s="11">
        <v>122040</v>
      </c>
      <c r="BG3" s="11">
        <v>126000</v>
      </c>
      <c r="BH3" s="11">
        <v>133560</v>
      </c>
      <c r="BI3" s="11">
        <v>146159.99999999997</v>
      </c>
    </row>
    <row r="4" spans="1:61">
      <c r="A4" s="9"/>
      <c r="B4" s="10">
        <v>19</v>
      </c>
      <c r="C4" s="92">
        <v>6.68</v>
      </c>
      <c r="D4" s="92">
        <v>6.84</v>
      </c>
      <c r="E4" s="92">
        <v>7.11</v>
      </c>
      <c r="F4" s="92">
        <v>7.61</v>
      </c>
      <c r="G4" s="92">
        <v>8.4</v>
      </c>
      <c r="J4" s="9"/>
      <c r="K4" s="10">
        <v>19</v>
      </c>
      <c r="L4" s="11">
        <v>6011.9999999999991</v>
      </c>
      <c r="M4" s="11">
        <v>6156</v>
      </c>
      <c r="N4" s="11">
        <v>6399</v>
      </c>
      <c r="O4" s="11">
        <v>6849</v>
      </c>
      <c r="P4" s="11">
        <v>7560.0000000000018</v>
      </c>
      <c r="S4" s="9"/>
      <c r="T4" s="10">
        <v>19</v>
      </c>
      <c r="U4" s="11">
        <v>15030</v>
      </c>
      <c r="V4" s="11">
        <v>15390</v>
      </c>
      <c r="W4" s="11">
        <v>15997.5</v>
      </c>
      <c r="X4" s="11">
        <v>17122.5</v>
      </c>
      <c r="Y4" s="11">
        <v>18900.000000000004</v>
      </c>
      <c r="AB4" s="9"/>
      <c r="AC4" s="10">
        <v>19</v>
      </c>
      <c r="AD4" s="11">
        <v>30060</v>
      </c>
      <c r="AE4" s="11">
        <v>30780</v>
      </c>
      <c r="AF4" s="11">
        <v>31995</v>
      </c>
      <c r="AG4" s="11">
        <v>34245</v>
      </c>
      <c r="AH4" s="11">
        <v>37800.000000000007</v>
      </c>
      <c r="AK4" s="9"/>
      <c r="AL4" s="10">
        <v>19</v>
      </c>
      <c r="AM4" s="11">
        <v>60120</v>
      </c>
      <c r="AN4" s="11">
        <v>61560</v>
      </c>
      <c r="AO4" s="11">
        <v>63990</v>
      </c>
      <c r="AP4" s="11">
        <v>68490</v>
      </c>
      <c r="AQ4" s="11">
        <v>75600.000000000015</v>
      </c>
      <c r="AT4" s="9"/>
      <c r="AU4" s="10">
        <v>19</v>
      </c>
      <c r="AV4" s="11">
        <v>90179.999999999985</v>
      </c>
      <c r="AW4" s="11">
        <v>92340</v>
      </c>
      <c r="AX4" s="11">
        <v>95985</v>
      </c>
      <c r="AY4" s="11">
        <v>102735</v>
      </c>
      <c r="AZ4" s="11">
        <v>113400.00000000001</v>
      </c>
      <c r="BC4" s="9"/>
      <c r="BD4" s="10">
        <v>19</v>
      </c>
      <c r="BE4" s="11">
        <v>120240</v>
      </c>
      <c r="BF4" s="11">
        <v>123120</v>
      </c>
      <c r="BG4" s="11">
        <v>127980</v>
      </c>
      <c r="BH4" s="11">
        <v>136980</v>
      </c>
      <c r="BI4" s="11">
        <v>151200.00000000003</v>
      </c>
    </row>
    <row r="5" spans="1:61">
      <c r="A5" s="9"/>
      <c r="B5" s="10">
        <v>20</v>
      </c>
      <c r="C5" s="92">
        <v>6.8</v>
      </c>
      <c r="D5" s="92">
        <v>7.05</v>
      </c>
      <c r="E5" s="92">
        <v>7.35</v>
      </c>
      <c r="F5" s="92">
        <v>7.8</v>
      </c>
      <c r="G5" s="92">
        <v>8.4</v>
      </c>
      <c r="J5" s="9"/>
      <c r="K5" s="10">
        <v>20</v>
      </c>
      <c r="L5" s="11">
        <v>6120</v>
      </c>
      <c r="M5" s="11">
        <v>6345</v>
      </c>
      <c r="N5" s="11">
        <v>6615</v>
      </c>
      <c r="O5" s="11">
        <v>7020</v>
      </c>
      <c r="P5" s="11">
        <v>7560.0000000000018</v>
      </c>
      <c r="S5" s="9"/>
      <c r="T5" s="10">
        <v>20</v>
      </c>
      <c r="U5" s="11">
        <v>15300</v>
      </c>
      <c r="V5" s="11">
        <v>15862.5</v>
      </c>
      <c r="W5" s="11">
        <v>16537.5</v>
      </c>
      <c r="X5" s="11">
        <v>17550</v>
      </c>
      <c r="Y5" s="11">
        <v>18900.000000000004</v>
      </c>
      <c r="AB5" s="9"/>
      <c r="AC5" s="10">
        <v>20</v>
      </c>
      <c r="AD5" s="11">
        <v>30600</v>
      </c>
      <c r="AE5" s="11">
        <v>31725</v>
      </c>
      <c r="AF5" s="11">
        <v>33075</v>
      </c>
      <c r="AG5" s="11">
        <v>35100</v>
      </c>
      <c r="AH5" s="11">
        <v>37800.000000000007</v>
      </c>
      <c r="AK5" s="9"/>
      <c r="AL5" s="10">
        <v>20</v>
      </c>
      <c r="AM5" s="11">
        <v>61200</v>
      </c>
      <c r="AN5" s="11">
        <v>63450</v>
      </c>
      <c r="AO5" s="11">
        <v>66150</v>
      </c>
      <c r="AP5" s="11">
        <v>70200</v>
      </c>
      <c r="AQ5" s="11">
        <v>75600.000000000015</v>
      </c>
      <c r="AT5" s="9"/>
      <c r="AU5" s="10">
        <v>20</v>
      </c>
      <c r="AV5" s="11">
        <v>91800</v>
      </c>
      <c r="AW5" s="11">
        <v>95175</v>
      </c>
      <c r="AX5" s="11">
        <v>99225</v>
      </c>
      <c r="AY5" s="11">
        <v>105300</v>
      </c>
      <c r="AZ5" s="11">
        <v>113400.00000000001</v>
      </c>
      <c r="BC5" s="9"/>
      <c r="BD5" s="10">
        <v>20</v>
      </c>
      <c r="BE5" s="11">
        <v>122400</v>
      </c>
      <c r="BF5" s="11">
        <v>126900</v>
      </c>
      <c r="BG5" s="11">
        <v>132300</v>
      </c>
      <c r="BH5" s="11">
        <v>140400</v>
      </c>
      <c r="BI5" s="11">
        <v>151200.00000000003</v>
      </c>
    </row>
    <row r="6" spans="1:61">
      <c r="A6" s="9"/>
      <c r="B6" s="10">
        <v>21</v>
      </c>
      <c r="C6" s="92">
        <v>6.85</v>
      </c>
      <c r="D6" s="92">
        <v>7.1</v>
      </c>
      <c r="E6" s="92">
        <v>7.45</v>
      </c>
      <c r="F6" s="92">
        <v>7.95</v>
      </c>
      <c r="G6" s="92">
        <v>8.65</v>
      </c>
      <c r="J6" s="9"/>
      <c r="K6" s="10">
        <v>21</v>
      </c>
      <c r="L6" s="11">
        <v>6164.9999999999991</v>
      </c>
      <c r="M6" s="11">
        <v>6389.9999999999991</v>
      </c>
      <c r="N6" s="11">
        <v>6705</v>
      </c>
      <c r="O6" s="11">
        <v>7155.0000000000009</v>
      </c>
      <c r="P6" s="11">
        <v>7785</v>
      </c>
      <c r="S6" s="9"/>
      <c r="T6" s="10">
        <v>21</v>
      </c>
      <c r="U6" s="11">
        <v>15412.5</v>
      </c>
      <c r="V6" s="11">
        <v>15975</v>
      </c>
      <c r="W6" s="11">
        <v>16762.5</v>
      </c>
      <c r="X6" s="11">
        <v>17887.5</v>
      </c>
      <c r="Y6" s="11">
        <v>19462.5</v>
      </c>
      <c r="AB6" s="9"/>
      <c r="AC6" s="10">
        <v>21</v>
      </c>
      <c r="AD6" s="11">
        <v>30825</v>
      </c>
      <c r="AE6" s="11">
        <v>31950</v>
      </c>
      <c r="AF6" s="11">
        <v>33525</v>
      </c>
      <c r="AG6" s="11">
        <v>35775</v>
      </c>
      <c r="AH6" s="11">
        <v>38925</v>
      </c>
      <c r="AK6" s="9"/>
      <c r="AL6" s="10">
        <v>21</v>
      </c>
      <c r="AM6" s="11">
        <v>61650</v>
      </c>
      <c r="AN6" s="11">
        <v>63900</v>
      </c>
      <c r="AO6" s="11">
        <v>67050</v>
      </c>
      <c r="AP6" s="11">
        <v>71550</v>
      </c>
      <c r="AQ6" s="11">
        <v>77850</v>
      </c>
      <c r="AT6" s="9"/>
      <c r="AU6" s="10">
        <v>21</v>
      </c>
      <c r="AV6" s="11">
        <v>92474.999999999985</v>
      </c>
      <c r="AW6" s="11">
        <v>95850</v>
      </c>
      <c r="AX6" s="11">
        <v>100575</v>
      </c>
      <c r="AY6" s="11">
        <v>107325</v>
      </c>
      <c r="AZ6" s="11">
        <v>116775</v>
      </c>
      <c r="BC6" s="9"/>
      <c r="BD6" s="10">
        <v>21</v>
      </c>
      <c r="BE6" s="11">
        <v>123300</v>
      </c>
      <c r="BF6" s="11">
        <v>127800</v>
      </c>
      <c r="BG6" s="11">
        <v>134100</v>
      </c>
      <c r="BH6" s="11">
        <v>143100</v>
      </c>
      <c r="BI6" s="11">
        <v>155700</v>
      </c>
    </row>
    <row r="7" spans="1:61">
      <c r="A7" s="9"/>
      <c r="B7" s="10">
        <v>22</v>
      </c>
      <c r="C7" s="92">
        <v>6.9</v>
      </c>
      <c r="D7" s="92">
        <v>7.15</v>
      </c>
      <c r="E7" s="92">
        <v>7.55</v>
      </c>
      <c r="F7" s="92">
        <v>8.15</v>
      </c>
      <c r="G7" s="92">
        <v>8.9499999999999993</v>
      </c>
      <c r="J7" s="9"/>
      <c r="K7" s="10">
        <v>22</v>
      </c>
      <c r="L7" s="11">
        <v>6210.0000000000009</v>
      </c>
      <c r="M7" s="11">
        <v>6435</v>
      </c>
      <c r="N7" s="11">
        <v>6794.9999999999991</v>
      </c>
      <c r="O7" s="11">
        <v>7335.0000000000009</v>
      </c>
      <c r="P7" s="11">
        <v>8055</v>
      </c>
      <c r="S7" s="9"/>
      <c r="T7" s="10">
        <v>22</v>
      </c>
      <c r="U7" s="11">
        <v>15525.000000000004</v>
      </c>
      <c r="V7" s="11">
        <v>16087.5</v>
      </c>
      <c r="W7" s="11">
        <v>16987.5</v>
      </c>
      <c r="X7" s="11">
        <v>18337.500000000004</v>
      </c>
      <c r="Y7" s="11">
        <v>20137.5</v>
      </c>
      <c r="AB7" s="9"/>
      <c r="AC7" s="10">
        <v>22</v>
      </c>
      <c r="AD7" s="11">
        <v>31050.000000000007</v>
      </c>
      <c r="AE7" s="11">
        <v>32175</v>
      </c>
      <c r="AF7" s="11">
        <v>33975</v>
      </c>
      <c r="AG7" s="11">
        <v>36675.000000000007</v>
      </c>
      <c r="AH7" s="11">
        <v>40275</v>
      </c>
      <c r="AK7" s="9"/>
      <c r="AL7" s="10">
        <v>22</v>
      </c>
      <c r="AM7" s="11">
        <v>62100.000000000015</v>
      </c>
      <c r="AN7" s="11">
        <v>64350</v>
      </c>
      <c r="AO7" s="11">
        <v>67950</v>
      </c>
      <c r="AP7" s="11">
        <v>73350.000000000015</v>
      </c>
      <c r="AQ7" s="11">
        <v>80550</v>
      </c>
      <c r="AT7" s="9"/>
      <c r="AU7" s="10">
        <v>22</v>
      </c>
      <c r="AV7" s="11">
        <v>93150.000000000015</v>
      </c>
      <c r="AW7" s="11">
        <v>96525</v>
      </c>
      <c r="AX7" s="11">
        <v>101924.99999999999</v>
      </c>
      <c r="AY7" s="11">
        <v>110025.00000000001</v>
      </c>
      <c r="AZ7" s="11">
        <v>120825</v>
      </c>
      <c r="BC7" s="9"/>
      <c r="BD7" s="10">
        <v>22</v>
      </c>
      <c r="BE7" s="11">
        <v>124200.00000000003</v>
      </c>
      <c r="BF7" s="11">
        <v>128700</v>
      </c>
      <c r="BG7" s="11">
        <v>135900</v>
      </c>
      <c r="BH7" s="11">
        <v>146700.00000000003</v>
      </c>
      <c r="BI7" s="11">
        <v>161100</v>
      </c>
    </row>
    <row r="8" spans="1:61">
      <c r="A8" s="9"/>
      <c r="B8" s="10">
        <v>23</v>
      </c>
      <c r="C8" s="92">
        <v>6.9</v>
      </c>
      <c r="D8" s="92">
        <v>7.2</v>
      </c>
      <c r="E8" s="92">
        <v>7.65</v>
      </c>
      <c r="F8" s="92">
        <v>8.4</v>
      </c>
      <c r="G8" s="92">
        <v>9.3000000000000007</v>
      </c>
      <c r="J8" s="9"/>
      <c r="K8" s="10">
        <v>23</v>
      </c>
      <c r="L8" s="11">
        <v>6210.0000000000009</v>
      </c>
      <c r="M8" s="11">
        <v>6480</v>
      </c>
      <c r="N8" s="11">
        <v>6885.0000000000009</v>
      </c>
      <c r="O8" s="11">
        <v>7560.0000000000018</v>
      </c>
      <c r="P8" s="11">
        <v>8370.0000000000018</v>
      </c>
      <c r="S8" s="9"/>
      <c r="T8" s="10">
        <v>23</v>
      </c>
      <c r="U8" s="11">
        <v>15525.000000000004</v>
      </c>
      <c r="V8" s="11">
        <v>16200</v>
      </c>
      <c r="W8" s="11">
        <v>17212.5</v>
      </c>
      <c r="X8" s="11">
        <v>18900.000000000004</v>
      </c>
      <c r="Y8" s="11">
        <v>20925.000000000004</v>
      </c>
      <c r="AB8" s="9"/>
      <c r="AC8" s="10">
        <v>23</v>
      </c>
      <c r="AD8" s="11">
        <v>31050.000000000007</v>
      </c>
      <c r="AE8" s="11">
        <v>32400</v>
      </c>
      <c r="AF8" s="11">
        <v>34425</v>
      </c>
      <c r="AG8" s="11">
        <v>37800.000000000007</v>
      </c>
      <c r="AH8" s="11">
        <v>41850.000000000007</v>
      </c>
      <c r="AK8" s="9"/>
      <c r="AL8" s="10">
        <v>23</v>
      </c>
      <c r="AM8" s="11">
        <v>62100.000000000015</v>
      </c>
      <c r="AN8" s="11">
        <v>64800</v>
      </c>
      <c r="AO8" s="11">
        <v>68850</v>
      </c>
      <c r="AP8" s="11">
        <v>75600.000000000015</v>
      </c>
      <c r="AQ8" s="11">
        <v>83700.000000000015</v>
      </c>
      <c r="AT8" s="9"/>
      <c r="AU8" s="10">
        <v>23</v>
      </c>
      <c r="AV8" s="11">
        <v>93150.000000000015</v>
      </c>
      <c r="AW8" s="11">
        <v>97200</v>
      </c>
      <c r="AX8" s="11">
        <v>103275.00000000001</v>
      </c>
      <c r="AY8" s="11">
        <v>113400.00000000001</v>
      </c>
      <c r="AZ8" s="11">
        <v>125550.00000000003</v>
      </c>
      <c r="BC8" s="9"/>
      <c r="BD8" s="10">
        <v>23</v>
      </c>
      <c r="BE8" s="11">
        <v>124200.00000000003</v>
      </c>
      <c r="BF8" s="11">
        <v>129600</v>
      </c>
      <c r="BG8" s="11">
        <v>137700</v>
      </c>
      <c r="BH8" s="11">
        <v>151200.00000000003</v>
      </c>
      <c r="BI8" s="11">
        <v>167400.00000000003</v>
      </c>
    </row>
    <row r="9" spans="1:61">
      <c r="A9" s="9"/>
      <c r="B9" s="10">
        <v>24</v>
      </c>
      <c r="C9" s="92">
        <v>7</v>
      </c>
      <c r="D9" s="92">
        <v>7.3</v>
      </c>
      <c r="E9" s="92">
        <v>7.8</v>
      </c>
      <c r="F9" s="92">
        <v>8.65</v>
      </c>
      <c r="G9" s="92">
        <v>9.6999999999999993</v>
      </c>
      <c r="J9" s="9"/>
      <c r="K9" s="10">
        <v>24</v>
      </c>
      <c r="L9" s="11">
        <v>6300</v>
      </c>
      <c r="M9" s="11">
        <v>6570</v>
      </c>
      <c r="N9" s="11">
        <v>7020</v>
      </c>
      <c r="O9" s="11">
        <v>7785</v>
      </c>
      <c r="P9" s="11">
        <v>8729.9999999999982</v>
      </c>
      <c r="S9" s="9"/>
      <c r="T9" s="10">
        <v>24</v>
      </c>
      <c r="U9" s="11">
        <v>15750</v>
      </c>
      <c r="V9" s="11">
        <v>16425</v>
      </c>
      <c r="W9" s="11">
        <v>17550</v>
      </c>
      <c r="X9" s="11">
        <v>19462.5</v>
      </c>
      <c r="Y9" s="11">
        <v>21824.999999999996</v>
      </c>
      <c r="AB9" s="9"/>
      <c r="AC9" s="10">
        <v>24</v>
      </c>
      <c r="AD9" s="11">
        <v>31500</v>
      </c>
      <c r="AE9" s="11">
        <v>32850</v>
      </c>
      <c r="AF9" s="11">
        <v>35100</v>
      </c>
      <c r="AG9" s="11">
        <v>38925</v>
      </c>
      <c r="AH9" s="11">
        <v>43649.999999999993</v>
      </c>
      <c r="AK9" s="9"/>
      <c r="AL9" s="10">
        <v>24</v>
      </c>
      <c r="AM9" s="11">
        <v>63000</v>
      </c>
      <c r="AN9" s="11">
        <v>65700</v>
      </c>
      <c r="AO9" s="11">
        <v>70200</v>
      </c>
      <c r="AP9" s="11">
        <v>77850</v>
      </c>
      <c r="AQ9" s="11">
        <v>87299.999999999985</v>
      </c>
      <c r="AT9" s="9"/>
      <c r="AU9" s="10">
        <v>24</v>
      </c>
      <c r="AV9" s="11">
        <v>94500</v>
      </c>
      <c r="AW9" s="11">
        <v>98550</v>
      </c>
      <c r="AX9" s="11">
        <v>105300</v>
      </c>
      <c r="AY9" s="11">
        <v>116775</v>
      </c>
      <c r="AZ9" s="11">
        <v>130949.99999999997</v>
      </c>
      <c r="BC9" s="9"/>
      <c r="BD9" s="10">
        <v>24</v>
      </c>
      <c r="BE9" s="11">
        <v>126000</v>
      </c>
      <c r="BF9" s="11">
        <v>131400</v>
      </c>
      <c r="BG9" s="11">
        <v>140400</v>
      </c>
      <c r="BH9" s="11">
        <v>155700</v>
      </c>
      <c r="BI9" s="11">
        <v>174599.99999999997</v>
      </c>
    </row>
    <row r="10" spans="1:61">
      <c r="A10" s="9"/>
      <c r="B10" s="10">
        <v>25</v>
      </c>
      <c r="C10" s="92">
        <v>7.05</v>
      </c>
      <c r="D10" s="92">
        <v>7.4</v>
      </c>
      <c r="E10" s="92">
        <v>8</v>
      </c>
      <c r="F10" s="92">
        <v>8.9</v>
      </c>
      <c r="G10" s="92">
        <v>10.199999999999999</v>
      </c>
      <c r="J10" s="9"/>
      <c r="K10" s="10">
        <v>25</v>
      </c>
      <c r="L10" s="11">
        <v>6345</v>
      </c>
      <c r="M10" s="11">
        <v>6660</v>
      </c>
      <c r="N10" s="11">
        <v>7200</v>
      </c>
      <c r="O10" s="11">
        <v>8010</v>
      </c>
      <c r="P10" s="11">
        <v>9179.9999999999982</v>
      </c>
      <c r="S10" s="9"/>
      <c r="T10" s="10">
        <v>25</v>
      </c>
      <c r="U10" s="11">
        <v>15862.5</v>
      </c>
      <c r="V10" s="11">
        <v>16650</v>
      </c>
      <c r="W10" s="11">
        <v>18000</v>
      </c>
      <c r="X10" s="11">
        <v>20025</v>
      </c>
      <c r="Y10" s="11">
        <v>22949.999999999996</v>
      </c>
      <c r="AB10" s="9"/>
      <c r="AC10" s="10">
        <v>25</v>
      </c>
      <c r="AD10" s="11">
        <v>31725</v>
      </c>
      <c r="AE10" s="11">
        <v>33300</v>
      </c>
      <c r="AF10" s="11">
        <v>36000</v>
      </c>
      <c r="AG10" s="11">
        <v>40050</v>
      </c>
      <c r="AH10" s="11">
        <v>45899.999999999993</v>
      </c>
      <c r="AK10" s="9"/>
      <c r="AL10" s="10">
        <v>25</v>
      </c>
      <c r="AM10" s="11">
        <v>63450</v>
      </c>
      <c r="AN10" s="11">
        <v>66600</v>
      </c>
      <c r="AO10" s="11">
        <v>72000</v>
      </c>
      <c r="AP10" s="11">
        <v>80100</v>
      </c>
      <c r="AQ10" s="11">
        <v>91799.999999999985</v>
      </c>
      <c r="AT10" s="9"/>
      <c r="AU10" s="10">
        <v>25</v>
      </c>
      <c r="AV10" s="11">
        <v>95175</v>
      </c>
      <c r="AW10" s="11">
        <v>99900</v>
      </c>
      <c r="AX10" s="11">
        <v>108000</v>
      </c>
      <c r="AY10" s="11">
        <v>120150</v>
      </c>
      <c r="AZ10" s="11">
        <v>137699.99999999997</v>
      </c>
      <c r="BC10" s="9"/>
      <c r="BD10" s="10">
        <v>25</v>
      </c>
      <c r="BE10" s="11">
        <v>126900</v>
      </c>
      <c r="BF10" s="11">
        <v>133200</v>
      </c>
      <c r="BG10" s="11">
        <v>144000</v>
      </c>
      <c r="BH10" s="11">
        <v>160200</v>
      </c>
      <c r="BI10" s="11">
        <v>183599.99999999997</v>
      </c>
    </row>
    <row r="11" spans="1:61">
      <c r="A11" s="9"/>
      <c r="B11" s="10">
        <v>26</v>
      </c>
      <c r="C11" s="92">
        <v>7.1</v>
      </c>
      <c r="D11" s="92">
        <v>7.5</v>
      </c>
      <c r="E11" s="92">
        <v>8.1999999999999993</v>
      </c>
      <c r="F11" s="92">
        <v>9.1999999999999993</v>
      </c>
      <c r="G11" s="92">
        <v>10.7</v>
      </c>
      <c r="J11" s="9"/>
      <c r="K11" s="10">
        <v>26</v>
      </c>
      <c r="L11" s="11">
        <v>6389.9999999999991</v>
      </c>
      <c r="M11" s="11">
        <v>6750</v>
      </c>
      <c r="N11" s="11">
        <v>7379.9999999999982</v>
      </c>
      <c r="O11" s="11">
        <v>8280</v>
      </c>
      <c r="P11" s="11">
        <v>9630</v>
      </c>
      <c r="S11" s="9"/>
      <c r="T11" s="10">
        <v>26</v>
      </c>
      <c r="U11" s="11">
        <v>15975</v>
      </c>
      <c r="V11" s="11">
        <v>16875</v>
      </c>
      <c r="W11" s="11">
        <v>18449.999999999996</v>
      </c>
      <c r="X11" s="11">
        <v>20700</v>
      </c>
      <c r="Y11" s="11">
        <v>24075</v>
      </c>
      <c r="AB11" s="9"/>
      <c r="AC11" s="10">
        <v>26</v>
      </c>
      <c r="AD11" s="11">
        <v>31950</v>
      </c>
      <c r="AE11" s="11">
        <v>33750</v>
      </c>
      <c r="AF11" s="11">
        <v>36899.999999999993</v>
      </c>
      <c r="AG11" s="11">
        <v>41400</v>
      </c>
      <c r="AH11" s="11">
        <v>48150</v>
      </c>
      <c r="AK11" s="9"/>
      <c r="AL11" s="10">
        <v>26</v>
      </c>
      <c r="AM11" s="11">
        <v>63900</v>
      </c>
      <c r="AN11" s="11">
        <v>67500</v>
      </c>
      <c r="AO11" s="11">
        <v>73799.999999999985</v>
      </c>
      <c r="AP11" s="11">
        <v>82800</v>
      </c>
      <c r="AQ11" s="11">
        <v>96300</v>
      </c>
      <c r="AT11" s="9"/>
      <c r="AU11" s="10">
        <v>26</v>
      </c>
      <c r="AV11" s="11">
        <v>95850</v>
      </c>
      <c r="AW11" s="11">
        <v>101250</v>
      </c>
      <c r="AX11" s="11">
        <v>110699.99999999999</v>
      </c>
      <c r="AY11" s="11">
        <v>124200</v>
      </c>
      <c r="AZ11" s="11">
        <v>144450</v>
      </c>
      <c r="BC11" s="9"/>
      <c r="BD11" s="10">
        <v>26</v>
      </c>
      <c r="BE11" s="11">
        <v>127800</v>
      </c>
      <c r="BF11" s="11">
        <v>135000</v>
      </c>
      <c r="BG11" s="11">
        <v>147599.99999999997</v>
      </c>
      <c r="BH11" s="11">
        <v>165600</v>
      </c>
      <c r="BI11" s="11">
        <v>192600</v>
      </c>
    </row>
    <row r="12" spans="1:61">
      <c r="A12" s="9"/>
      <c r="B12" s="10">
        <v>27</v>
      </c>
      <c r="C12" s="92">
        <v>7.2</v>
      </c>
      <c r="D12" s="92">
        <v>7.65</v>
      </c>
      <c r="E12" s="92">
        <v>8.4499999999999993</v>
      </c>
      <c r="F12" s="92">
        <v>9.5500000000000007</v>
      </c>
      <c r="G12" s="92">
        <v>11.25</v>
      </c>
      <c r="J12" s="9"/>
      <c r="K12" s="10">
        <v>27</v>
      </c>
      <c r="L12" s="11">
        <v>6480</v>
      </c>
      <c r="M12" s="11">
        <v>6885.0000000000009</v>
      </c>
      <c r="N12" s="11">
        <v>7605</v>
      </c>
      <c r="O12" s="11">
        <v>8595.0000000000018</v>
      </c>
      <c r="P12" s="11">
        <v>10125</v>
      </c>
      <c r="S12" s="9"/>
      <c r="T12" s="10">
        <v>27</v>
      </c>
      <c r="U12" s="11">
        <v>16200</v>
      </c>
      <c r="V12" s="11">
        <v>17212.5</v>
      </c>
      <c r="W12" s="11">
        <v>19012.499999999996</v>
      </c>
      <c r="X12" s="11">
        <v>21487.500000000004</v>
      </c>
      <c r="Y12" s="11">
        <v>25312.5</v>
      </c>
      <c r="AB12" s="9"/>
      <c r="AC12" s="10">
        <v>27</v>
      </c>
      <c r="AD12" s="11">
        <v>32400</v>
      </c>
      <c r="AE12" s="11">
        <v>34425</v>
      </c>
      <c r="AF12" s="11">
        <v>38024.999999999993</v>
      </c>
      <c r="AG12" s="11">
        <v>42975.000000000007</v>
      </c>
      <c r="AH12" s="11">
        <v>50625</v>
      </c>
      <c r="AK12" s="9"/>
      <c r="AL12" s="10">
        <v>27</v>
      </c>
      <c r="AM12" s="11">
        <v>64800</v>
      </c>
      <c r="AN12" s="11">
        <v>68850</v>
      </c>
      <c r="AO12" s="11">
        <v>76049.999999999985</v>
      </c>
      <c r="AP12" s="11">
        <v>85950.000000000015</v>
      </c>
      <c r="AQ12" s="11">
        <v>101250</v>
      </c>
      <c r="AT12" s="9"/>
      <c r="AU12" s="10">
        <v>27</v>
      </c>
      <c r="AV12" s="11">
        <v>97200</v>
      </c>
      <c r="AW12" s="11">
        <v>103275.00000000001</v>
      </c>
      <c r="AX12" s="11">
        <v>114074.99999999999</v>
      </c>
      <c r="AY12" s="11">
        <v>128925.00000000003</v>
      </c>
      <c r="AZ12" s="11">
        <v>151875</v>
      </c>
      <c r="BC12" s="9"/>
      <c r="BD12" s="10">
        <v>27</v>
      </c>
      <c r="BE12" s="11">
        <v>129600</v>
      </c>
      <c r="BF12" s="11">
        <v>137700</v>
      </c>
      <c r="BG12" s="11">
        <v>152099.99999999997</v>
      </c>
      <c r="BH12" s="11">
        <v>171900.00000000003</v>
      </c>
      <c r="BI12" s="11">
        <v>202500</v>
      </c>
    </row>
    <row r="13" spans="1:61">
      <c r="A13" s="9"/>
      <c r="B13" s="10">
        <v>28</v>
      </c>
      <c r="C13" s="92">
        <v>7.3</v>
      </c>
      <c r="D13" s="92">
        <v>7.85</v>
      </c>
      <c r="E13" s="92">
        <v>8.75</v>
      </c>
      <c r="F13" s="92">
        <v>9.9499999999999993</v>
      </c>
      <c r="G13" s="92">
        <v>11.85</v>
      </c>
      <c r="J13" s="9"/>
      <c r="K13" s="10">
        <v>28</v>
      </c>
      <c r="L13" s="11">
        <v>6570</v>
      </c>
      <c r="M13" s="11">
        <v>7064.9999999999991</v>
      </c>
      <c r="N13" s="11">
        <v>7875</v>
      </c>
      <c r="O13" s="11">
        <v>8954.9999999999982</v>
      </c>
      <c r="P13" s="11">
        <v>10665</v>
      </c>
      <c r="S13" s="9"/>
      <c r="T13" s="10">
        <v>28</v>
      </c>
      <c r="U13" s="11">
        <v>16425</v>
      </c>
      <c r="V13" s="11">
        <v>17662.5</v>
      </c>
      <c r="W13" s="11">
        <v>19687.500000000004</v>
      </c>
      <c r="X13" s="11">
        <v>22387.499999999996</v>
      </c>
      <c r="Y13" s="11">
        <v>26662.5</v>
      </c>
      <c r="AB13" s="9"/>
      <c r="AC13" s="10">
        <v>28</v>
      </c>
      <c r="AD13" s="11">
        <v>32850</v>
      </c>
      <c r="AE13" s="11">
        <v>35325</v>
      </c>
      <c r="AF13" s="11">
        <v>39375.000000000007</v>
      </c>
      <c r="AG13" s="11">
        <v>44774.999999999993</v>
      </c>
      <c r="AH13" s="11">
        <v>53325</v>
      </c>
      <c r="AK13" s="9"/>
      <c r="AL13" s="10">
        <v>28</v>
      </c>
      <c r="AM13" s="11">
        <v>65700</v>
      </c>
      <c r="AN13" s="11">
        <v>70650</v>
      </c>
      <c r="AO13" s="11">
        <v>78750.000000000015</v>
      </c>
      <c r="AP13" s="11">
        <v>89549.999999999985</v>
      </c>
      <c r="AQ13" s="11">
        <v>106650</v>
      </c>
      <c r="AT13" s="9"/>
      <c r="AU13" s="10">
        <v>28</v>
      </c>
      <c r="AV13" s="11">
        <v>98550</v>
      </c>
      <c r="AW13" s="11">
        <v>105974.99999999999</v>
      </c>
      <c r="AX13" s="11">
        <v>118125</v>
      </c>
      <c r="AY13" s="11">
        <v>134324.99999999997</v>
      </c>
      <c r="AZ13" s="11">
        <v>159975</v>
      </c>
      <c r="BC13" s="9"/>
      <c r="BD13" s="10">
        <v>28</v>
      </c>
      <c r="BE13" s="11">
        <v>131400</v>
      </c>
      <c r="BF13" s="11">
        <v>141300</v>
      </c>
      <c r="BG13" s="11">
        <v>157500.00000000003</v>
      </c>
      <c r="BH13" s="11">
        <v>179099.99999999997</v>
      </c>
      <c r="BI13" s="11">
        <v>213300</v>
      </c>
    </row>
    <row r="14" spans="1:61">
      <c r="A14" s="9"/>
      <c r="B14" s="10">
        <v>29</v>
      </c>
      <c r="C14" s="92">
        <v>7.45</v>
      </c>
      <c r="D14" s="92">
        <v>8.1</v>
      </c>
      <c r="E14" s="92">
        <v>9.1</v>
      </c>
      <c r="F14" s="92">
        <v>10.5</v>
      </c>
      <c r="G14" s="92">
        <v>12.5</v>
      </c>
      <c r="J14" s="9"/>
      <c r="K14" s="10">
        <v>29</v>
      </c>
      <c r="L14" s="11">
        <v>6705</v>
      </c>
      <c r="M14" s="11">
        <v>7290</v>
      </c>
      <c r="N14" s="11">
        <v>8190</v>
      </c>
      <c r="O14" s="11">
        <v>9450</v>
      </c>
      <c r="P14" s="11">
        <v>11250</v>
      </c>
      <c r="S14" s="9"/>
      <c r="T14" s="10">
        <v>29</v>
      </c>
      <c r="U14" s="11">
        <v>16762.5</v>
      </c>
      <c r="V14" s="11">
        <v>18225</v>
      </c>
      <c r="W14" s="11">
        <v>20475</v>
      </c>
      <c r="X14" s="11">
        <v>23625</v>
      </c>
      <c r="Y14" s="11">
        <v>28125</v>
      </c>
      <c r="AB14" s="9"/>
      <c r="AC14" s="10">
        <v>29</v>
      </c>
      <c r="AD14" s="11">
        <v>33525</v>
      </c>
      <c r="AE14" s="11">
        <v>36450</v>
      </c>
      <c r="AF14" s="11">
        <v>40950</v>
      </c>
      <c r="AG14" s="11">
        <v>47250</v>
      </c>
      <c r="AH14" s="11">
        <v>56250</v>
      </c>
      <c r="AK14" s="9"/>
      <c r="AL14" s="10">
        <v>29</v>
      </c>
      <c r="AM14" s="11">
        <v>67050</v>
      </c>
      <c r="AN14" s="11">
        <v>72900</v>
      </c>
      <c r="AO14" s="11">
        <v>81900</v>
      </c>
      <c r="AP14" s="11">
        <v>94500</v>
      </c>
      <c r="AQ14" s="11">
        <v>112500</v>
      </c>
      <c r="AT14" s="9"/>
      <c r="AU14" s="10">
        <v>29</v>
      </c>
      <c r="AV14" s="11">
        <v>100575</v>
      </c>
      <c r="AW14" s="11">
        <v>109350</v>
      </c>
      <c r="AX14" s="11">
        <v>122850</v>
      </c>
      <c r="AY14" s="11">
        <v>141750</v>
      </c>
      <c r="AZ14" s="11">
        <v>168750</v>
      </c>
      <c r="BC14" s="9"/>
      <c r="BD14" s="10">
        <v>29</v>
      </c>
      <c r="BE14" s="11">
        <v>134100</v>
      </c>
      <c r="BF14" s="11">
        <v>145800</v>
      </c>
      <c r="BG14" s="11">
        <v>163800</v>
      </c>
      <c r="BH14" s="11">
        <v>189000</v>
      </c>
      <c r="BI14" s="11">
        <v>225000</v>
      </c>
    </row>
    <row r="15" spans="1:61">
      <c r="A15" s="9"/>
      <c r="B15" s="10">
        <v>30</v>
      </c>
      <c r="C15" s="92">
        <v>7.6</v>
      </c>
      <c r="D15" s="92">
        <v>8.35</v>
      </c>
      <c r="E15" s="92">
        <v>9.5</v>
      </c>
      <c r="F15" s="92">
        <v>11.1</v>
      </c>
      <c r="G15" s="92">
        <v>13.15</v>
      </c>
      <c r="J15" s="9"/>
      <c r="K15" s="10">
        <v>30</v>
      </c>
      <c r="L15" s="11">
        <v>6840</v>
      </c>
      <c r="M15" s="11">
        <v>7515</v>
      </c>
      <c r="N15" s="11">
        <v>8550</v>
      </c>
      <c r="O15" s="11">
        <v>9990</v>
      </c>
      <c r="P15" s="11">
        <v>11835</v>
      </c>
      <c r="S15" s="9"/>
      <c r="T15" s="10">
        <v>30</v>
      </c>
      <c r="U15" s="11">
        <v>17100</v>
      </c>
      <c r="V15" s="11">
        <v>18787.5</v>
      </c>
      <c r="W15" s="11">
        <v>21375</v>
      </c>
      <c r="X15" s="11">
        <v>24975</v>
      </c>
      <c r="Y15" s="11">
        <v>29587.5</v>
      </c>
      <c r="AB15" s="9"/>
      <c r="AC15" s="10">
        <v>30</v>
      </c>
      <c r="AD15" s="11">
        <v>34200</v>
      </c>
      <c r="AE15" s="11">
        <v>37575</v>
      </c>
      <c r="AF15" s="11">
        <v>42750</v>
      </c>
      <c r="AG15" s="11">
        <v>49950</v>
      </c>
      <c r="AH15" s="11">
        <v>59175</v>
      </c>
      <c r="AK15" s="9"/>
      <c r="AL15" s="10">
        <v>30</v>
      </c>
      <c r="AM15" s="11">
        <v>68400</v>
      </c>
      <c r="AN15" s="11">
        <v>75150</v>
      </c>
      <c r="AO15" s="11">
        <v>85500</v>
      </c>
      <c r="AP15" s="11">
        <v>99900</v>
      </c>
      <c r="AQ15" s="11">
        <v>118350</v>
      </c>
      <c r="AT15" s="9"/>
      <c r="AU15" s="10">
        <v>30</v>
      </c>
      <c r="AV15" s="11">
        <v>102600</v>
      </c>
      <c r="AW15" s="11">
        <v>112725</v>
      </c>
      <c r="AX15" s="11">
        <v>128250</v>
      </c>
      <c r="AY15" s="11">
        <v>149850</v>
      </c>
      <c r="AZ15" s="11">
        <v>177525</v>
      </c>
      <c r="BC15" s="9"/>
      <c r="BD15" s="10">
        <v>30</v>
      </c>
      <c r="BE15" s="11">
        <v>136800</v>
      </c>
      <c r="BF15" s="11">
        <v>150300</v>
      </c>
      <c r="BG15" s="11">
        <v>171000</v>
      </c>
      <c r="BH15" s="11">
        <v>199800</v>
      </c>
      <c r="BI15" s="11">
        <v>236700</v>
      </c>
    </row>
    <row r="16" spans="1:61">
      <c r="A16" s="9"/>
      <c r="B16" s="10">
        <v>31</v>
      </c>
      <c r="C16" s="92">
        <v>7.8</v>
      </c>
      <c r="D16" s="92">
        <v>8.65</v>
      </c>
      <c r="E16" s="92">
        <v>10</v>
      </c>
      <c r="F16" s="92">
        <v>11.75</v>
      </c>
      <c r="G16" s="92">
        <v>13.95</v>
      </c>
      <c r="J16" s="9"/>
      <c r="K16" s="10">
        <v>31</v>
      </c>
      <c r="L16" s="11">
        <v>7020</v>
      </c>
      <c r="M16" s="11">
        <v>7785</v>
      </c>
      <c r="N16" s="11">
        <v>9000</v>
      </c>
      <c r="O16" s="11">
        <v>10575</v>
      </c>
      <c r="P16" s="11">
        <v>12554.999999999998</v>
      </c>
      <c r="S16" s="9"/>
      <c r="T16" s="10">
        <v>31</v>
      </c>
      <c r="U16" s="11">
        <v>17550</v>
      </c>
      <c r="V16" s="11">
        <v>19462.5</v>
      </c>
      <c r="W16" s="11">
        <v>22500</v>
      </c>
      <c r="X16" s="11">
        <v>26437.5</v>
      </c>
      <c r="Y16" s="11">
        <v>31387.5</v>
      </c>
      <c r="AB16" s="9"/>
      <c r="AC16" s="10">
        <v>31</v>
      </c>
      <c r="AD16" s="11">
        <v>35100</v>
      </c>
      <c r="AE16" s="11">
        <v>38925</v>
      </c>
      <c r="AF16" s="11">
        <v>45000</v>
      </c>
      <c r="AG16" s="11">
        <v>52875</v>
      </c>
      <c r="AH16" s="11">
        <v>62775</v>
      </c>
      <c r="AK16" s="9"/>
      <c r="AL16" s="10">
        <v>31</v>
      </c>
      <c r="AM16" s="11">
        <v>70200</v>
      </c>
      <c r="AN16" s="11">
        <v>77850</v>
      </c>
      <c r="AO16" s="11">
        <v>90000</v>
      </c>
      <c r="AP16" s="11">
        <v>105750</v>
      </c>
      <c r="AQ16" s="11">
        <v>125550</v>
      </c>
      <c r="AT16" s="9"/>
      <c r="AU16" s="10">
        <v>31</v>
      </c>
      <c r="AV16" s="11">
        <v>105300</v>
      </c>
      <c r="AW16" s="11">
        <v>116775</v>
      </c>
      <c r="AX16" s="11">
        <v>135000</v>
      </c>
      <c r="AY16" s="11">
        <v>158625</v>
      </c>
      <c r="AZ16" s="11">
        <v>188324.99999999997</v>
      </c>
      <c r="BC16" s="9"/>
      <c r="BD16" s="10">
        <v>31</v>
      </c>
      <c r="BE16" s="11">
        <v>140400</v>
      </c>
      <c r="BF16" s="11">
        <v>155700</v>
      </c>
      <c r="BG16" s="11">
        <v>180000</v>
      </c>
      <c r="BH16" s="11">
        <v>211500</v>
      </c>
      <c r="BI16" s="11">
        <v>251100</v>
      </c>
    </row>
    <row r="17" spans="1:61">
      <c r="A17" s="9"/>
      <c r="B17" s="10">
        <v>32</v>
      </c>
      <c r="C17" s="92">
        <v>8.0500000000000007</v>
      </c>
      <c r="D17" s="92">
        <v>9</v>
      </c>
      <c r="E17" s="92">
        <v>10.55</v>
      </c>
      <c r="F17" s="92">
        <v>12.5</v>
      </c>
      <c r="G17" s="92">
        <v>14.85</v>
      </c>
      <c r="J17" s="9"/>
      <c r="K17" s="10">
        <v>32</v>
      </c>
      <c r="L17" s="11">
        <v>7245</v>
      </c>
      <c r="M17" s="11">
        <v>8100</v>
      </c>
      <c r="N17" s="11">
        <v>9495</v>
      </c>
      <c r="O17" s="11">
        <v>11250</v>
      </c>
      <c r="P17" s="11">
        <v>13365</v>
      </c>
      <c r="S17" s="9"/>
      <c r="T17" s="10">
        <v>32</v>
      </c>
      <c r="U17" s="11">
        <v>18112.5</v>
      </c>
      <c r="V17" s="11">
        <v>20250</v>
      </c>
      <c r="W17" s="11">
        <v>23737.5</v>
      </c>
      <c r="X17" s="11">
        <v>28125</v>
      </c>
      <c r="Y17" s="11">
        <v>33412.5</v>
      </c>
      <c r="AB17" s="9"/>
      <c r="AC17" s="10">
        <v>32</v>
      </c>
      <c r="AD17" s="11">
        <v>36225</v>
      </c>
      <c r="AE17" s="11">
        <v>40500</v>
      </c>
      <c r="AF17" s="11">
        <v>47475</v>
      </c>
      <c r="AG17" s="11">
        <v>56250</v>
      </c>
      <c r="AH17" s="11">
        <v>66825</v>
      </c>
      <c r="AK17" s="9"/>
      <c r="AL17" s="10">
        <v>32</v>
      </c>
      <c r="AM17" s="11">
        <v>72450</v>
      </c>
      <c r="AN17" s="11">
        <v>81000</v>
      </c>
      <c r="AO17" s="11">
        <v>94950</v>
      </c>
      <c r="AP17" s="11">
        <v>112500</v>
      </c>
      <c r="AQ17" s="11">
        <v>133650</v>
      </c>
      <c r="AT17" s="9"/>
      <c r="AU17" s="10">
        <v>32</v>
      </c>
      <c r="AV17" s="11">
        <v>108675</v>
      </c>
      <c r="AW17" s="11">
        <v>121500</v>
      </c>
      <c r="AX17" s="11">
        <v>142425</v>
      </c>
      <c r="AY17" s="11">
        <v>168750</v>
      </c>
      <c r="AZ17" s="11">
        <v>200475</v>
      </c>
      <c r="BC17" s="9"/>
      <c r="BD17" s="10">
        <v>32</v>
      </c>
      <c r="BE17" s="11">
        <v>144900</v>
      </c>
      <c r="BF17" s="11">
        <v>162000</v>
      </c>
      <c r="BG17" s="11">
        <v>189900</v>
      </c>
      <c r="BH17" s="11">
        <v>225000</v>
      </c>
      <c r="BI17" s="11">
        <v>267300</v>
      </c>
    </row>
    <row r="18" spans="1:61">
      <c r="A18" s="9"/>
      <c r="B18" s="10">
        <v>33</v>
      </c>
      <c r="C18" s="92">
        <v>8.3000000000000007</v>
      </c>
      <c r="D18" s="92">
        <v>9.4</v>
      </c>
      <c r="E18" s="92">
        <v>11.15</v>
      </c>
      <c r="F18" s="92">
        <v>13.3</v>
      </c>
      <c r="G18" s="92">
        <v>15.8</v>
      </c>
      <c r="J18" s="9"/>
      <c r="K18" s="10">
        <v>33</v>
      </c>
      <c r="L18" s="11">
        <v>7470</v>
      </c>
      <c r="M18" s="11">
        <v>8460</v>
      </c>
      <c r="N18" s="11">
        <v>10035</v>
      </c>
      <c r="O18" s="11">
        <v>11970.000000000002</v>
      </c>
      <c r="P18" s="11">
        <v>14220.000000000002</v>
      </c>
      <c r="S18" s="9"/>
      <c r="T18" s="10">
        <v>33</v>
      </c>
      <c r="U18" s="11">
        <v>18675</v>
      </c>
      <c r="V18" s="11">
        <v>21150</v>
      </c>
      <c r="W18" s="11">
        <v>25087.5</v>
      </c>
      <c r="X18" s="11">
        <v>29925</v>
      </c>
      <c r="Y18" s="11">
        <v>35550.000000000007</v>
      </c>
      <c r="AB18" s="9"/>
      <c r="AC18" s="10">
        <v>33</v>
      </c>
      <c r="AD18" s="11">
        <v>37350</v>
      </c>
      <c r="AE18" s="11">
        <v>42300</v>
      </c>
      <c r="AF18" s="11">
        <v>50175</v>
      </c>
      <c r="AG18" s="11">
        <v>59850</v>
      </c>
      <c r="AH18" s="11">
        <v>71100.000000000015</v>
      </c>
      <c r="AK18" s="9"/>
      <c r="AL18" s="10">
        <v>33</v>
      </c>
      <c r="AM18" s="11">
        <v>74700</v>
      </c>
      <c r="AN18" s="11">
        <v>84600</v>
      </c>
      <c r="AO18" s="11">
        <v>100350</v>
      </c>
      <c r="AP18" s="11">
        <v>119700</v>
      </c>
      <c r="AQ18" s="11">
        <v>142200.00000000003</v>
      </c>
      <c r="AT18" s="9"/>
      <c r="AU18" s="10">
        <v>33</v>
      </c>
      <c r="AV18" s="11">
        <v>112050</v>
      </c>
      <c r="AW18" s="11">
        <v>126900</v>
      </c>
      <c r="AX18" s="11">
        <v>150525</v>
      </c>
      <c r="AY18" s="11">
        <v>179550.00000000003</v>
      </c>
      <c r="AZ18" s="11">
        <v>213300.00000000003</v>
      </c>
      <c r="BC18" s="9"/>
      <c r="BD18" s="10">
        <v>33</v>
      </c>
      <c r="BE18" s="11">
        <v>149400</v>
      </c>
      <c r="BF18" s="11">
        <v>169200</v>
      </c>
      <c r="BG18" s="11">
        <v>200700</v>
      </c>
      <c r="BH18" s="11">
        <v>239400</v>
      </c>
      <c r="BI18" s="11">
        <v>284400.00000000006</v>
      </c>
    </row>
    <row r="19" spans="1:61">
      <c r="A19" s="9"/>
      <c r="B19" s="10">
        <v>34</v>
      </c>
      <c r="C19" s="92">
        <v>8.6</v>
      </c>
      <c r="D19" s="92">
        <v>9.9</v>
      </c>
      <c r="E19" s="92">
        <v>11.8</v>
      </c>
      <c r="F19" s="92">
        <v>14.15</v>
      </c>
      <c r="G19" s="92">
        <v>16.899999999999999</v>
      </c>
      <c r="J19" s="9"/>
      <c r="K19" s="10">
        <v>34</v>
      </c>
      <c r="L19" s="11">
        <v>7740</v>
      </c>
      <c r="M19" s="11">
        <v>8910</v>
      </c>
      <c r="N19" s="11">
        <v>10620.000000000002</v>
      </c>
      <c r="O19" s="11">
        <v>12735.000000000002</v>
      </c>
      <c r="P19" s="11">
        <v>15210</v>
      </c>
      <c r="S19" s="9"/>
      <c r="T19" s="10">
        <v>34</v>
      </c>
      <c r="U19" s="11">
        <v>19350</v>
      </c>
      <c r="V19" s="11">
        <v>22275.000000000004</v>
      </c>
      <c r="W19" s="11">
        <v>26550.000000000004</v>
      </c>
      <c r="X19" s="11">
        <v>31837.5</v>
      </c>
      <c r="Y19" s="11">
        <v>38024.999999999993</v>
      </c>
      <c r="AB19" s="9"/>
      <c r="AC19" s="10">
        <v>34</v>
      </c>
      <c r="AD19" s="11">
        <v>38700</v>
      </c>
      <c r="AE19" s="11">
        <v>44550.000000000007</v>
      </c>
      <c r="AF19" s="11">
        <v>53100.000000000007</v>
      </c>
      <c r="AG19" s="11">
        <v>63675</v>
      </c>
      <c r="AH19" s="11">
        <v>76049.999999999985</v>
      </c>
      <c r="AK19" s="9"/>
      <c r="AL19" s="10">
        <v>34</v>
      </c>
      <c r="AM19" s="11">
        <v>77400</v>
      </c>
      <c r="AN19" s="11">
        <v>89100.000000000015</v>
      </c>
      <c r="AO19" s="11">
        <v>106200.00000000001</v>
      </c>
      <c r="AP19" s="11">
        <v>127350</v>
      </c>
      <c r="AQ19" s="11">
        <v>152099.99999999997</v>
      </c>
      <c r="AT19" s="9"/>
      <c r="AU19" s="10">
        <v>34</v>
      </c>
      <c r="AV19" s="11">
        <v>116100</v>
      </c>
      <c r="AW19" s="11">
        <v>133650</v>
      </c>
      <c r="AX19" s="11">
        <v>159300.00000000003</v>
      </c>
      <c r="AY19" s="11">
        <v>191025.00000000003</v>
      </c>
      <c r="AZ19" s="11">
        <v>228149.99999999997</v>
      </c>
      <c r="BC19" s="9"/>
      <c r="BD19" s="10">
        <v>34</v>
      </c>
      <c r="BE19" s="11">
        <v>154800</v>
      </c>
      <c r="BF19" s="11">
        <v>178200.00000000003</v>
      </c>
      <c r="BG19" s="11">
        <v>212400.00000000003</v>
      </c>
      <c r="BH19" s="11">
        <v>254700</v>
      </c>
      <c r="BI19" s="11">
        <v>304199.99999999994</v>
      </c>
    </row>
    <row r="20" spans="1:61">
      <c r="A20" s="9"/>
      <c r="B20" s="10">
        <v>35</v>
      </c>
      <c r="C20" s="92">
        <v>9</v>
      </c>
      <c r="D20" s="92">
        <v>10.5</v>
      </c>
      <c r="E20" s="92">
        <v>12.55</v>
      </c>
      <c r="F20" s="92">
        <v>15.1</v>
      </c>
      <c r="G20" s="92">
        <v>18.05</v>
      </c>
      <c r="J20" s="9"/>
      <c r="K20" s="10">
        <v>35</v>
      </c>
      <c r="L20" s="11">
        <v>8100</v>
      </c>
      <c r="M20" s="11">
        <v>9450</v>
      </c>
      <c r="N20" s="11">
        <v>11295</v>
      </c>
      <c r="O20" s="11">
        <v>13589.999999999998</v>
      </c>
      <c r="P20" s="11">
        <v>16245</v>
      </c>
      <c r="S20" s="9"/>
      <c r="T20" s="10">
        <v>35</v>
      </c>
      <c r="U20" s="11">
        <v>20250</v>
      </c>
      <c r="V20" s="11">
        <v>23625</v>
      </c>
      <c r="W20" s="11">
        <v>28237.5</v>
      </c>
      <c r="X20" s="11">
        <v>33975</v>
      </c>
      <c r="Y20" s="11">
        <v>40612.5</v>
      </c>
      <c r="AB20" s="9"/>
      <c r="AC20" s="10">
        <v>35</v>
      </c>
      <c r="AD20" s="11">
        <v>40500</v>
      </c>
      <c r="AE20" s="11">
        <v>47250</v>
      </c>
      <c r="AF20" s="11">
        <v>56475</v>
      </c>
      <c r="AG20" s="11">
        <v>67950</v>
      </c>
      <c r="AH20" s="11">
        <v>81225</v>
      </c>
      <c r="AK20" s="9"/>
      <c r="AL20" s="10">
        <v>35</v>
      </c>
      <c r="AM20" s="11">
        <v>81000</v>
      </c>
      <c r="AN20" s="11">
        <v>94500</v>
      </c>
      <c r="AO20" s="11">
        <v>112950</v>
      </c>
      <c r="AP20" s="11">
        <v>135900</v>
      </c>
      <c r="AQ20" s="11">
        <v>162450</v>
      </c>
      <c r="AT20" s="9"/>
      <c r="AU20" s="10">
        <v>35</v>
      </c>
      <c r="AV20" s="11">
        <v>121500</v>
      </c>
      <c r="AW20" s="11">
        <v>141750</v>
      </c>
      <c r="AX20" s="11">
        <v>169425</v>
      </c>
      <c r="AY20" s="11">
        <v>203849.99999999997</v>
      </c>
      <c r="AZ20" s="11">
        <v>243675</v>
      </c>
      <c r="BC20" s="9"/>
      <c r="BD20" s="10">
        <v>35</v>
      </c>
      <c r="BE20" s="11">
        <v>162000</v>
      </c>
      <c r="BF20" s="11">
        <v>189000</v>
      </c>
      <c r="BG20" s="11">
        <v>225900</v>
      </c>
      <c r="BH20" s="11">
        <v>271800</v>
      </c>
      <c r="BI20" s="11">
        <v>324900</v>
      </c>
    </row>
    <row r="21" spans="1:61">
      <c r="A21" s="9"/>
      <c r="B21" s="10">
        <v>36</v>
      </c>
      <c r="C21" s="92">
        <v>9.4499999999999993</v>
      </c>
      <c r="D21" s="92">
        <v>11.15</v>
      </c>
      <c r="E21" s="92">
        <v>13.35</v>
      </c>
      <c r="F21" s="92">
        <v>16.2</v>
      </c>
      <c r="G21" s="92">
        <v>19.25</v>
      </c>
      <c r="J21" s="9"/>
      <c r="K21" s="10">
        <v>36</v>
      </c>
      <c r="L21" s="11">
        <v>8505</v>
      </c>
      <c r="M21" s="11">
        <v>10035</v>
      </c>
      <c r="N21" s="11">
        <v>12014.999999999998</v>
      </c>
      <c r="O21" s="11">
        <v>14580</v>
      </c>
      <c r="P21" s="11">
        <v>17325</v>
      </c>
      <c r="S21" s="9"/>
      <c r="T21" s="10">
        <v>36</v>
      </c>
      <c r="U21" s="11">
        <v>21262.5</v>
      </c>
      <c r="V21" s="11">
        <v>25087.5</v>
      </c>
      <c r="W21" s="11">
        <v>30037.5</v>
      </c>
      <c r="X21" s="11">
        <v>36450</v>
      </c>
      <c r="Y21" s="11">
        <v>43312.5</v>
      </c>
      <c r="AB21" s="9"/>
      <c r="AC21" s="10">
        <v>36</v>
      </c>
      <c r="AD21" s="11">
        <v>42525</v>
      </c>
      <c r="AE21" s="11">
        <v>50175</v>
      </c>
      <c r="AF21" s="11">
        <v>60075</v>
      </c>
      <c r="AG21" s="11">
        <v>72900</v>
      </c>
      <c r="AH21" s="11">
        <v>86625</v>
      </c>
      <c r="AK21" s="9"/>
      <c r="AL21" s="10">
        <v>36</v>
      </c>
      <c r="AM21" s="11">
        <v>85050</v>
      </c>
      <c r="AN21" s="11">
        <v>100350</v>
      </c>
      <c r="AO21" s="11">
        <v>120150</v>
      </c>
      <c r="AP21" s="11">
        <v>145800</v>
      </c>
      <c r="AQ21" s="11">
        <v>173250</v>
      </c>
      <c r="AT21" s="9"/>
      <c r="AU21" s="10">
        <v>36</v>
      </c>
      <c r="AV21" s="11">
        <v>127575</v>
      </c>
      <c r="AW21" s="11">
        <v>150525</v>
      </c>
      <c r="AX21" s="11">
        <v>180224.99999999997</v>
      </c>
      <c r="AY21" s="11">
        <v>218700</v>
      </c>
      <c r="AZ21" s="11">
        <v>259875</v>
      </c>
      <c r="BC21" s="9"/>
      <c r="BD21" s="10">
        <v>36</v>
      </c>
      <c r="BE21" s="11">
        <v>170100</v>
      </c>
      <c r="BF21" s="11">
        <v>200700</v>
      </c>
      <c r="BG21" s="11">
        <v>240300</v>
      </c>
      <c r="BH21" s="11">
        <v>291600</v>
      </c>
      <c r="BI21" s="11">
        <v>346500</v>
      </c>
    </row>
    <row r="22" spans="1:61">
      <c r="A22" s="9"/>
      <c r="B22" s="10">
        <v>37</v>
      </c>
      <c r="C22" s="92">
        <v>10</v>
      </c>
      <c r="D22" s="92">
        <v>11.85</v>
      </c>
      <c r="E22" s="92">
        <v>14.3</v>
      </c>
      <c r="F22" s="92">
        <v>17.350000000000001</v>
      </c>
      <c r="G22" s="92">
        <v>20.6</v>
      </c>
      <c r="J22" s="9"/>
      <c r="K22" s="10">
        <v>37</v>
      </c>
      <c r="L22" s="11">
        <v>9000</v>
      </c>
      <c r="M22" s="11">
        <v>10665</v>
      </c>
      <c r="N22" s="11">
        <v>12870</v>
      </c>
      <c r="O22" s="11">
        <v>15615</v>
      </c>
      <c r="P22" s="11">
        <v>18540</v>
      </c>
      <c r="S22" s="9"/>
      <c r="T22" s="10">
        <v>37</v>
      </c>
      <c r="U22" s="11">
        <v>22500</v>
      </c>
      <c r="V22" s="11">
        <v>26662.5</v>
      </c>
      <c r="W22" s="11">
        <v>32175</v>
      </c>
      <c r="X22" s="11">
        <v>39037.5</v>
      </c>
      <c r="Y22" s="11">
        <v>46350</v>
      </c>
      <c r="AB22" s="9"/>
      <c r="AC22" s="10">
        <v>37</v>
      </c>
      <c r="AD22" s="11">
        <v>45000</v>
      </c>
      <c r="AE22" s="11">
        <v>53325</v>
      </c>
      <c r="AF22" s="11">
        <v>64350</v>
      </c>
      <c r="AG22" s="11">
        <v>78075</v>
      </c>
      <c r="AH22" s="11">
        <v>92700</v>
      </c>
      <c r="AK22" s="9"/>
      <c r="AL22" s="10">
        <v>37</v>
      </c>
      <c r="AM22" s="11">
        <v>90000</v>
      </c>
      <c r="AN22" s="11">
        <v>106650</v>
      </c>
      <c r="AO22" s="11">
        <v>128700</v>
      </c>
      <c r="AP22" s="11">
        <v>156150</v>
      </c>
      <c r="AQ22" s="11">
        <v>185400</v>
      </c>
      <c r="AT22" s="9"/>
      <c r="AU22" s="10">
        <v>37</v>
      </c>
      <c r="AV22" s="11">
        <v>135000</v>
      </c>
      <c r="AW22" s="11">
        <v>159975</v>
      </c>
      <c r="AX22" s="11">
        <v>193050</v>
      </c>
      <c r="AY22" s="11">
        <v>234225</v>
      </c>
      <c r="AZ22" s="11">
        <v>278100</v>
      </c>
      <c r="BC22" s="9"/>
      <c r="BD22" s="10">
        <v>37</v>
      </c>
      <c r="BE22" s="11">
        <v>180000</v>
      </c>
      <c r="BF22" s="11">
        <v>213300</v>
      </c>
      <c r="BG22" s="11">
        <v>257400</v>
      </c>
      <c r="BH22" s="11">
        <v>312300</v>
      </c>
      <c r="BI22" s="11">
        <v>370800</v>
      </c>
    </row>
    <row r="23" spans="1:61">
      <c r="A23" s="9"/>
      <c r="B23" s="10">
        <v>38</v>
      </c>
      <c r="C23" s="92">
        <v>10.6</v>
      </c>
      <c r="D23" s="92">
        <v>12.65</v>
      </c>
      <c r="E23" s="92">
        <v>15.4</v>
      </c>
      <c r="F23" s="92">
        <v>18.649999999999999</v>
      </c>
      <c r="G23" s="92">
        <v>22</v>
      </c>
      <c r="J23" s="9"/>
      <c r="K23" s="10">
        <v>38</v>
      </c>
      <c r="L23" s="11">
        <v>9540</v>
      </c>
      <c r="M23" s="11">
        <v>11385</v>
      </c>
      <c r="N23" s="11">
        <v>13860</v>
      </c>
      <c r="O23" s="11">
        <v>16785</v>
      </c>
      <c r="P23" s="11">
        <v>19800</v>
      </c>
      <c r="S23" s="9"/>
      <c r="T23" s="10">
        <v>38</v>
      </c>
      <c r="U23" s="11">
        <v>23850</v>
      </c>
      <c r="V23" s="11">
        <v>28462.5</v>
      </c>
      <c r="W23" s="11">
        <v>34650</v>
      </c>
      <c r="X23" s="11">
        <v>41962.5</v>
      </c>
      <c r="Y23" s="11">
        <v>49500</v>
      </c>
      <c r="AB23" s="9"/>
      <c r="AC23" s="10">
        <v>38</v>
      </c>
      <c r="AD23" s="11">
        <v>47700</v>
      </c>
      <c r="AE23" s="11">
        <v>56925</v>
      </c>
      <c r="AF23" s="11">
        <v>69300</v>
      </c>
      <c r="AG23" s="11">
        <v>83925</v>
      </c>
      <c r="AH23" s="11">
        <v>99000</v>
      </c>
      <c r="AK23" s="9"/>
      <c r="AL23" s="10">
        <v>38</v>
      </c>
      <c r="AM23" s="11">
        <v>95400</v>
      </c>
      <c r="AN23" s="11">
        <v>113850</v>
      </c>
      <c r="AO23" s="11">
        <v>138600</v>
      </c>
      <c r="AP23" s="11">
        <v>167850</v>
      </c>
      <c r="AQ23" s="11">
        <v>198000</v>
      </c>
      <c r="AT23" s="9"/>
      <c r="AU23" s="10">
        <v>38</v>
      </c>
      <c r="AV23" s="11">
        <v>143100</v>
      </c>
      <c r="AW23" s="11">
        <v>170775</v>
      </c>
      <c r="AX23" s="11">
        <v>207900</v>
      </c>
      <c r="AY23" s="11">
        <v>251775</v>
      </c>
      <c r="AZ23" s="11">
        <v>297000</v>
      </c>
      <c r="BC23" s="9"/>
      <c r="BD23" s="10">
        <v>38</v>
      </c>
      <c r="BE23" s="11">
        <v>190800</v>
      </c>
      <c r="BF23" s="11">
        <v>227700</v>
      </c>
      <c r="BG23" s="11">
        <v>277200</v>
      </c>
      <c r="BH23" s="11">
        <v>335700</v>
      </c>
      <c r="BI23" s="11">
        <v>396000</v>
      </c>
    </row>
    <row r="24" spans="1:61">
      <c r="A24" s="9"/>
      <c r="B24" s="10">
        <v>39</v>
      </c>
      <c r="C24" s="92">
        <v>11.3</v>
      </c>
      <c r="D24" s="92">
        <v>13.55</v>
      </c>
      <c r="E24" s="92">
        <v>16.55</v>
      </c>
      <c r="F24" s="92">
        <v>20</v>
      </c>
      <c r="G24" s="92">
        <v>23.5</v>
      </c>
      <c r="J24" s="9"/>
      <c r="K24" s="10">
        <v>39</v>
      </c>
      <c r="L24" s="11">
        <v>10170.000000000002</v>
      </c>
      <c r="M24" s="11">
        <v>12195.000000000002</v>
      </c>
      <c r="N24" s="11">
        <v>14895.000000000004</v>
      </c>
      <c r="O24" s="11">
        <v>18000</v>
      </c>
      <c r="P24" s="11">
        <v>21150</v>
      </c>
      <c r="S24" s="9"/>
      <c r="T24" s="10">
        <v>39</v>
      </c>
      <c r="U24" s="11">
        <v>25425.000000000004</v>
      </c>
      <c r="V24" s="11">
        <v>30487.5</v>
      </c>
      <c r="W24" s="11">
        <v>37237.500000000007</v>
      </c>
      <c r="X24" s="11">
        <v>45000</v>
      </c>
      <c r="Y24" s="11">
        <v>52875</v>
      </c>
      <c r="AB24" s="9"/>
      <c r="AC24" s="10">
        <v>39</v>
      </c>
      <c r="AD24" s="11">
        <v>50850.000000000007</v>
      </c>
      <c r="AE24" s="11">
        <v>60975</v>
      </c>
      <c r="AF24" s="11">
        <v>74475.000000000015</v>
      </c>
      <c r="AG24" s="11">
        <v>90000</v>
      </c>
      <c r="AH24" s="11">
        <v>105750</v>
      </c>
      <c r="AK24" s="9"/>
      <c r="AL24" s="10">
        <v>39</v>
      </c>
      <c r="AM24" s="11">
        <v>101700.00000000001</v>
      </c>
      <c r="AN24" s="11">
        <v>121950</v>
      </c>
      <c r="AO24" s="11">
        <v>148950.00000000003</v>
      </c>
      <c r="AP24" s="11">
        <v>180000</v>
      </c>
      <c r="AQ24" s="11">
        <v>211500</v>
      </c>
      <c r="AT24" s="9"/>
      <c r="AU24" s="10">
        <v>39</v>
      </c>
      <c r="AV24" s="11">
        <v>152550.00000000003</v>
      </c>
      <c r="AW24" s="11">
        <v>182925.00000000003</v>
      </c>
      <c r="AX24" s="11">
        <v>223425.00000000003</v>
      </c>
      <c r="AY24" s="11">
        <v>270000</v>
      </c>
      <c r="AZ24" s="11">
        <v>317250</v>
      </c>
      <c r="BC24" s="9"/>
      <c r="BD24" s="10">
        <v>39</v>
      </c>
      <c r="BE24" s="11">
        <v>203400.00000000003</v>
      </c>
      <c r="BF24" s="11">
        <v>243900</v>
      </c>
      <c r="BG24" s="11">
        <v>297900.00000000006</v>
      </c>
      <c r="BH24" s="11">
        <v>360000</v>
      </c>
      <c r="BI24" s="11">
        <v>423000</v>
      </c>
    </row>
    <row r="25" spans="1:61">
      <c r="A25" s="9"/>
      <c r="B25" s="10">
        <v>40</v>
      </c>
      <c r="C25" s="92">
        <v>12.05</v>
      </c>
      <c r="D25" s="92">
        <v>14.6</v>
      </c>
      <c r="E25" s="92">
        <v>17.8</v>
      </c>
      <c r="F25" s="92">
        <v>21.45</v>
      </c>
      <c r="G25" s="92">
        <v>25.05</v>
      </c>
      <c r="J25" s="9"/>
      <c r="K25" s="10">
        <v>40</v>
      </c>
      <c r="L25" s="11">
        <v>10845</v>
      </c>
      <c r="M25" s="11">
        <v>13140</v>
      </c>
      <c r="N25" s="11">
        <v>16020</v>
      </c>
      <c r="O25" s="11">
        <v>19305</v>
      </c>
      <c r="P25" s="11">
        <v>22545</v>
      </c>
      <c r="S25" s="9"/>
      <c r="T25" s="10">
        <v>40</v>
      </c>
      <c r="U25" s="11">
        <v>27112.5</v>
      </c>
      <c r="V25" s="11">
        <v>32850</v>
      </c>
      <c r="W25" s="11">
        <v>40050</v>
      </c>
      <c r="X25" s="11">
        <v>48262.5</v>
      </c>
      <c r="Y25" s="11">
        <v>56362.5</v>
      </c>
      <c r="AB25" s="9"/>
      <c r="AC25" s="10">
        <v>40</v>
      </c>
      <c r="AD25" s="11">
        <v>54225</v>
      </c>
      <c r="AE25" s="11">
        <v>65700</v>
      </c>
      <c r="AF25" s="11">
        <v>80100</v>
      </c>
      <c r="AG25" s="11">
        <v>96525</v>
      </c>
      <c r="AH25" s="11">
        <v>112725</v>
      </c>
      <c r="AK25" s="9"/>
      <c r="AL25" s="10">
        <v>40</v>
      </c>
      <c r="AM25" s="11">
        <v>108450</v>
      </c>
      <c r="AN25" s="11">
        <v>131400</v>
      </c>
      <c r="AO25" s="11">
        <v>160200</v>
      </c>
      <c r="AP25" s="11">
        <v>193050</v>
      </c>
      <c r="AQ25" s="11">
        <v>225450</v>
      </c>
      <c r="AT25" s="9"/>
      <c r="AU25" s="10">
        <v>40</v>
      </c>
      <c r="AV25" s="11">
        <v>162675</v>
      </c>
      <c r="AW25" s="11">
        <v>197100</v>
      </c>
      <c r="AX25" s="11">
        <v>240300</v>
      </c>
      <c r="AY25" s="11">
        <v>289575</v>
      </c>
      <c r="AZ25" s="11">
        <v>338175</v>
      </c>
      <c r="BC25" s="9"/>
      <c r="BD25" s="10">
        <v>40</v>
      </c>
      <c r="BE25" s="11">
        <v>216900</v>
      </c>
      <c r="BF25" s="11">
        <v>262800</v>
      </c>
      <c r="BG25" s="11">
        <v>320400</v>
      </c>
      <c r="BH25" s="11">
        <v>386100</v>
      </c>
      <c r="BI25" s="11">
        <v>450900</v>
      </c>
    </row>
    <row r="26" spans="1:61">
      <c r="A26" s="9"/>
      <c r="B26" s="10">
        <v>41</v>
      </c>
      <c r="C26" s="92">
        <v>12.95</v>
      </c>
      <c r="D26" s="92">
        <v>15.75</v>
      </c>
      <c r="E26" s="92">
        <v>19.2</v>
      </c>
      <c r="F26" s="92">
        <v>23.05</v>
      </c>
      <c r="G26" s="92">
        <v>26.75</v>
      </c>
      <c r="J26" s="9"/>
      <c r="K26" s="10">
        <v>41</v>
      </c>
      <c r="L26" s="11">
        <v>11655</v>
      </c>
      <c r="M26" s="11">
        <v>14175</v>
      </c>
      <c r="N26" s="11">
        <v>17280</v>
      </c>
      <c r="O26" s="11">
        <v>20745</v>
      </c>
      <c r="P26" s="11">
        <v>24075</v>
      </c>
      <c r="S26" s="9"/>
      <c r="T26" s="10">
        <v>41</v>
      </c>
      <c r="U26" s="11">
        <v>29137.5</v>
      </c>
      <c r="V26" s="11">
        <v>35437.5</v>
      </c>
      <c r="W26" s="11">
        <v>43199.999999999993</v>
      </c>
      <c r="X26" s="11">
        <v>51862.5</v>
      </c>
      <c r="Y26" s="11">
        <v>60187.5</v>
      </c>
      <c r="AB26" s="9"/>
      <c r="AC26" s="10">
        <v>41</v>
      </c>
      <c r="AD26" s="11">
        <v>58275</v>
      </c>
      <c r="AE26" s="11">
        <v>70875</v>
      </c>
      <c r="AF26" s="11">
        <v>86399.999999999985</v>
      </c>
      <c r="AG26" s="11">
        <v>103725</v>
      </c>
      <c r="AH26" s="11">
        <v>120375</v>
      </c>
      <c r="AK26" s="9"/>
      <c r="AL26" s="10">
        <v>41</v>
      </c>
      <c r="AM26" s="11">
        <v>116550</v>
      </c>
      <c r="AN26" s="11">
        <v>141750</v>
      </c>
      <c r="AO26" s="11">
        <v>172799.99999999997</v>
      </c>
      <c r="AP26" s="11">
        <v>207450</v>
      </c>
      <c r="AQ26" s="11">
        <v>240750</v>
      </c>
      <c r="AT26" s="9"/>
      <c r="AU26" s="10">
        <v>41</v>
      </c>
      <c r="AV26" s="11">
        <v>174825</v>
      </c>
      <c r="AW26" s="11">
        <v>212625</v>
      </c>
      <c r="AX26" s="11">
        <v>259200</v>
      </c>
      <c r="AY26" s="11">
        <v>311175</v>
      </c>
      <c r="AZ26" s="11">
        <v>361125</v>
      </c>
      <c r="BC26" s="9"/>
      <c r="BD26" s="10">
        <v>41</v>
      </c>
      <c r="BE26" s="11">
        <v>233100</v>
      </c>
      <c r="BF26" s="11">
        <v>283500</v>
      </c>
      <c r="BG26" s="11">
        <v>345599.99999999994</v>
      </c>
      <c r="BH26" s="11">
        <v>414900</v>
      </c>
      <c r="BI26" s="11">
        <v>481500</v>
      </c>
    </row>
    <row r="27" spans="1:61">
      <c r="A27" s="9"/>
      <c r="B27" s="10">
        <v>42</v>
      </c>
      <c r="C27" s="92">
        <v>14</v>
      </c>
      <c r="D27" s="92">
        <v>17</v>
      </c>
      <c r="E27" s="92">
        <v>20.7</v>
      </c>
      <c r="F27" s="92">
        <v>24.75</v>
      </c>
      <c r="G27" s="92">
        <v>28.55</v>
      </c>
      <c r="J27" s="9"/>
      <c r="K27" s="10">
        <v>42</v>
      </c>
      <c r="L27" s="11">
        <v>12600</v>
      </c>
      <c r="M27" s="11">
        <v>15300</v>
      </c>
      <c r="N27" s="11">
        <v>18630</v>
      </c>
      <c r="O27" s="11">
        <v>22275</v>
      </c>
      <c r="P27" s="11">
        <v>25695</v>
      </c>
      <c r="S27" s="9"/>
      <c r="T27" s="10">
        <v>42</v>
      </c>
      <c r="U27" s="11">
        <v>31500</v>
      </c>
      <c r="V27" s="11">
        <v>38250</v>
      </c>
      <c r="W27" s="11">
        <v>46575</v>
      </c>
      <c r="X27" s="11">
        <v>55687.5</v>
      </c>
      <c r="Y27" s="11">
        <v>64237.5</v>
      </c>
      <c r="AB27" s="9"/>
      <c r="AC27" s="10">
        <v>42</v>
      </c>
      <c r="AD27" s="11">
        <v>63000</v>
      </c>
      <c r="AE27" s="11">
        <v>76500</v>
      </c>
      <c r="AF27" s="11">
        <v>93150</v>
      </c>
      <c r="AG27" s="11">
        <v>111375</v>
      </c>
      <c r="AH27" s="11">
        <v>128475</v>
      </c>
      <c r="AK27" s="9"/>
      <c r="AL27" s="10">
        <v>42</v>
      </c>
      <c r="AM27" s="11">
        <v>126000</v>
      </c>
      <c r="AN27" s="11">
        <v>153000</v>
      </c>
      <c r="AO27" s="11">
        <v>186300</v>
      </c>
      <c r="AP27" s="11">
        <v>222750</v>
      </c>
      <c r="AQ27" s="11">
        <v>256950</v>
      </c>
      <c r="AT27" s="9"/>
      <c r="AU27" s="10">
        <v>42</v>
      </c>
      <c r="AV27" s="11">
        <v>189000</v>
      </c>
      <c r="AW27" s="11">
        <v>229500.00000000003</v>
      </c>
      <c r="AX27" s="11">
        <v>279450</v>
      </c>
      <c r="AY27" s="11">
        <v>334125</v>
      </c>
      <c r="AZ27" s="11">
        <v>385425</v>
      </c>
      <c r="BC27" s="9"/>
      <c r="BD27" s="10">
        <v>42</v>
      </c>
      <c r="BE27" s="11">
        <v>252000</v>
      </c>
      <c r="BF27" s="11">
        <v>306000</v>
      </c>
      <c r="BG27" s="11">
        <v>372600</v>
      </c>
      <c r="BH27" s="11">
        <v>445500</v>
      </c>
      <c r="BI27" s="11">
        <v>513900</v>
      </c>
    </row>
    <row r="28" spans="1:61">
      <c r="A28" s="9"/>
      <c r="B28" s="10">
        <v>43</v>
      </c>
      <c r="C28" s="92">
        <v>15.15</v>
      </c>
      <c r="D28" s="92">
        <v>18.350000000000001</v>
      </c>
      <c r="E28" s="92">
        <v>22.35</v>
      </c>
      <c r="F28" s="92">
        <v>26.35</v>
      </c>
      <c r="G28" s="92">
        <v>30.45</v>
      </c>
      <c r="J28" s="9"/>
      <c r="K28" s="10">
        <v>43</v>
      </c>
      <c r="L28" s="11">
        <v>13635</v>
      </c>
      <c r="M28" s="11">
        <v>16515</v>
      </c>
      <c r="N28" s="11">
        <v>20115</v>
      </c>
      <c r="O28" s="11">
        <v>23715.000000000004</v>
      </c>
      <c r="P28" s="11">
        <v>27404.999999999996</v>
      </c>
      <c r="S28" s="9"/>
      <c r="T28" s="10">
        <v>43</v>
      </c>
      <c r="U28" s="11">
        <v>34087.5</v>
      </c>
      <c r="V28" s="11">
        <v>41287.500000000007</v>
      </c>
      <c r="W28" s="11">
        <v>50287.500000000007</v>
      </c>
      <c r="X28" s="11">
        <v>59287.5</v>
      </c>
      <c r="Y28" s="11">
        <v>68512.5</v>
      </c>
      <c r="AB28" s="9"/>
      <c r="AC28" s="10">
        <v>43</v>
      </c>
      <c r="AD28" s="11">
        <v>68175</v>
      </c>
      <c r="AE28" s="11">
        <v>82575.000000000015</v>
      </c>
      <c r="AF28" s="11">
        <v>100575.00000000001</v>
      </c>
      <c r="AG28" s="11">
        <v>118575</v>
      </c>
      <c r="AH28" s="11">
        <v>137025</v>
      </c>
      <c r="AK28" s="9"/>
      <c r="AL28" s="10">
        <v>43</v>
      </c>
      <c r="AM28" s="11">
        <v>136350</v>
      </c>
      <c r="AN28" s="11">
        <v>165150.00000000003</v>
      </c>
      <c r="AO28" s="11">
        <v>201150.00000000003</v>
      </c>
      <c r="AP28" s="11">
        <v>237150</v>
      </c>
      <c r="AQ28" s="11">
        <v>274050</v>
      </c>
      <c r="AT28" s="9"/>
      <c r="AU28" s="10">
        <v>43</v>
      </c>
      <c r="AV28" s="11">
        <v>204525</v>
      </c>
      <c r="AW28" s="11">
        <v>247725</v>
      </c>
      <c r="AX28" s="11">
        <v>301725</v>
      </c>
      <c r="AY28" s="11">
        <v>355725</v>
      </c>
      <c r="AZ28" s="11">
        <v>411074.99999999994</v>
      </c>
      <c r="BC28" s="9"/>
      <c r="BD28" s="10">
        <v>43</v>
      </c>
      <c r="BE28" s="11">
        <v>272700</v>
      </c>
      <c r="BF28" s="11">
        <v>330300.00000000006</v>
      </c>
      <c r="BG28" s="11">
        <v>402300.00000000006</v>
      </c>
      <c r="BH28" s="11">
        <v>474300</v>
      </c>
      <c r="BI28" s="11">
        <v>548100</v>
      </c>
    </row>
    <row r="29" spans="1:61">
      <c r="A29" s="9"/>
      <c r="B29" s="10">
        <v>44</v>
      </c>
      <c r="C29" s="92">
        <v>16.3</v>
      </c>
      <c r="D29" s="92">
        <v>19.850000000000001</v>
      </c>
      <c r="E29" s="92">
        <v>24.1</v>
      </c>
      <c r="F29" s="92">
        <v>28.45</v>
      </c>
      <c r="G29" s="92">
        <v>32.549999999999997</v>
      </c>
      <c r="J29" s="9"/>
      <c r="K29" s="10">
        <v>44</v>
      </c>
      <c r="L29" s="11">
        <v>14670.000000000002</v>
      </c>
      <c r="M29" s="11">
        <v>17865.000000000004</v>
      </c>
      <c r="N29" s="11">
        <v>21690</v>
      </c>
      <c r="O29" s="11">
        <v>25605</v>
      </c>
      <c r="P29" s="11">
        <v>29294.999999999996</v>
      </c>
      <c r="S29" s="9"/>
      <c r="T29" s="10">
        <v>44</v>
      </c>
      <c r="U29" s="11">
        <v>36675.000000000007</v>
      </c>
      <c r="V29" s="11">
        <v>44662.500000000007</v>
      </c>
      <c r="W29" s="11">
        <v>54225</v>
      </c>
      <c r="X29" s="11">
        <v>64012.5</v>
      </c>
      <c r="Y29" s="11">
        <v>73237.499999999985</v>
      </c>
      <c r="AB29" s="9"/>
      <c r="AC29" s="10">
        <v>44</v>
      </c>
      <c r="AD29" s="11">
        <v>73350.000000000015</v>
      </c>
      <c r="AE29" s="11">
        <v>89325.000000000015</v>
      </c>
      <c r="AF29" s="11">
        <v>108450</v>
      </c>
      <c r="AG29" s="11">
        <v>128025</v>
      </c>
      <c r="AH29" s="11">
        <v>146474.99999999997</v>
      </c>
      <c r="AK29" s="9"/>
      <c r="AL29" s="10">
        <v>44</v>
      </c>
      <c r="AM29" s="11">
        <v>146700.00000000003</v>
      </c>
      <c r="AN29" s="11">
        <v>178650.00000000003</v>
      </c>
      <c r="AO29" s="11">
        <v>216900</v>
      </c>
      <c r="AP29" s="11">
        <v>256050</v>
      </c>
      <c r="AQ29" s="11">
        <v>292949.99999999994</v>
      </c>
      <c r="AT29" s="9"/>
      <c r="AU29" s="10">
        <v>44</v>
      </c>
      <c r="AV29" s="11">
        <v>220050.00000000003</v>
      </c>
      <c r="AW29" s="11">
        <v>267975.00000000006</v>
      </c>
      <c r="AX29" s="11">
        <v>325350</v>
      </c>
      <c r="AY29" s="11">
        <v>384075</v>
      </c>
      <c r="AZ29" s="11">
        <v>439424.99999999994</v>
      </c>
      <c r="BC29" s="9"/>
      <c r="BD29" s="10">
        <v>44</v>
      </c>
      <c r="BE29" s="11">
        <v>293400.00000000006</v>
      </c>
      <c r="BF29" s="11">
        <v>357300.00000000006</v>
      </c>
      <c r="BG29" s="11">
        <v>433800</v>
      </c>
      <c r="BH29" s="11">
        <v>512100</v>
      </c>
      <c r="BI29" s="11">
        <v>585899.99999999988</v>
      </c>
    </row>
    <row r="30" spans="1:61">
      <c r="A30" s="9"/>
      <c r="B30" s="10">
        <v>45</v>
      </c>
      <c r="C30" s="92">
        <v>17.5</v>
      </c>
      <c r="D30" s="92">
        <v>21.5</v>
      </c>
      <c r="E30" s="92">
        <v>26</v>
      </c>
      <c r="F30" s="92">
        <v>30.5</v>
      </c>
      <c r="G30" s="92">
        <v>34.65</v>
      </c>
      <c r="J30" s="9"/>
      <c r="K30" s="10">
        <v>45</v>
      </c>
      <c r="L30" s="11">
        <v>15750</v>
      </c>
      <c r="M30" s="11">
        <v>19350</v>
      </c>
      <c r="N30" s="11">
        <v>23400</v>
      </c>
      <c r="O30" s="11">
        <v>27450</v>
      </c>
      <c r="P30" s="11">
        <v>31185</v>
      </c>
      <c r="S30" s="9"/>
      <c r="T30" s="10">
        <v>45</v>
      </c>
      <c r="U30" s="11">
        <v>39375.000000000007</v>
      </c>
      <c r="V30" s="11">
        <v>48374.999999999993</v>
      </c>
      <c r="W30" s="11">
        <v>58500</v>
      </c>
      <c r="X30" s="11">
        <v>68625</v>
      </c>
      <c r="Y30" s="11">
        <v>77962.5</v>
      </c>
      <c r="AB30" s="9"/>
      <c r="AC30" s="10">
        <v>45</v>
      </c>
      <c r="AD30" s="11">
        <v>78750.000000000015</v>
      </c>
      <c r="AE30" s="11">
        <v>96749.999999999985</v>
      </c>
      <c r="AF30" s="11">
        <v>117000</v>
      </c>
      <c r="AG30" s="11">
        <v>137250</v>
      </c>
      <c r="AH30" s="11">
        <v>155925</v>
      </c>
      <c r="AK30" s="9"/>
      <c r="AL30" s="10">
        <v>45</v>
      </c>
      <c r="AM30" s="11">
        <v>157500.00000000003</v>
      </c>
      <c r="AN30" s="11">
        <v>193499.99999999997</v>
      </c>
      <c r="AO30" s="11">
        <v>234000</v>
      </c>
      <c r="AP30" s="11">
        <v>274500</v>
      </c>
      <c r="AQ30" s="11">
        <v>311850</v>
      </c>
      <c r="AT30" s="9"/>
      <c r="AU30" s="10">
        <v>45</v>
      </c>
      <c r="AV30" s="11">
        <v>236250</v>
      </c>
      <c r="AW30" s="11">
        <v>290250</v>
      </c>
      <c r="AX30" s="11">
        <v>351000</v>
      </c>
      <c r="AY30" s="11">
        <v>411750</v>
      </c>
      <c r="AZ30" s="11">
        <v>467775</v>
      </c>
      <c r="BC30" s="9"/>
      <c r="BD30" s="10">
        <v>45</v>
      </c>
      <c r="BE30" s="11">
        <v>315000.00000000006</v>
      </c>
      <c r="BF30" s="11">
        <v>386999.99999999994</v>
      </c>
      <c r="BG30" s="11">
        <v>468000</v>
      </c>
      <c r="BH30" s="11">
        <v>549000</v>
      </c>
      <c r="BI30" s="11">
        <v>623700</v>
      </c>
    </row>
    <row r="31" spans="1:61">
      <c r="A31" s="9"/>
      <c r="B31" s="10">
        <v>46</v>
      </c>
      <c r="C31" s="92">
        <v>19</v>
      </c>
      <c r="D31" s="92">
        <v>23.35</v>
      </c>
      <c r="E31" s="92">
        <v>28</v>
      </c>
      <c r="F31" s="92">
        <v>32.6</v>
      </c>
      <c r="G31" s="92"/>
      <c r="J31" s="9"/>
      <c r="K31" s="10">
        <v>46</v>
      </c>
      <c r="L31" s="11">
        <v>17100</v>
      </c>
      <c r="M31" s="11">
        <v>21015.000000000004</v>
      </c>
      <c r="N31" s="11">
        <v>25200</v>
      </c>
      <c r="O31" s="11">
        <v>29340.000000000004</v>
      </c>
      <c r="P31" s="11">
        <v>0</v>
      </c>
      <c r="S31" s="9"/>
      <c r="T31" s="10">
        <v>46</v>
      </c>
      <c r="U31" s="11">
        <v>42750</v>
      </c>
      <c r="V31" s="11">
        <v>52537.500000000007</v>
      </c>
      <c r="W31" s="11">
        <v>63000</v>
      </c>
      <c r="X31" s="11">
        <v>73350.000000000015</v>
      </c>
      <c r="Y31" s="11">
        <v>0</v>
      </c>
      <c r="AB31" s="9"/>
      <c r="AC31" s="10">
        <v>46</v>
      </c>
      <c r="AD31" s="11">
        <v>85500</v>
      </c>
      <c r="AE31" s="11">
        <v>105075.00000000001</v>
      </c>
      <c r="AF31" s="11">
        <v>126000</v>
      </c>
      <c r="AG31" s="11">
        <v>146700.00000000003</v>
      </c>
      <c r="AH31" s="11">
        <v>0</v>
      </c>
      <c r="AK31" s="9"/>
      <c r="AL31" s="10">
        <v>46</v>
      </c>
      <c r="AM31" s="11">
        <v>171000</v>
      </c>
      <c r="AN31" s="11">
        <v>210150.00000000003</v>
      </c>
      <c r="AO31" s="11">
        <v>252000</v>
      </c>
      <c r="AP31" s="11">
        <v>293400.00000000006</v>
      </c>
      <c r="AQ31" s="11">
        <v>0</v>
      </c>
      <c r="AT31" s="9"/>
      <c r="AU31" s="10">
        <v>46</v>
      </c>
      <c r="AV31" s="11">
        <v>256500</v>
      </c>
      <c r="AW31" s="11">
        <v>315225.00000000006</v>
      </c>
      <c r="AX31" s="11">
        <v>378000</v>
      </c>
      <c r="AY31" s="11">
        <v>440100.00000000006</v>
      </c>
      <c r="AZ31" s="11">
        <v>0</v>
      </c>
      <c r="BC31" s="9"/>
      <c r="BD31" s="10">
        <v>46</v>
      </c>
      <c r="BE31" s="11">
        <v>342000</v>
      </c>
      <c r="BF31" s="11">
        <v>420300.00000000006</v>
      </c>
      <c r="BG31" s="11">
        <v>504000</v>
      </c>
      <c r="BH31" s="11">
        <v>586800.00000000012</v>
      </c>
      <c r="BI31" s="11">
        <v>0</v>
      </c>
    </row>
    <row r="32" spans="1:61">
      <c r="A32" s="9"/>
      <c r="B32" s="10">
        <v>47</v>
      </c>
      <c r="C32" s="92">
        <v>20.6</v>
      </c>
      <c r="D32" s="92">
        <v>23.35</v>
      </c>
      <c r="E32" s="92">
        <v>30.2</v>
      </c>
      <c r="F32" s="92">
        <v>34.85</v>
      </c>
      <c r="G32" s="92"/>
      <c r="J32" s="9"/>
      <c r="K32" s="10">
        <v>47</v>
      </c>
      <c r="L32" s="11">
        <v>18540</v>
      </c>
      <c r="M32" s="11">
        <v>21015.000000000004</v>
      </c>
      <c r="N32" s="11">
        <v>27179.999999999996</v>
      </c>
      <c r="O32" s="11">
        <v>31365</v>
      </c>
      <c r="P32" s="11">
        <v>0</v>
      </c>
      <c r="S32" s="9"/>
      <c r="T32" s="10">
        <v>47</v>
      </c>
      <c r="U32" s="11">
        <v>46350</v>
      </c>
      <c r="V32" s="11">
        <v>52537.500000000007</v>
      </c>
      <c r="W32" s="11">
        <v>67950</v>
      </c>
      <c r="X32" s="11">
        <v>78412.5</v>
      </c>
      <c r="Y32" s="11">
        <v>0</v>
      </c>
      <c r="AB32" s="9"/>
      <c r="AC32" s="10">
        <v>47</v>
      </c>
      <c r="AD32" s="11">
        <v>92700</v>
      </c>
      <c r="AE32" s="11">
        <v>105075.00000000001</v>
      </c>
      <c r="AF32" s="11">
        <v>135900</v>
      </c>
      <c r="AG32" s="11">
        <v>156825</v>
      </c>
      <c r="AH32" s="11">
        <v>0</v>
      </c>
      <c r="AK32" s="9"/>
      <c r="AL32" s="10">
        <v>47</v>
      </c>
      <c r="AM32" s="11">
        <v>185400</v>
      </c>
      <c r="AN32" s="11">
        <v>210150.00000000003</v>
      </c>
      <c r="AO32" s="11">
        <v>271800</v>
      </c>
      <c r="AP32" s="11">
        <v>313650</v>
      </c>
      <c r="AQ32" s="11">
        <v>0</v>
      </c>
      <c r="AT32" s="9"/>
      <c r="AU32" s="10">
        <v>47</v>
      </c>
      <c r="AV32" s="11">
        <v>278100</v>
      </c>
      <c r="AW32" s="11">
        <v>315225.00000000006</v>
      </c>
      <c r="AX32" s="11">
        <v>407699.99999999994</v>
      </c>
      <c r="AY32" s="11">
        <v>470475</v>
      </c>
      <c r="AZ32" s="11">
        <v>0</v>
      </c>
      <c r="BC32" s="9"/>
      <c r="BD32" s="10">
        <v>47</v>
      </c>
      <c r="BE32" s="11">
        <v>370800</v>
      </c>
      <c r="BF32" s="11">
        <v>420300.00000000006</v>
      </c>
      <c r="BG32" s="11">
        <v>543600</v>
      </c>
      <c r="BH32" s="11">
        <v>627300</v>
      </c>
      <c r="BI32" s="11">
        <v>0</v>
      </c>
    </row>
    <row r="33" spans="1:61">
      <c r="A33" s="9"/>
      <c r="B33" s="10">
        <v>48</v>
      </c>
      <c r="C33" s="92">
        <v>22.35</v>
      </c>
      <c r="D33" s="92">
        <v>27.45</v>
      </c>
      <c r="E33" s="92">
        <v>32.450000000000003</v>
      </c>
      <c r="F33" s="92">
        <v>37.25</v>
      </c>
      <c r="G33" s="92"/>
      <c r="J33" s="9"/>
      <c r="K33" s="10">
        <v>48</v>
      </c>
      <c r="L33" s="11">
        <v>20115</v>
      </c>
      <c r="M33" s="11">
        <v>24705</v>
      </c>
      <c r="N33" s="11">
        <v>29205</v>
      </c>
      <c r="O33" s="11">
        <v>33525</v>
      </c>
      <c r="P33" s="11">
        <v>0</v>
      </c>
      <c r="S33" s="9"/>
      <c r="T33" s="10">
        <v>48</v>
      </c>
      <c r="U33" s="11">
        <v>50287.500000000007</v>
      </c>
      <c r="V33" s="11">
        <v>61762.5</v>
      </c>
      <c r="W33" s="11">
        <v>73012.5</v>
      </c>
      <c r="X33" s="11">
        <v>83812.5</v>
      </c>
      <c r="Y33" s="11">
        <v>0</v>
      </c>
      <c r="AB33" s="9"/>
      <c r="AC33" s="10">
        <v>48</v>
      </c>
      <c r="AD33" s="11">
        <v>100575.00000000001</v>
      </c>
      <c r="AE33" s="11">
        <v>123525</v>
      </c>
      <c r="AF33" s="11">
        <v>146025</v>
      </c>
      <c r="AG33" s="11">
        <v>167625</v>
      </c>
      <c r="AH33" s="11">
        <v>0</v>
      </c>
      <c r="AK33" s="9"/>
      <c r="AL33" s="10">
        <v>48</v>
      </c>
      <c r="AM33" s="11">
        <v>201150.00000000003</v>
      </c>
      <c r="AN33" s="11">
        <v>247050</v>
      </c>
      <c r="AO33" s="11">
        <v>292050</v>
      </c>
      <c r="AP33" s="11">
        <v>335250</v>
      </c>
      <c r="AQ33" s="11">
        <v>0</v>
      </c>
      <c r="AT33" s="9"/>
      <c r="AU33" s="10">
        <v>48</v>
      </c>
      <c r="AV33" s="11">
        <v>301725</v>
      </c>
      <c r="AW33" s="11">
        <v>370575</v>
      </c>
      <c r="AX33" s="11">
        <v>438075</v>
      </c>
      <c r="AY33" s="11">
        <v>502875</v>
      </c>
      <c r="AZ33" s="11">
        <v>0</v>
      </c>
      <c r="BC33" s="9"/>
      <c r="BD33" s="10">
        <v>48</v>
      </c>
      <c r="BE33" s="11">
        <v>402300.00000000006</v>
      </c>
      <c r="BF33" s="11">
        <v>494100</v>
      </c>
      <c r="BG33" s="11">
        <v>584100</v>
      </c>
      <c r="BH33" s="11">
        <v>670500</v>
      </c>
      <c r="BI33" s="11">
        <v>0</v>
      </c>
    </row>
    <row r="34" spans="1:61">
      <c r="A34" s="9"/>
      <c r="B34" s="10">
        <v>49</v>
      </c>
      <c r="C34" s="92">
        <v>24.25</v>
      </c>
      <c r="D34" s="92">
        <v>29.65</v>
      </c>
      <c r="E34" s="92">
        <v>34.840000000000003</v>
      </c>
      <c r="F34" s="92">
        <v>39.799999999999997</v>
      </c>
      <c r="G34" s="92"/>
      <c r="J34" s="9"/>
      <c r="K34" s="10">
        <v>49</v>
      </c>
      <c r="L34" s="11">
        <v>21825</v>
      </c>
      <c r="M34" s="11">
        <v>26685</v>
      </c>
      <c r="N34" s="11">
        <v>31356</v>
      </c>
      <c r="O34" s="11">
        <v>35819.999999999993</v>
      </c>
      <c r="P34" s="11">
        <v>0</v>
      </c>
      <c r="S34" s="9"/>
      <c r="T34" s="10">
        <v>49</v>
      </c>
      <c r="U34" s="11">
        <v>54562.5</v>
      </c>
      <c r="V34" s="11">
        <v>66712.5</v>
      </c>
      <c r="W34" s="11">
        <v>78390</v>
      </c>
      <c r="X34" s="11">
        <v>89549.999999999985</v>
      </c>
      <c r="Y34" s="11">
        <v>0</v>
      </c>
      <c r="AB34" s="9"/>
      <c r="AC34" s="10">
        <v>49</v>
      </c>
      <c r="AD34" s="11">
        <v>109125</v>
      </c>
      <c r="AE34" s="11">
        <v>133425</v>
      </c>
      <c r="AF34" s="11">
        <v>156780</v>
      </c>
      <c r="AG34" s="11">
        <v>179099.99999999997</v>
      </c>
      <c r="AH34" s="11">
        <v>0</v>
      </c>
      <c r="AK34" s="9"/>
      <c r="AL34" s="10">
        <v>49</v>
      </c>
      <c r="AM34" s="11">
        <v>218250</v>
      </c>
      <c r="AN34" s="11">
        <v>266850</v>
      </c>
      <c r="AO34" s="11">
        <v>313560</v>
      </c>
      <c r="AP34" s="11">
        <v>358199.99999999994</v>
      </c>
      <c r="AQ34" s="11">
        <v>0</v>
      </c>
      <c r="AT34" s="9"/>
      <c r="AU34" s="10">
        <v>49</v>
      </c>
      <c r="AV34" s="11">
        <v>327375</v>
      </c>
      <c r="AW34" s="11">
        <v>400275</v>
      </c>
      <c r="AX34" s="11">
        <v>470340.00000000006</v>
      </c>
      <c r="AY34" s="11">
        <v>537299.99999999988</v>
      </c>
      <c r="AZ34" s="11">
        <v>0</v>
      </c>
      <c r="BC34" s="9"/>
      <c r="BD34" s="10">
        <v>49</v>
      </c>
      <c r="BE34" s="11">
        <v>436500</v>
      </c>
      <c r="BF34" s="11">
        <v>533700</v>
      </c>
      <c r="BG34" s="11">
        <v>627120</v>
      </c>
      <c r="BH34" s="11">
        <v>716399.99999999988</v>
      </c>
      <c r="BI34" s="11">
        <v>0</v>
      </c>
    </row>
    <row r="35" spans="1:61">
      <c r="A35" s="9"/>
      <c r="B35" s="10">
        <v>50</v>
      </c>
      <c r="C35" s="92">
        <v>26.3</v>
      </c>
      <c r="D35" s="92">
        <v>31.9</v>
      </c>
      <c r="E35" s="92">
        <v>37.4</v>
      </c>
      <c r="F35" s="92">
        <v>42.6</v>
      </c>
      <c r="G35" s="92"/>
      <c r="J35" s="9"/>
      <c r="K35" s="10">
        <v>50</v>
      </c>
      <c r="L35" s="11">
        <v>23670</v>
      </c>
      <c r="M35" s="11">
        <v>28709.999999999996</v>
      </c>
      <c r="N35" s="11">
        <v>33659.999999999993</v>
      </c>
      <c r="O35" s="11">
        <v>38340</v>
      </c>
      <c r="P35" s="11">
        <v>0</v>
      </c>
      <c r="S35" s="9"/>
      <c r="T35" s="10">
        <v>50</v>
      </c>
      <c r="U35" s="11">
        <v>59175</v>
      </c>
      <c r="V35" s="11">
        <v>71775</v>
      </c>
      <c r="W35" s="11">
        <v>84149.999999999985</v>
      </c>
      <c r="X35" s="11">
        <v>95850</v>
      </c>
      <c r="Y35" s="11">
        <v>0</v>
      </c>
      <c r="AB35" s="9"/>
      <c r="AC35" s="10">
        <v>50</v>
      </c>
      <c r="AD35" s="11">
        <v>118350</v>
      </c>
      <c r="AE35" s="11">
        <v>143550</v>
      </c>
      <c r="AF35" s="11">
        <v>168299.99999999997</v>
      </c>
      <c r="AG35" s="11">
        <v>191700</v>
      </c>
      <c r="AH35" s="11">
        <v>0</v>
      </c>
      <c r="AK35" s="9"/>
      <c r="AL35" s="10">
        <v>50</v>
      </c>
      <c r="AM35" s="11">
        <v>236700</v>
      </c>
      <c r="AN35" s="11">
        <v>287100</v>
      </c>
      <c r="AO35" s="11">
        <v>336599.99999999994</v>
      </c>
      <c r="AP35" s="11">
        <v>383400</v>
      </c>
      <c r="AQ35" s="11">
        <v>0</v>
      </c>
      <c r="AT35" s="9"/>
      <c r="AU35" s="10">
        <v>50</v>
      </c>
      <c r="AV35" s="11">
        <v>355050</v>
      </c>
      <c r="AW35" s="11">
        <v>430649.99999999994</v>
      </c>
      <c r="AX35" s="11">
        <v>504899.99999999988</v>
      </c>
      <c r="AY35" s="11">
        <v>575100</v>
      </c>
      <c r="AZ35" s="11">
        <v>0</v>
      </c>
      <c r="BC35" s="9"/>
      <c r="BD35" s="10">
        <v>50</v>
      </c>
      <c r="BE35" s="11">
        <v>473400</v>
      </c>
      <c r="BF35" s="11">
        <v>574200</v>
      </c>
      <c r="BG35" s="11">
        <v>673199.99999999988</v>
      </c>
      <c r="BH35" s="11">
        <v>766800</v>
      </c>
      <c r="BI35" s="11">
        <v>0</v>
      </c>
    </row>
    <row r="36" spans="1:61">
      <c r="A36" s="9"/>
      <c r="B36" s="10">
        <v>51</v>
      </c>
      <c r="C36" s="92">
        <v>32.08</v>
      </c>
      <c r="D36" s="92">
        <v>37.35</v>
      </c>
      <c r="E36" s="92">
        <v>42.61</v>
      </c>
      <c r="F36" s="92"/>
      <c r="G36" s="92"/>
      <c r="J36" s="9"/>
      <c r="K36" s="10">
        <v>51</v>
      </c>
      <c r="L36" s="11">
        <v>28871.999999999996</v>
      </c>
      <c r="M36" s="11">
        <v>33615</v>
      </c>
      <c r="N36" s="11">
        <v>38349</v>
      </c>
      <c r="O36" s="11">
        <v>0</v>
      </c>
      <c r="P36" s="11">
        <v>0</v>
      </c>
      <c r="S36" s="9"/>
      <c r="T36" s="10">
        <v>51</v>
      </c>
      <c r="U36" s="11">
        <v>72180</v>
      </c>
      <c r="V36" s="11">
        <v>84037.5</v>
      </c>
      <c r="W36" s="11">
        <v>95872.5</v>
      </c>
      <c r="X36" s="11">
        <v>0</v>
      </c>
      <c r="Y36" s="11">
        <v>0</v>
      </c>
      <c r="AB36" s="9"/>
      <c r="AC36" s="10">
        <v>51</v>
      </c>
      <c r="AD36" s="11">
        <v>144360</v>
      </c>
      <c r="AE36" s="11">
        <v>168075</v>
      </c>
      <c r="AF36" s="11">
        <v>191745</v>
      </c>
      <c r="AG36" s="11">
        <v>0</v>
      </c>
      <c r="AH36" s="11">
        <v>0</v>
      </c>
      <c r="AK36" s="9"/>
      <c r="AL36" s="10">
        <v>51</v>
      </c>
      <c r="AM36" s="11">
        <v>288720</v>
      </c>
      <c r="AN36" s="11">
        <v>336150</v>
      </c>
      <c r="AO36" s="11">
        <v>383490</v>
      </c>
      <c r="AP36" s="11">
        <v>0</v>
      </c>
      <c r="AQ36" s="11">
        <v>0</v>
      </c>
      <c r="AT36" s="9"/>
      <c r="AU36" s="10">
        <v>51</v>
      </c>
      <c r="AV36" s="11">
        <v>433079.99999999994</v>
      </c>
      <c r="AW36" s="11">
        <v>504225</v>
      </c>
      <c r="AX36" s="11">
        <v>575235</v>
      </c>
      <c r="AY36" s="11">
        <v>0</v>
      </c>
      <c r="AZ36" s="11">
        <v>0</v>
      </c>
      <c r="BC36" s="9"/>
      <c r="BD36" s="10">
        <v>51</v>
      </c>
      <c r="BE36" s="11">
        <v>577440</v>
      </c>
      <c r="BF36" s="11">
        <v>672300</v>
      </c>
      <c r="BG36" s="11">
        <v>766980</v>
      </c>
      <c r="BH36" s="11">
        <v>0</v>
      </c>
      <c r="BI36" s="11">
        <v>0</v>
      </c>
    </row>
    <row r="37" spans="1:61">
      <c r="A37" s="9"/>
      <c r="B37" s="10">
        <v>52</v>
      </c>
      <c r="C37" s="92">
        <v>34.6</v>
      </c>
      <c r="D37" s="92">
        <v>40.049999999999997</v>
      </c>
      <c r="E37" s="92">
        <v>45.47</v>
      </c>
      <c r="F37" s="92"/>
      <c r="G37" s="92"/>
      <c r="J37" s="9"/>
      <c r="K37" s="10">
        <v>52</v>
      </c>
      <c r="L37" s="11">
        <v>31140</v>
      </c>
      <c r="M37" s="11">
        <v>36044.999999999993</v>
      </c>
      <c r="N37" s="11">
        <v>40923</v>
      </c>
      <c r="O37" s="11">
        <v>0</v>
      </c>
      <c r="P37" s="11">
        <v>0</v>
      </c>
      <c r="S37" s="9"/>
      <c r="T37" s="10">
        <v>52</v>
      </c>
      <c r="U37" s="11">
        <v>77850</v>
      </c>
      <c r="V37" s="11">
        <v>90112.499999999985</v>
      </c>
      <c r="W37" s="11">
        <v>102307.49999999999</v>
      </c>
      <c r="X37" s="11">
        <v>0</v>
      </c>
      <c r="Y37" s="11">
        <v>0</v>
      </c>
      <c r="AB37" s="9"/>
      <c r="AC37" s="10">
        <v>52</v>
      </c>
      <c r="AD37" s="11">
        <v>155700</v>
      </c>
      <c r="AE37" s="11">
        <v>180224.99999999997</v>
      </c>
      <c r="AF37" s="11">
        <v>204614.99999999997</v>
      </c>
      <c r="AG37" s="11">
        <v>0</v>
      </c>
      <c r="AH37" s="11">
        <v>0</v>
      </c>
      <c r="AK37" s="9"/>
      <c r="AL37" s="10">
        <v>52</v>
      </c>
      <c r="AM37" s="11">
        <v>311400</v>
      </c>
      <c r="AN37" s="11">
        <v>360449.99999999994</v>
      </c>
      <c r="AO37" s="11">
        <v>409229.99999999994</v>
      </c>
      <c r="AP37" s="11">
        <v>0</v>
      </c>
      <c r="AQ37" s="11">
        <v>0</v>
      </c>
      <c r="AT37" s="9"/>
      <c r="AU37" s="10">
        <v>52</v>
      </c>
      <c r="AV37" s="11">
        <v>467100</v>
      </c>
      <c r="AW37" s="11">
        <v>540674.99999999988</v>
      </c>
      <c r="AX37" s="11">
        <v>613845</v>
      </c>
      <c r="AY37" s="11">
        <v>0</v>
      </c>
      <c r="AZ37" s="11">
        <v>0</v>
      </c>
      <c r="BC37" s="9"/>
      <c r="BD37" s="10">
        <v>52</v>
      </c>
      <c r="BE37" s="11">
        <v>622800</v>
      </c>
      <c r="BF37" s="11">
        <v>720899.99999999988</v>
      </c>
      <c r="BG37" s="11">
        <v>818459.99999999988</v>
      </c>
      <c r="BH37" s="11">
        <v>0</v>
      </c>
      <c r="BI37" s="11">
        <v>0</v>
      </c>
    </row>
    <row r="38" spans="1:61">
      <c r="A38" s="9"/>
      <c r="B38" s="10">
        <v>53</v>
      </c>
      <c r="C38" s="92">
        <v>37.24</v>
      </c>
      <c r="D38" s="92">
        <v>42.89</v>
      </c>
      <c r="E38" s="92">
        <v>48.45</v>
      </c>
      <c r="F38" s="92"/>
      <c r="G38" s="92"/>
      <c r="J38" s="9"/>
      <c r="K38" s="10">
        <v>53</v>
      </c>
      <c r="L38" s="11">
        <v>33516</v>
      </c>
      <c r="M38" s="11">
        <v>38601</v>
      </c>
      <c r="N38" s="11">
        <v>43605</v>
      </c>
      <c r="O38" s="11">
        <v>0</v>
      </c>
      <c r="P38" s="11">
        <v>0</v>
      </c>
      <c r="S38" s="9"/>
      <c r="T38" s="10">
        <v>53</v>
      </c>
      <c r="U38" s="11">
        <v>83790</v>
      </c>
      <c r="V38" s="11">
        <v>96502.5</v>
      </c>
      <c r="W38" s="11">
        <v>109012.5</v>
      </c>
      <c r="X38" s="11">
        <v>0</v>
      </c>
      <c r="Y38" s="11">
        <v>0</v>
      </c>
      <c r="AB38" s="9"/>
      <c r="AC38" s="10">
        <v>53</v>
      </c>
      <c r="AD38" s="11">
        <v>167580</v>
      </c>
      <c r="AE38" s="11">
        <v>193005</v>
      </c>
      <c r="AF38" s="11">
        <v>218025</v>
      </c>
      <c r="AG38" s="11">
        <v>0</v>
      </c>
      <c r="AH38" s="11">
        <v>0</v>
      </c>
      <c r="AK38" s="9"/>
      <c r="AL38" s="10">
        <v>53</v>
      </c>
      <c r="AM38" s="11">
        <v>335160</v>
      </c>
      <c r="AN38" s="11">
        <v>386010</v>
      </c>
      <c r="AO38" s="11">
        <v>436050</v>
      </c>
      <c r="AP38" s="11">
        <v>0</v>
      </c>
      <c r="AQ38" s="11">
        <v>0</v>
      </c>
      <c r="AT38" s="9"/>
      <c r="AU38" s="10">
        <v>53</v>
      </c>
      <c r="AV38" s="11">
        <v>502740</v>
      </c>
      <c r="AW38" s="11">
        <v>579015</v>
      </c>
      <c r="AX38" s="11">
        <v>654075</v>
      </c>
      <c r="AY38" s="11">
        <v>0</v>
      </c>
      <c r="AZ38" s="11">
        <v>0</v>
      </c>
      <c r="BC38" s="9"/>
      <c r="BD38" s="10">
        <v>53</v>
      </c>
      <c r="BE38" s="11">
        <v>670320</v>
      </c>
      <c r="BF38" s="11">
        <v>772020</v>
      </c>
      <c r="BG38" s="11">
        <v>872100</v>
      </c>
      <c r="BH38" s="11">
        <v>0</v>
      </c>
      <c r="BI38" s="11">
        <v>0</v>
      </c>
    </row>
    <row r="39" spans="1:61">
      <c r="A39" s="9"/>
      <c r="B39" s="10">
        <v>54</v>
      </c>
      <c r="C39" s="92">
        <v>40</v>
      </c>
      <c r="D39" s="92">
        <v>45.86</v>
      </c>
      <c r="E39" s="92">
        <v>51.56</v>
      </c>
      <c r="F39" s="92"/>
      <c r="G39" s="92"/>
      <c r="J39" s="9"/>
      <c r="K39" s="10">
        <v>54</v>
      </c>
      <c r="L39" s="11">
        <v>36000</v>
      </c>
      <c r="M39" s="11">
        <v>41274</v>
      </c>
      <c r="N39" s="11">
        <v>46404</v>
      </c>
      <c r="O39" s="11">
        <v>0</v>
      </c>
      <c r="P39" s="11">
        <v>0</v>
      </c>
      <c r="S39" s="9"/>
      <c r="T39" s="10">
        <v>54</v>
      </c>
      <c r="U39" s="11">
        <v>90000</v>
      </c>
      <c r="V39" s="11">
        <v>103185</v>
      </c>
      <c r="W39" s="11">
        <v>116010</v>
      </c>
      <c r="X39" s="11">
        <v>0</v>
      </c>
      <c r="Y39" s="11">
        <v>0</v>
      </c>
      <c r="AB39" s="9"/>
      <c r="AC39" s="10">
        <v>54</v>
      </c>
      <c r="AD39" s="11">
        <v>180000</v>
      </c>
      <c r="AE39" s="11">
        <v>206370</v>
      </c>
      <c r="AF39" s="11">
        <v>232020</v>
      </c>
      <c r="AG39" s="11">
        <v>0</v>
      </c>
      <c r="AH39" s="11">
        <v>0</v>
      </c>
      <c r="AK39" s="9"/>
      <c r="AL39" s="10">
        <v>54</v>
      </c>
      <c r="AM39" s="11">
        <v>360000</v>
      </c>
      <c r="AN39" s="11">
        <v>412740</v>
      </c>
      <c r="AO39" s="11">
        <v>464040</v>
      </c>
      <c r="AP39" s="11">
        <v>0</v>
      </c>
      <c r="AQ39" s="11">
        <v>0</v>
      </c>
      <c r="AT39" s="9"/>
      <c r="AU39" s="10">
        <v>54</v>
      </c>
      <c r="AV39" s="11">
        <v>540000</v>
      </c>
      <c r="AW39" s="11">
        <v>619110</v>
      </c>
      <c r="AX39" s="11">
        <v>696060</v>
      </c>
      <c r="AY39" s="11">
        <v>0</v>
      </c>
      <c r="AZ39" s="11">
        <v>0</v>
      </c>
      <c r="BC39" s="9"/>
      <c r="BD39" s="10">
        <v>54</v>
      </c>
      <c r="BE39" s="11">
        <v>720000</v>
      </c>
      <c r="BF39" s="11">
        <v>825480</v>
      </c>
      <c r="BG39" s="11">
        <v>928080</v>
      </c>
      <c r="BH39" s="11">
        <v>0</v>
      </c>
      <c r="BI39" s="11">
        <v>0</v>
      </c>
    </row>
    <row r="40" spans="1:61">
      <c r="A40" s="9"/>
      <c r="B40" s="10">
        <v>55</v>
      </c>
      <c r="C40" s="92">
        <v>42.88</v>
      </c>
      <c r="D40" s="92">
        <v>48.96</v>
      </c>
      <c r="E40" s="92">
        <v>54.8</v>
      </c>
      <c r="F40" s="92"/>
      <c r="G40" s="92"/>
      <c r="J40" s="9"/>
      <c r="K40" s="10">
        <v>55</v>
      </c>
      <c r="L40" s="11">
        <v>38592</v>
      </c>
      <c r="M40" s="11">
        <v>44064</v>
      </c>
      <c r="N40" s="11">
        <v>49319.999999999993</v>
      </c>
      <c r="O40" s="11">
        <v>0</v>
      </c>
      <c r="P40" s="11">
        <v>0</v>
      </c>
      <c r="S40" s="9"/>
      <c r="T40" s="10">
        <v>55</v>
      </c>
      <c r="U40" s="11">
        <v>96480</v>
      </c>
      <c r="V40" s="11">
        <v>110160.00000000001</v>
      </c>
      <c r="W40" s="11">
        <v>123300</v>
      </c>
      <c r="X40" s="11">
        <v>0</v>
      </c>
      <c r="Y40" s="11">
        <v>0</v>
      </c>
      <c r="AB40" s="9"/>
      <c r="AC40" s="10">
        <v>55</v>
      </c>
      <c r="AD40" s="11">
        <v>192960</v>
      </c>
      <c r="AE40" s="11">
        <v>220320.00000000003</v>
      </c>
      <c r="AF40" s="11">
        <v>246600</v>
      </c>
      <c r="AG40" s="11">
        <v>0</v>
      </c>
      <c r="AH40" s="11">
        <v>0</v>
      </c>
      <c r="AK40" s="9"/>
      <c r="AL40" s="10">
        <v>55</v>
      </c>
      <c r="AM40" s="11">
        <v>385920</v>
      </c>
      <c r="AN40" s="11">
        <v>440640.00000000006</v>
      </c>
      <c r="AO40" s="11">
        <v>493200</v>
      </c>
      <c r="AP40" s="11">
        <v>0</v>
      </c>
      <c r="AQ40" s="11">
        <v>0</v>
      </c>
      <c r="AT40" s="9"/>
      <c r="AU40" s="10">
        <v>55</v>
      </c>
      <c r="AV40" s="11">
        <v>578880</v>
      </c>
      <c r="AW40" s="11">
        <v>660960</v>
      </c>
      <c r="AX40" s="11">
        <v>739799.99999999988</v>
      </c>
      <c r="AY40" s="11">
        <v>0</v>
      </c>
      <c r="AZ40" s="11">
        <v>0</v>
      </c>
      <c r="BC40" s="9"/>
      <c r="BD40" s="10">
        <v>55</v>
      </c>
      <c r="BE40" s="11">
        <v>771840</v>
      </c>
      <c r="BF40" s="11">
        <v>881280.00000000012</v>
      </c>
      <c r="BG40" s="11">
        <v>986400</v>
      </c>
      <c r="BH40" s="11">
        <v>0</v>
      </c>
      <c r="BI40" s="11">
        <v>0</v>
      </c>
    </row>
    <row r="41" spans="1:61">
      <c r="A41" s="9"/>
      <c r="B41" s="10">
        <v>56</v>
      </c>
      <c r="C41" s="92">
        <v>45.9</v>
      </c>
      <c r="D41" s="92">
        <v>52.21</v>
      </c>
      <c r="E41" s="92"/>
      <c r="F41" s="92"/>
      <c r="G41" s="92"/>
      <c r="J41" s="9"/>
      <c r="K41" s="10">
        <v>56</v>
      </c>
      <c r="L41" s="11">
        <v>41309.999999999993</v>
      </c>
      <c r="M41" s="11">
        <v>46989</v>
      </c>
      <c r="N41" s="11">
        <v>0</v>
      </c>
      <c r="O41" s="11">
        <v>0</v>
      </c>
      <c r="P41" s="11">
        <v>0</v>
      </c>
      <c r="S41" s="9"/>
      <c r="T41" s="10">
        <v>56</v>
      </c>
      <c r="U41" s="11">
        <v>103274.99999999999</v>
      </c>
      <c r="V41" s="11">
        <v>117472.5</v>
      </c>
      <c r="W41" s="11">
        <v>0</v>
      </c>
      <c r="X41" s="11">
        <v>0</v>
      </c>
      <c r="Y41" s="11">
        <v>0</v>
      </c>
      <c r="AB41" s="9"/>
      <c r="AC41" s="10">
        <v>56</v>
      </c>
      <c r="AD41" s="11">
        <v>206549.99999999997</v>
      </c>
      <c r="AE41" s="11">
        <v>234945</v>
      </c>
      <c r="AF41" s="11">
        <v>0</v>
      </c>
      <c r="AG41" s="11">
        <v>0</v>
      </c>
      <c r="AH41" s="11">
        <v>0</v>
      </c>
      <c r="AK41" s="9"/>
      <c r="AL41" s="10">
        <v>56</v>
      </c>
      <c r="AM41" s="11">
        <v>413099.99999999994</v>
      </c>
      <c r="AN41" s="11">
        <v>469890</v>
      </c>
      <c r="AO41" s="11">
        <v>0</v>
      </c>
      <c r="AP41" s="11">
        <v>0</v>
      </c>
      <c r="AQ41" s="11">
        <v>0</v>
      </c>
      <c r="AT41" s="9"/>
      <c r="AU41" s="10">
        <v>56</v>
      </c>
      <c r="AV41" s="11">
        <v>619650</v>
      </c>
      <c r="AW41" s="11">
        <v>704835</v>
      </c>
      <c r="AX41" s="11">
        <v>0</v>
      </c>
      <c r="AY41" s="11">
        <v>0</v>
      </c>
      <c r="AZ41" s="11">
        <v>0</v>
      </c>
      <c r="BC41" s="9"/>
      <c r="BD41" s="10">
        <v>56</v>
      </c>
      <c r="BE41" s="11">
        <v>826199.99999999988</v>
      </c>
      <c r="BF41" s="11">
        <v>939780</v>
      </c>
      <c r="BG41" s="11">
        <v>0</v>
      </c>
      <c r="BH41" s="11">
        <v>0</v>
      </c>
      <c r="BI41" s="11">
        <v>0</v>
      </c>
    </row>
    <row r="42" spans="1:61">
      <c r="A42" s="9"/>
      <c r="B42" s="10">
        <v>57</v>
      </c>
      <c r="C42" s="92">
        <v>49.07</v>
      </c>
      <c r="D42" s="92">
        <v>55.62</v>
      </c>
      <c r="E42" s="92"/>
      <c r="F42" s="92"/>
      <c r="G42" s="92"/>
      <c r="J42" s="9"/>
      <c r="K42" s="10">
        <v>57</v>
      </c>
      <c r="L42" s="11">
        <v>44163</v>
      </c>
      <c r="M42" s="11">
        <v>50057.999999999993</v>
      </c>
      <c r="N42" s="11">
        <v>0</v>
      </c>
      <c r="O42" s="11">
        <v>0</v>
      </c>
      <c r="P42" s="11">
        <v>0</v>
      </c>
      <c r="S42" s="9"/>
      <c r="T42" s="10">
        <v>57</v>
      </c>
      <c r="U42" s="11">
        <v>110407.5</v>
      </c>
      <c r="V42" s="11">
        <v>125145</v>
      </c>
      <c r="W42" s="11">
        <v>0</v>
      </c>
      <c r="X42" s="11">
        <v>0</v>
      </c>
      <c r="Y42" s="11">
        <v>0</v>
      </c>
      <c r="AB42" s="9"/>
      <c r="AC42" s="10">
        <v>57</v>
      </c>
      <c r="AD42" s="11">
        <v>220815</v>
      </c>
      <c r="AE42" s="11">
        <v>250290</v>
      </c>
      <c r="AF42" s="11">
        <v>0</v>
      </c>
      <c r="AG42" s="11">
        <v>0</v>
      </c>
      <c r="AH42" s="11">
        <v>0</v>
      </c>
      <c r="AK42" s="9"/>
      <c r="AL42" s="10">
        <v>57</v>
      </c>
      <c r="AM42" s="11">
        <v>441630</v>
      </c>
      <c r="AN42" s="11">
        <v>500580</v>
      </c>
      <c r="AO42" s="11">
        <v>0</v>
      </c>
      <c r="AP42" s="11">
        <v>0</v>
      </c>
      <c r="AQ42" s="11">
        <v>0</v>
      </c>
      <c r="AT42" s="9"/>
      <c r="AU42" s="10">
        <v>57</v>
      </c>
      <c r="AV42" s="11">
        <v>662445</v>
      </c>
      <c r="AW42" s="11">
        <v>750869.99999999988</v>
      </c>
      <c r="AX42" s="11">
        <v>0</v>
      </c>
      <c r="AY42" s="11">
        <v>0</v>
      </c>
      <c r="AZ42" s="11">
        <v>0</v>
      </c>
      <c r="BC42" s="9"/>
      <c r="BD42" s="10">
        <v>57</v>
      </c>
      <c r="BE42" s="11">
        <v>883260</v>
      </c>
      <c r="BF42" s="11">
        <v>1001160</v>
      </c>
      <c r="BG42" s="11">
        <v>0</v>
      </c>
      <c r="BH42" s="11">
        <v>0</v>
      </c>
      <c r="BI42" s="11">
        <v>0</v>
      </c>
    </row>
    <row r="43" spans="1:61">
      <c r="A43" s="9"/>
      <c r="B43" s="10">
        <v>58</v>
      </c>
      <c r="C43" s="92">
        <v>52.41</v>
      </c>
      <c r="D43" s="92">
        <v>59.18</v>
      </c>
      <c r="E43" s="92"/>
      <c r="F43" s="92"/>
      <c r="G43" s="92"/>
      <c r="J43" s="9"/>
      <c r="K43" s="10">
        <v>58</v>
      </c>
      <c r="L43" s="11">
        <v>47169</v>
      </c>
      <c r="M43" s="11">
        <v>53262</v>
      </c>
      <c r="N43" s="11">
        <v>0</v>
      </c>
      <c r="O43" s="11">
        <v>0</v>
      </c>
      <c r="P43" s="11">
        <v>0</v>
      </c>
      <c r="S43" s="9"/>
      <c r="T43" s="10">
        <v>58</v>
      </c>
      <c r="U43" s="11">
        <v>117922.5</v>
      </c>
      <c r="V43" s="11">
        <v>133155</v>
      </c>
      <c r="W43" s="11">
        <v>0</v>
      </c>
      <c r="X43" s="11">
        <v>0</v>
      </c>
      <c r="Y43" s="11">
        <v>0</v>
      </c>
      <c r="AB43" s="9"/>
      <c r="AC43" s="10">
        <v>58</v>
      </c>
      <c r="AD43" s="11">
        <v>235845</v>
      </c>
      <c r="AE43" s="11">
        <v>266310</v>
      </c>
      <c r="AF43" s="11">
        <v>0</v>
      </c>
      <c r="AG43" s="11">
        <v>0</v>
      </c>
      <c r="AH43" s="11">
        <v>0</v>
      </c>
      <c r="AK43" s="9"/>
      <c r="AL43" s="10">
        <v>58</v>
      </c>
      <c r="AM43" s="11">
        <v>471690</v>
      </c>
      <c r="AN43" s="11">
        <v>532620</v>
      </c>
      <c r="AO43" s="11">
        <v>0</v>
      </c>
      <c r="AP43" s="11">
        <v>0</v>
      </c>
      <c r="AQ43" s="11">
        <v>0</v>
      </c>
      <c r="AT43" s="9"/>
      <c r="AU43" s="10">
        <v>58</v>
      </c>
      <c r="AV43" s="11">
        <v>707535</v>
      </c>
      <c r="AW43" s="11">
        <v>798930</v>
      </c>
      <c r="AX43" s="11">
        <v>0</v>
      </c>
      <c r="AY43" s="11">
        <v>0</v>
      </c>
      <c r="AZ43" s="11">
        <v>0</v>
      </c>
      <c r="BC43" s="9"/>
      <c r="BD43" s="10">
        <v>58</v>
      </c>
      <c r="BE43" s="11">
        <v>943380</v>
      </c>
      <c r="BF43" s="11">
        <v>1065240</v>
      </c>
      <c r="BG43" s="11">
        <v>0</v>
      </c>
      <c r="BH43" s="11">
        <v>0</v>
      </c>
      <c r="BI43" s="11">
        <v>0</v>
      </c>
    </row>
    <row r="44" spans="1:61">
      <c r="A44" s="9"/>
      <c r="B44" s="10">
        <v>59</v>
      </c>
      <c r="C44" s="92">
        <v>55.92</v>
      </c>
      <c r="D44" s="92">
        <v>62.91</v>
      </c>
      <c r="E44" s="92"/>
      <c r="F44" s="92"/>
      <c r="G44" s="92"/>
      <c r="J44" s="9"/>
      <c r="K44" s="10">
        <v>59</v>
      </c>
      <c r="L44" s="11">
        <v>50328.000000000007</v>
      </c>
      <c r="M44" s="11">
        <v>56618.999999999993</v>
      </c>
      <c r="N44" s="11">
        <v>0</v>
      </c>
      <c r="O44" s="11">
        <v>0</v>
      </c>
      <c r="P44" s="11">
        <v>0</v>
      </c>
      <c r="S44" s="9"/>
      <c r="T44" s="10">
        <v>59</v>
      </c>
      <c r="U44" s="11">
        <v>125820</v>
      </c>
      <c r="V44" s="11">
        <v>141547.49999999997</v>
      </c>
      <c r="W44" s="11">
        <v>0</v>
      </c>
      <c r="X44" s="11">
        <v>0</v>
      </c>
      <c r="Y44" s="11">
        <v>0</v>
      </c>
      <c r="AB44" s="9"/>
      <c r="AC44" s="10">
        <v>59</v>
      </c>
      <c r="AD44" s="11">
        <v>251640</v>
      </c>
      <c r="AE44" s="11">
        <v>283094.99999999994</v>
      </c>
      <c r="AF44" s="11">
        <v>0</v>
      </c>
      <c r="AG44" s="11">
        <v>0</v>
      </c>
      <c r="AH44" s="11">
        <v>0</v>
      </c>
      <c r="AK44" s="9"/>
      <c r="AL44" s="10">
        <v>59</v>
      </c>
      <c r="AM44" s="11">
        <v>503280</v>
      </c>
      <c r="AN44" s="11">
        <v>566189.99999999988</v>
      </c>
      <c r="AO44" s="11">
        <v>0</v>
      </c>
      <c r="AP44" s="11">
        <v>0</v>
      </c>
      <c r="AQ44" s="11">
        <v>0</v>
      </c>
      <c r="AT44" s="9"/>
      <c r="AU44" s="10">
        <v>59</v>
      </c>
      <c r="AV44" s="11">
        <v>754920.00000000012</v>
      </c>
      <c r="AW44" s="11">
        <v>849284.99999999988</v>
      </c>
      <c r="AX44" s="11">
        <v>0</v>
      </c>
      <c r="AY44" s="11">
        <v>0</v>
      </c>
      <c r="AZ44" s="11">
        <v>0</v>
      </c>
      <c r="BC44" s="9"/>
      <c r="BD44" s="10">
        <v>59</v>
      </c>
      <c r="BE44" s="11">
        <v>1006560</v>
      </c>
      <c r="BF44" s="11">
        <v>1132379.9999999998</v>
      </c>
      <c r="BG44" s="11">
        <v>0</v>
      </c>
      <c r="BH44" s="11">
        <v>0</v>
      </c>
      <c r="BI44" s="11">
        <v>0</v>
      </c>
    </row>
    <row r="45" spans="1:61">
      <c r="A45" s="9"/>
      <c r="B45" s="10">
        <v>60</v>
      </c>
      <c r="C45" s="92">
        <v>59.62</v>
      </c>
      <c r="D45" s="92">
        <v>66.83</v>
      </c>
      <c r="E45" s="92"/>
      <c r="F45" s="92"/>
      <c r="G45" s="92"/>
      <c r="J45" s="9"/>
      <c r="K45" s="10">
        <v>60</v>
      </c>
      <c r="L45" s="11">
        <v>53658</v>
      </c>
      <c r="M45" s="11">
        <v>60147</v>
      </c>
      <c r="N45" s="11">
        <v>0</v>
      </c>
      <c r="O45" s="11">
        <v>0</v>
      </c>
      <c r="P45" s="11">
        <v>0</v>
      </c>
      <c r="S45" s="9"/>
      <c r="T45" s="10">
        <v>60</v>
      </c>
      <c r="U45" s="11">
        <v>134145</v>
      </c>
      <c r="V45" s="11">
        <v>150367.5</v>
      </c>
      <c r="W45" s="11">
        <v>0</v>
      </c>
      <c r="X45" s="11">
        <v>0</v>
      </c>
      <c r="Y45" s="11">
        <v>0</v>
      </c>
      <c r="AB45" s="9"/>
      <c r="AC45" s="10">
        <v>60</v>
      </c>
      <c r="AD45" s="11">
        <v>268290</v>
      </c>
      <c r="AE45" s="11">
        <v>300735</v>
      </c>
      <c r="AF45" s="11">
        <v>0</v>
      </c>
      <c r="AG45" s="11">
        <v>0</v>
      </c>
      <c r="AH45" s="11">
        <v>0</v>
      </c>
      <c r="AK45" s="9"/>
      <c r="AL45" s="10">
        <v>60</v>
      </c>
      <c r="AM45" s="11">
        <v>536580</v>
      </c>
      <c r="AN45" s="11">
        <v>601470</v>
      </c>
      <c r="AO45" s="11">
        <v>0</v>
      </c>
      <c r="AP45" s="11">
        <v>0</v>
      </c>
      <c r="AQ45" s="11">
        <v>0</v>
      </c>
      <c r="AT45" s="9"/>
      <c r="AU45" s="10">
        <v>60</v>
      </c>
      <c r="AV45" s="11">
        <v>804870</v>
      </c>
      <c r="AW45" s="11">
        <v>902205</v>
      </c>
      <c r="AX45" s="11">
        <v>0</v>
      </c>
      <c r="AY45" s="11">
        <v>0</v>
      </c>
      <c r="AZ45" s="11">
        <v>0</v>
      </c>
      <c r="BC45" s="9"/>
      <c r="BD45" s="10">
        <v>60</v>
      </c>
      <c r="BE45" s="11">
        <v>1073160</v>
      </c>
      <c r="BF45" s="11">
        <v>1202940</v>
      </c>
      <c r="BG45" s="11">
        <v>0</v>
      </c>
      <c r="BH45" s="11">
        <v>0</v>
      </c>
      <c r="BI45" s="11">
        <v>0</v>
      </c>
    </row>
    <row r="46" spans="1:61">
      <c r="A46" s="9"/>
      <c r="B46" s="10">
        <v>61</v>
      </c>
      <c r="C46" s="92">
        <v>63.51</v>
      </c>
      <c r="D46" s="92"/>
      <c r="E46" s="92"/>
      <c r="F46" s="92"/>
      <c r="G46" s="92"/>
      <c r="J46" s="9"/>
      <c r="K46" s="10">
        <v>61</v>
      </c>
      <c r="L46" s="11">
        <v>57159</v>
      </c>
      <c r="M46" s="11">
        <v>0</v>
      </c>
      <c r="N46" s="11">
        <v>0</v>
      </c>
      <c r="O46" s="11">
        <v>0</v>
      </c>
      <c r="P46" s="11">
        <v>0</v>
      </c>
      <c r="S46" s="9"/>
      <c r="T46" s="10">
        <v>61</v>
      </c>
      <c r="U46" s="11">
        <v>142897.5</v>
      </c>
      <c r="V46" s="11">
        <v>0</v>
      </c>
      <c r="W46" s="11">
        <v>0</v>
      </c>
      <c r="X46" s="11">
        <v>0</v>
      </c>
      <c r="Y46" s="11">
        <v>0</v>
      </c>
      <c r="AB46" s="9"/>
      <c r="AC46" s="10">
        <v>61</v>
      </c>
      <c r="AD46" s="11">
        <v>285795</v>
      </c>
      <c r="AE46" s="11">
        <v>0</v>
      </c>
      <c r="AF46" s="11">
        <v>0</v>
      </c>
      <c r="AG46" s="11">
        <v>0</v>
      </c>
      <c r="AH46" s="11">
        <v>0</v>
      </c>
      <c r="AK46" s="9"/>
      <c r="AL46" s="10">
        <v>61</v>
      </c>
      <c r="AM46" s="11">
        <v>571590</v>
      </c>
      <c r="AN46" s="11">
        <v>0</v>
      </c>
      <c r="AO46" s="11">
        <v>0</v>
      </c>
      <c r="AP46" s="11">
        <v>0</v>
      </c>
      <c r="AQ46" s="11">
        <v>0</v>
      </c>
      <c r="AT46" s="9"/>
      <c r="AU46" s="10">
        <v>61</v>
      </c>
      <c r="AV46" s="11">
        <v>857385</v>
      </c>
      <c r="AW46" s="11">
        <v>0</v>
      </c>
      <c r="AX46" s="11">
        <v>0</v>
      </c>
      <c r="AY46" s="11">
        <v>0</v>
      </c>
      <c r="AZ46" s="11">
        <v>0</v>
      </c>
      <c r="BC46" s="9"/>
      <c r="BD46" s="10">
        <v>61</v>
      </c>
      <c r="BE46" s="11">
        <v>1143180</v>
      </c>
      <c r="BF46" s="11">
        <v>0</v>
      </c>
      <c r="BG46" s="11">
        <v>0</v>
      </c>
      <c r="BH46" s="11">
        <v>0</v>
      </c>
      <c r="BI46" s="11">
        <v>0</v>
      </c>
    </row>
    <row r="47" spans="1:61">
      <c r="A47" s="9"/>
      <c r="B47" s="10">
        <v>62</v>
      </c>
      <c r="C47" s="92">
        <v>67.59</v>
      </c>
      <c r="D47" s="92"/>
      <c r="E47" s="92"/>
      <c r="F47" s="92"/>
      <c r="G47" s="92"/>
      <c r="J47" s="9"/>
      <c r="K47" s="10">
        <v>62</v>
      </c>
      <c r="L47" s="11">
        <v>60831</v>
      </c>
      <c r="M47" s="11">
        <v>0</v>
      </c>
      <c r="N47" s="11">
        <v>0</v>
      </c>
      <c r="O47" s="11">
        <v>0</v>
      </c>
      <c r="P47" s="11">
        <v>0</v>
      </c>
      <c r="S47" s="9"/>
      <c r="T47" s="10">
        <v>62</v>
      </c>
      <c r="U47" s="11">
        <v>152077.5</v>
      </c>
      <c r="V47" s="11">
        <v>0</v>
      </c>
      <c r="W47" s="11">
        <v>0</v>
      </c>
      <c r="X47" s="11">
        <v>0</v>
      </c>
      <c r="Y47" s="11">
        <v>0</v>
      </c>
      <c r="AB47" s="9"/>
      <c r="AC47" s="10">
        <v>62</v>
      </c>
      <c r="AD47" s="11">
        <v>304155</v>
      </c>
      <c r="AE47" s="11">
        <v>0</v>
      </c>
      <c r="AF47" s="11">
        <v>0</v>
      </c>
      <c r="AG47" s="11">
        <v>0</v>
      </c>
      <c r="AH47" s="11">
        <v>0</v>
      </c>
      <c r="AK47" s="9"/>
      <c r="AL47" s="10">
        <v>62</v>
      </c>
      <c r="AM47" s="11">
        <v>608310</v>
      </c>
      <c r="AN47" s="11">
        <v>0</v>
      </c>
      <c r="AO47" s="11">
        <v>0</v>
      </c>
      <c r="AP47" s="11">
        <v>0</v>
      </c>
      <c r="AQ47" s="11">
        <v>0</v>
      </c>
      <c r="AT47" s="9"/>
      <c r="AU47" s="10">
        <v>62</v>
      </c>
      <c r="AV47" s="11">
        <v>912465</v>
      </c>
      <c r="AW47" s="11">
        <v>0</v>
      </c>
      <c r="AX47" s="11">
        <v>0</v>
      </c>
      <c r="AY47" s="11">
        <v>0</v>
      </c>
      <c r="AZ47" s="11">
        <v>0</v>
      </c>
      <c r="BC47" s="9"/>
      <c r="BD47" s="10">
        <v>62</v>
      </c>
      <c r="BE47" s="11">
        <v>1216620</v>
      </c>
      <c r="BF47" s="11">
        <v>0</v>
      </c>
      <c r="BG47" s="11">
        <v>0</v>
      </c>
      <c r="BH47" s="11">
        <v>0</v>
      </c>
      <c r="BI47" s="11">
        <v>0</v>
      </c>
    </row>
    <row r="48" spans="1:61">
      <c r="A48" s="9"/>
      <c r="B48" s="10">
        <v>63</v>
      </c>
      <c r="C48" s="92">
        <v>71.849999999999994</v>
      </c>
      <c r="D48" s="92"/>
      <c r="E48" s="92"/>
      <c r="F48" s="92"/>
      <c r="G48" s="92"/>
      <c r="J48" s="9"/>
      <c r="K48" s="10">
        <v>63</v>
      </c>
      <c r="L48" s="11">
        <v>64665</v>
      </c>
      <c r="M48" s="11">
        <v>0</v>
      </c>
      <c r="N48" s="11">
        <v>0</v>
      </c>
      <c r="O48" s="11">
        <v>0</v>
      </c>
      <c r="P48" s="11">
        <v>0</v>
      </c>
      <c r="S48" s="9"/>
      <c r="T48" s="10">
        <v>63</v>
      </c>
      <c r="U48" s="11">
        <v>161662.5</v>
      </c>
      <c r="V48" s="11">
        <v>0</v>
      </c>
      <c r="W48" s="11">
        <v>0</v>
      </c>
      <c r="X48" s="11">
        <v>0</v>
      </c>
      <c r="Y48" s="11">
        <v>0</v>
      </c>
      <c r="AB48" s="9"/>
      <c r="AC48" s="10">
        <v>63</v>
      </c>
      <c r="AD48" s="11">
        <v>323325</v>
      </c>
      <c r="AE48" s="11">
        <v>0</v>
      </c>
      <c r="AF48" s="11">
        <v>0</v>
      </c>
      <c r="AG48" s="11">
        <v>0</v>
      </c>
      <c r="AH48" s="11">
        <v>0</v>
      </c>
      <c r="AK48" s="9"/>
      <c r="AL48" s="10">
        <v>63</v>
      </c>
      <c r="AM48" s="11">
        <v>646650</v>
      </c>
      <c r="AN48" s="11">
        <v>0</v>
      </c>
      <c r="AO48" s="11">
        <v>0</v>
      </c>
      <c r="AP48" s="11">
        <v>0</v>
      </c>
      <c r="AQ48" s="11">
        <v>0</v>
      </c>
      <c r="AT48" s="9"/>
      <c r="AU48" s="10">
        <v>63</v>
      </c>
      <c r="AV48" s="11">
        <v>969975</v>
      </c>
      <c r="AW48" s="11">
        <v>0</v>
      </c>
      <c r="AX48" s="11">
        <v>0</v>
      </c>
      <c r="AY48" s="11">
        <v>0</v>
      </c>
      <c r="AZ48" s="11">
        <v>0</v>
      </c>
      <c r="BC48" s="9"/>
      <c r="BD48" s="10">
        <v>63</v>
      </c>
      <c r="BE48" s="11">
        <v>1293300</v>
      </c>
      <c r="BF48" s="11">
        <v>0</v>
      </c>
      <c r="BG48" s="11">
        <v>0</v>
      </c>
      <c r="BH48" s="11">
        <v>0</v>
      </c>
      <c r="BI48" s="11">
        <v>0</v>
      </c>
    </row>
    <row r="49" spans="1:61">
      <c r="A49" s="9"/>
      <c r="B49" s="10">
        <v>64</v>
      </c>
      <c r="C49" s="92">
        <v>76.319999999999993</v>
      </c>
      <c r="D49" s="92"/>
      <c r="E49" s="92"/>
      <c r="F49" s="92"/>
      <c r="G49" s="92"/>
      <c r="J49" s="9"/>
      <c r="K49" s="10">
        <v>64</v>
      </c>
      <c r="L49" s="11">
        <v>68688</v>
      </c>
      <c r="M49" s="11">
        <v>0</v>
      </c>
      <c r="N49" s="11">
        <v>0</v>
      </c>
      <c r="O49" s="11">
        <v>0</v>
      </c>
      <c r="P49" s="11">
        <v>0</v>
      </c>
      <c r="S49" s="9"/>
      <c r="T49" s="10">
        <v>64</v>
      </c>
      <c r="U49" s="11">
        <v>171720</v>
      </c>
      <c r="V49" s="11">
        <v>0</v>
      </c>
      <c r="W49" s="11">
        <v>0</v>
      </c>
      <c r="X49" s="11">
        <v>0</v>
      </c>
      <c r="Y49" s="11">
        <v>0</v>
      </c>
      <c r="AB49" s="9"/>
      <c r="AC49" s="10">
        <v>64</v>
      </c>
      <c r="AD49" s="11">
        <v>343440</v>
      </c>
      <c r="AE49" s="11">
        <v>0</v>
      </c>
      <c r="AF49" s="11">
        <v>0</v>
      </c>
      <c r="AG49" s="11">
        <v>0</v>
      </c>
      <c r="AH49" s="11">
        <v>0</v>
      </c>
      <c r="AK49" s="9"/>
      <c r="AL49" s="10">
        <v>64</v>
      </c>
      <c r="AM49" s="11">
        <v>686880</v>
      </c>
      <c r="AN49" s="11">
        <v>0</v>
      </c>
      <c r="AO49" s="11">
        <v>0</v>
      </c>
      <c r="AP49" s="11">
        <v>0</v>
      </c>
      <c r="AQ49" s="11">
        <v>0</v>
      </c>
      <c r="AT49" s="9"/>
      <c r="AU49" s="10">
        <v>64</v>
      </c>
      <c r="AV49" s="11">
        <v>1030320</v>
      </c>
      <c r="AW49" s="11">
        <v>0</v>
      </c>
      <c r="AX49" s="11">
        <v>0</v>
      </c>
      <c r="AY49" s="11">
        <v>0</v>
      </c>
      <c r="AZ49" s="11">
        <v>0</v>
      </c>
      <c r="BC49" s="9"/>
      <c r="BD49" s="10">
        <v>64</v>
      </c>
      <c r="BE49" s="11">
        <v>1373760</v>
      </c>
      <c r="BF49" s="11">
        <v>0</v>
      </c>
      <c r="BG49" s="11">
        <v>0</v>
      </c>
      <c r="BH49" s="11">
        <v>0</v>
      </c>
      <c r="BI49" s="11">
        <v>0</v>
      </c>
    </row>
    <row r="50" spans="1:61">
      <c r="A50" s="9"/>
      <c r="B50" s="10">
        <v>65</v>
      </c>
      <c r="C50" s="92">
        <v>81.010000000000005</v>
      </c>
      <c r="D50" s="92"/>
      <c r="E50" s="92"/>
      <c r="F50" s="92"/>
      <c r="G50" s="92"/>
      <c r="J50" s="9"/>
      <c r="K50" s="10">
        <v>65</v>
      </c>
      <c r="L50" s="11">
        <v>72909</v>
      </c>
      <c r="M50" s="11">
        <v>0</v>
      </c>
      <c r="N50" s="11">
        <v>0</v>
      </c>
      <c r="O50" s="11">
        <v>0</v>
      </c>
      <c r="P50" s="11">
        <v>0</v>
      </c>
      <c r="S50" s="9"/>
      <c r="T50" s="10">
        <v>65</v>
      </c>
      <c r="U50" s="11">
        <v>182272.5</v>
      </c>
      <c r="V50" s="11">
        <v>0</v>
      </c>
      <c r="W50" s="11">
        <v>0</v>
      </c>
      <c r="X50" s="11">
        <v>0</v>
      </c>
      <c r="Y50" s="11">
        <v>0</v>
      </c>
      <c r="AB50" s="9"/>
      <c r="AC50" s="10">
        <v>65</v>
      </c>
      <c r="AD50" s="11">
        <v>364545</v>
      </c>
      <c r="AE50" s="11">
        <v>0</v>
      </c>
      <c r="AF50" s="11">
        <v>0</v>
      </c>
      <c r="AG50" s="11">
        <v>0</v>
      </c>
      <c r="AH50" s="11">
        <v>0</v>
      </c>
      <c r="AK50" s="9"/>
      <c r="AL50" s="10">
        <v>65</v>
      </c>
      <c r="AM50" s="11">
        <v>729090</v>
      </c>
      <c r="AN50" s="11">
        <v>0</v>
      </c>
      <c r="AO50" s="11">
        <v>0</v>
      </c>
      <c r="AP50" s="11">
        <v>0</v>
      </c>
      <c r="AQ50" s="11">
        <v>0</v>
      </c>
      <c r="AT50" s="9"/>
      <c r="AU50" s="10">
        <v>65</v>
      </c>
      <c r="AV50" s="11">
        <v>1093635</v>
      </c>
      <c r="AW50" s="11">
        <v>0</v>
      </c>
      <c r="AX50" s="11">
        <v>0</v>
      </c>
      <c r="AY50" s="11">
        <v>0</v>
      </c>
      <c r="AZ50" s="11">
        <v>0</v>
      </c>
      <c r="BC50" s="9"/>
      <c r="BD50" s="10">
        <v>65</v>
      </c>
      <c r="BE50" s="11">
        <v>1458180</v>
      </c>
      <c r="BF50" s="11">
        <v>0</v>
      </c>
      <c r="BG50" s="11">
        <v>0</v>
      </c>
      <c r="BH50" s="11">
        <v>0</v>
      </c>
      <c r="BI50" s="11">
        <v>0</v>
      </c>
    </row>
  </sheetData>
  <mergeCells count="7">
    <mergeCell ref="BC1:BI1"/>
    <mergeCell ref="A1:G1"/>
    <mergeCell ref="J1:P1"/>
    <mergeCell ref="S1:Y1"/>
    <mergeCell ref="AB1:AH1"/>
    <mergeCell ref="AK1:AQ1"/>
    <mergeCell ref="AT1:A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E87F-0344-44C8-8B32-686DBF653232}">
  <dimension ref="A1:BF45"/>
  <sheetViews>
    <sheetView topLeftCell="W1" workbookViewId="0">
      <selection activeCell="AL3" sqref="AL3"/>
    </sheetView>
  </sheetViews>
  <sheetFormatPr defaultRowHeight="14.5"/>
  <cols>
    <col min="13" max="13" width="10.26953125" bestFit="1" customWidth="1"/>
    <col min="14" max="18" width="9.1796875" bestFit="1" customWidth="1"/>
    <col min="23" max="23" width="10.26953125" bestFit="1" customWidth="1"/>
    <col min="24" max="28" width="9.1796875" bestFit="1" customWidth="1"/>
    <col min="33" max="36" width="10.1796875" bestFit="1" customWidth="1"/>
    <col min="37" max="38" width="9.1796875" bestFit="1" customWidth="1"/>
    <col min="43" max="43" width="11.26953125" bestFit="1" customWidth="1"/>
    <col min="44" max="48" width="10.1796875" bestFit="1" customWidth="1"/>
    <col min="53" max="53" width="11.7265625" bestFit="1" customWidth="1"/>
    <col min="54" max="58" width="10.1796875" bestFit="1" customWidth="1"/>
  </cols>
  <sheetData>
    <row r="1" spans="1:58">
      <c r="A1" s="171" t="s">
        <v>134</v>
      </c>
      <c r="B1" s="171"/>
      <c r="C1" s="171"/>
      <c r="D1" s="171"/>
      <c r="E1" s="171"/>
      <c r="F1" s="171"/>
      <c r="G1" s="171"/>
      <c r="H1" s="171"/>
      <c r="K1" s="185">
        <v>500000</v>
      </c>
      <c r="L1" s="185"/>
      <c r="M1" s="185"/>
      <c r="N1" s="185"/>
      <c r="O1" s="185"/>
      <c r="P1" s="185"/>
      <c r="Q1" s="185"/>
      <c r="R1" s="185"/>
      <c r="S1" s="90"/>
      <c r="T1" s="90"/>
      <c r="U1" s="185">
        <v>1000000</v>
      </c>
      <c r="V1" s="185"/>
      <c r="W1" s="185"/>
      <c r="X1" s="185"/>
      <c r="Y1" s="185"/>
      <c r="Z1" s="185"/>
      <c r="AA1" s="185"/>
      <c r="AB1" s="185"/>
      <c r="AC1" s="90"/>
      <c r="AD1" s="90"/>
      <c r="AE1" s="185">
        <v>2500000</v>
      </c>
      <c r="AF1" s="185"/>
      <c r="AG1" s="185"/>
      <c r="AH1" s="185"/>
      <c r="AI1" s="185"/>
      <c r="AJ1" s="185"/>
      <c r="AK1" s="185"/>
      <c r="AL1" s="185"/>
      <c r="AM1" s="90"/>
      <c r="AN1" s="90"/>
      <c r="AO1" s="185">
        <v>5000000</v>
      </c>
      <c r="AP1" s="185"/>
      <c r="AQ1" s="185"/>
      <c r="AR1" s="185"/>
      <c r="AS1" s="185"/>
      <c r="AT1" s="185"/>
      <c r="AU1" s="185"/>
      <c r="AV1" s="185"/>
      <c r="AW1" s="90"/>
      <c r="AX1" s="90"/>
      <c r="AY1" s="185">
        <v>10000000</v>
      </c>
      <c r="AZ1" s="185"/>
      <c r="BA1" s="185"/>
      <c r="BB1" s="185"/>
      <c r="BC1" s="185"/>
      <c r="BD1" s="185"/>
      <c r="BE1" s="185"/>
      <c r="BF1" s="185"/>
    </row>
    <row r="2" spans="1:58">
      <c r="A2" s="9"/>
      <c r="B2" s="10" t="s">
        <v>63</v>
      </c>
      <c r="C2" s="91">
        <v>10</v>
      </c>
      <c r="D2" s="91">
        <v>15</v>
      </c>
      <c r="E2" s="91">
        <v>20</v>
      </c>
      <c r="F2" s="91">
        <v>25</v>
      </c>
      <c r="G2" s="91">
        <v>30</v>
      </c>
      <c r="H2" s="91">
        <v>35</v>
      </c>
      <c r="K2" s="9"/>
      <c r="L2" s="10" t="s">
        <v>63</v>
      </c>
      <c r="M2" s="91">
        <v>10</v>
      </c>
      <c r="N2" s="91">
        <v>15</v>
      </c>
      <c r="O2" s="91">
        <v>20</v>
      </c>
      <c r="P2" s="91">
        <v>25</v>
      </c>
      <c r="Q2" s="91">
        <v>30</v>
      </c>
      <c r="R2" s="91">
        <v>35</v>
      </c>
      <c r="U2" s="9"/>
      <c r="V2" s="10" t="s">
        <v>63</v>
      </c>
      <c r="W2" s="91">
        <v>10</v>
      </c>
      <c r="X2" s="91">
        <v>15</v>
      </c>
      <c r="Y2" s="91">
        <v>20</v>
      </c>
      <c r="Z2" s="91">
        <v>25</v>
      </c>
      <c r="AA2" s="91">
        <v>30</v>
      </c>
      <c r="AB2" s="91">
        <v>35</v>
      </c>
      <c r="AE2" s="9"/>
      <c r="AF2" s="10" t="s">
        <v>63</v>
      </c>
      <c r="AG2" s="91">
        <v>10</v>
      </c>
      <c r="AH2" s="91">
        <v>15</v>
      </c>
      <c r="AI2" s="91">
        <v>20</v>
      </c>
      <c r="AJ2" s="91">
        <v>25</v>
      </c>
      <c r="AK2" s="91">
        <v>30</v>
      </c>
      <c r="AL2" s="91">
        <v>35</v>
      </c>
      <c r="AO2" s="9"/>
      <c r="AP2" s="10" t="s">
        <v>63</v>
      </c>
      <c r="AQ2" s="91">
        <v>10</v>
      </c>
      <c r="AR2" s="91">
        <v>15</v>
      </c>
      <c r="AS2" s="91">
        <v>20</v>
      </c>
      <c r="AT2" s="91">
        <v>25</v>
      </c>
      <c r="AU2" s="91">
        <v>30</v>
      </c>
      <c r="AV2" s="91">
        <v>35</v>
      </c>
      <c r="AY2" s="9"/>
      <c r="AZ2" s="10" t="s">
        <v>63</v>
      </c>
      <c r="BA2" s="91">
        <v>10</v>
      </c>
      <c r="BB2" s="91">
        <v>15</v>
      </c>
      <c r="BC2" s="91">
        <v>20</v>
      </c>
      <c r="BD2" s="91">
        <v>25</v>
      </c>
      <c r="BE2" s="91">
        <v>30</v>
      </c>
      <c r="BF2" s="91">
        <v>35</v>
      </c>
    </row>
    <row r="3" spans="1:58">
      <c r="A3" s="9" t="s">
        <v>64</v>
      </c>
      <c r="B3" s="10">
        <v>18</v>
      </c>
      <c r="C3" s="92">
        <v>55.75</v>
      </c>
      <c r="D3" s="92">
        <v>38.950000000000003</v>
      </c>
      <c r="E3" s="92">
        <v>31.1</v>
      </c>
      <c r="F3" s="92">
        <v>26.6</v>
      </c>
      <c r="G3" s="92">
        <v>23.6</v>
      </c>
      <c r="H3" s="92">
        <v>21.7</v>
      </c>
      <c r="K3" s="9" t="s">
        <v>64</v>
      </c>
      <c r="L3" s="10">
        <v>18</v>
      </c>
      <c r="M3" s="11">
        <f>IF(C3/1000*500000*0.9 &lt; 48000, 48000, C3/1000*500000*0.9)</f>
        <v>48000</v>
      </c>
      <c r="N3" s="11">
        <f t="shared" ref="N3:R18" si="0">IF(D3/1000*500000*0.9 &lt; 48000, 48000, D3/1000*500000*0.9)</f>
        <v>48000</v>
      </c>
      <c r="O3" s="11">
        <f t="shared" si="0"/>
        <v>48000</v>
      </c>
      <c r="P3" s="11">
        <f t="shared" si="0"/>
        <v>48000</v>
      </c>
      <c r="Q3" s="11">
        <f t="shared" si="0"/>
        <v>48000</v>
      </c>
      <c r="R3" s="11">
        <f>IF(H3/1000*500000*0.9 &lt; 48000, 48000, H3/1000*500000*0.9)</f>
        <v>48000</v>
      </c>
      <c r="U3" s="9" t="s">
        <v>64</v>
      </c>
      <c r="V3" s="10">
        <v>18</v>
      </c>
      <c r="W3" s="11">
        <f>IF(C3/1000*1000000*0.9 &lt; 48000, 48000, C3/1000*1000000*0.9)</f>
        <v>50175</v>
      </c>
      <c r="X3" s="11">
        <f t="shared" ref="X3:AB3" si="1">IF(D3/1000*1000000*0.9 &lt; 48000, 48000, D3/1000*1000000*0.9)</f>
        <v>48000</v>
      </c>
      <c r="Y3" s="11">
        <f t="shared" si="1"/>
        <v>48000</v>
      </c>
      <c r="Z3" s="11">
        <f t="shared" si="1"/>
        <v>48000</v>
      </c>
      <c r="AA3" s="11">
        <f t="shared" si="1"/>
        <v>48000</v>
      </c>
      <c r="AB3" s="11">
        <f t="shared" si="1"/>
        <v>48000</v>
      </c>
      <c r="AE3" s="9" t="s">
        <v>64</v>
      </c>
      <c r="AF3" s="10">
        <v>18</v>
      </c>
      <c r="AG3" s="11">
        <f>IF(C3/1000*2500000*0.9 &lt; 48000, 48000, C3/1000*2500000*0.9)</f>
        <v>125437.5</v>
      </c>
      <c r="AH3" s="11">
        <f t="shared" ref="AH3:AL3" si="2">IF(D3/1000*2500000*0.9 &lt; 48000, 48000, D3/1000*2500000*0.9)</f>
        <v>87637.500000000015</v>
      </c>
      <c r="AI3" s="11">
        <f t="shared" si="2"/>
        <v>69975</v>
      </c>
      <c r="AJ3" s="11">
        <f t="shared" si="2"/>
        <v>59850</v>
      </c>
      <c r="AK3" s="11">
        <f t="shared" si="2"/>
        <v>53100.000000000007</v>
      </c>
      <c r="AL3" s="11">
        <f t="shared" si="2"/>
        <v>48825</v>
      </c>
      <c r="AO3" s="9" t="s">
        <v>64</v>
      </c>
      <c r="AP3" s="10">
        <v>18</v>
      </c>
      <c r="AQ3" s="11">
        <f>IF(C3/1000*5000000*0.9 &lt; 48000, 48000, C3/1000*5000000*0.9)</f>
        <v>250875</v>
      </c>
      <c r="AR3" s="11">
        <f t="shared" ref="AR3:AV3" si="3">IF(D3/1000*5000000*0.9 &lt; 48000, 48000, D3/1000*5000000*0.9)</f>
        <v>175275.00000000003</v>
      </c>
      <c r="AS3" s="11">
        <f t="shared" si="3"/>
        <v>139950</v>
      </c>
      <c r="AT3" s="11">
        <f t="shared" si="3"/>
        <v>119700</v>
      </c>
      <c r="AU3" s="11">
        <f t="shared" si="3"/>
        <v>106200.00000000001</v>
      </c>
      <c r="AV3" s="11">
        <f t="shared" si="3"/>
        <v>97650</v>
      </c>
      <c r="AY3" s="9" t="s">
        <v>64</v>
      </c>
      <c r="AZ3" s="10">
        <v>18</v>
      </c>
      <c r="BA3" s="11">
        <f>IF(C3/1000*10000000*0.9 &lt; 48000, 48000, C3/1000*10000000*0.9)</f>
        <v>501750</v>
      </c>
      <c r="BB3" s="11">
        <f t="shared" ref="BB3:BF3" si="4">IF(D3/1000*10000000*0.9 &lt; 48000, 48000, D3/1000*10000000*0.9)</f>
        <v>350550.00000000006</v>
      </c>
      <c r="BC3" s="11">
        <f t="shared" si="4"/>
        <v>279900</v>
      </c>
      <c r="BD3" s="11">
        <f t="shared" si="4"/>
        <v>239400</v>
      </c>
      <c r="BE3" s="11">
        <f t="shared" si="4"/>
        <v>212400.00000000003</v>
      </c>
      <c r="BF3" s="11">
        <f t="shared" si="4"/>
        <v>195300</v>
      </c>
    </row>
    <row r="4" spans="1:58">
      <c r="A4" s="9"/>
      <c r="B4" s="10">
        <v>19</v>
      </c>
      <c r="C4" s="92">
        <v>56.7</v>
      </c>
      <c r="D4" s="92">
        <v>39.700000000000003</v>
      </c>
      <c r="E4" s="92">
        <v>31.7</v>
      </c>
      <c r="F4" s="92">
        <v>27.05</v>
      </c>
      <c r="G4" s="92">
        <v>24.1</v>
      </c>
      <c r="H4" s="92">
        <v>22.15</v>
      </c>
      <c r="K4" s="9"/>
      <c r="L4" s="10">
        <v>19</v>
      </c>
      <c r="M4" s="11">
        <f t="shared" ref="M4:M45" si="5">IF(C4/1000*500000*0.9 &lt; 48000, 48000, C4/1000*500000*0.9)</f>
        <v>48000</v>
      </c>
      <c r="N4" s="11">
        <f t="shared" si="0"/>
        <v>48000</v>
      </c>
      <c r="O4" s="11">
        <f t="shared" si="0"/>
        <v>48000</v>
      </c>
      <c r="P4" s="11">
        <f t="shared" si="0"/>
        <v>48000</v>
      </c>
      <c r="Q4" s="11">
        <f t="shared" si="0"/>
        <v>48000</v>
      </c>
      <c r="R4" s="11">
        <f t="shared" si="0"/>
        <v>48000</v>
      </c>
      <c r="U4" s="9"/>
      <c r="V4" s="10">
        <v>19</v>
      </c>
      <c r="W4" s="11">
        <f t="shared" ref="W4:W45" si="6">IF(C4/1000*1000000*0.9 &lt; 48000, 48000, C4/1000*1000000*0.9)</f>
        <v>51030</v>
      </c>
      <c r="X4" s="11">
        <f t="shared" ref="X4:X40" si="7">IF(D4/1000*1000000*0.9 &lt; 48000, 48000, D4/1000*1000000*0.9)</f>
        <v>48000</v>
      </c>
      <c r="Y4" s="11">
        <f t="shared" ref="Y4:Y35" si="8">IF(E4/1000*1000000*0.9 &lt; 48000, 48000, E4/1000*1000000*0.9)</f>
        <v>48000</v>
      </c>
      <c r="Z4" s="11">
        <f t="shared" ref="Z4:Z30" si="9">IF(F4/1000*1000000*0.9 &lt; 48000, 48000, F4/1000*1000000*0.9)</f>
        <v>48000</v>
      </c>
      <c r="AA4" s="11">
        <f t="shared" ref="AA4:AA25" si="10">IF(G4/1000*1000000*0.9 &lt; 48000, 48000, G4/1000*1000000*0.9)</f>
        <v>48000</v>
      </c>
      <c r="AB4" s="11">
        <f t="shared" ref="AB4:AB20" si="11">IF(H4/1000*1000000*0.9 &lt; 48000, 48000, H4/1000*1000000*0.9)</f>
        <v>48000</v>
      </c>
      <c r="AE4" s="9"/>
      <c r="AF4" s="10">
        <v>19</v>
      </c>
      <c r="AG4" s="11">
        <f t="shared" ref="AG4:AG45" si="12">IF(C4/1000*2500000*0.9 &lt; 48000, 48000, C4/1000*2500000*0.9)</f>
        <v>127575</v>
      </c>
      <c r="AH4" s="11">
        <f t="shared" ref="AH4:AH40" si="13">IF(D4/1000*2500000*0.9 &lt; 48000, 48000, D4/1000*2500000*0.9)</f>
        <v>89325.000000000015</v>
      </c>
      <c r="AI4" s="11">
        <f t="shared" ref="AI4:AI35" si="14">IF(E4/1000*2500000*0.9 &lt; 48000, 48000, E4/1000*2500000*0.9)</f>
        <v>71325</v>
      </c>
      <c r="AJ4" s="11">
        <f t="shared" ref="AJ4:AJ30" si="15">IF(F4/1000*2500000*0.9 &lt; 48000, 48000, F4/1000*2500000*0.9)</f>
        <v>60862.5</v>
      </c>
      <c r="AK4" s="11">
        <f t="shared" ref="AK4:AK25" si="16">IF(G4/1000*2500000*0.9 &lt; 48000, 48000, G4/1000*2500000*0.9)</f>
        <v>54225</v>
      </c>
      <c r="AL4" s="11">
        <f t="shared" ref="AL4:AL20" si="17">IF(H4/1000*2500000*0.9 &lt; 48000, 48000, H4/1000*2500000*0.9)</f>
        <v>49837.5</v>
      </c>
      <c r="AO4" s="9"/>
      <c r="AP4" s="10">
        <v>19</v>
      </c>
      <c r="AQ4" s="11">
        <f t="shared" ref="AQ4:AQ45" si="18">IF(C4/1000*5000000*0.9 &lt; 48000, 48000, C4/1000*5000000*0.9)</f>
        <v>255150</v>
      </c>
      <c r="AR4" s="11">
        <f t="shared" ref="AR4:AR40" si="19">IF(D4/1000*5000000*0.9 &lt; 48000, 48000, D4/1000*5000000*0.9)</f>
        <v>178650.00000000003</v>
      </c>
      <c r="AS4" s="11">
        <f t="shared" ref="AS4:AS35" si="20">IF(E4/1000*5000000*0.9 &lt; 48000, 48000, E4/1000*5000000*0.9)</f>
        <v>142650</v>
      </c>
      <c r="AT4" s="11">
        <f t="shared" ref="AT4:AT30" si="21">IF(F4/1000*5000000*0.9 &lt; 48000, 48000, F4/1000*5000000*0.9)</f>
        <v>121725</v>
      </c>
      <c r="AU4" s="11">
        <f t="shared" ref="AU4:AU25" si="22">IF(G4/1000*5000000*0.9 &lt; 48000, 48000, G4/1000*5000000*0.9)</f>
        <v>108450</v>
      </c>
      <c r="AV4" s="11">
        <f t="shared" ref="AV4:AV20" si="23">IF(H4/1000*5000000*0.9 &lt; 48000, 48000, H4/1000*5000000*0.9)</f>
        <v>99675</v>
      </c>
      <c r="AY4" s="9"/>
      <c r="AZ4" s="10">
        <v>19</v>
      </c>
      <c r="BA4" s="11">
        <f t="shared" ref="BA4:BA45" si="24">IF(C4/1000*10000000*0.9 &lt; 48000, 48000, C4/1000*10000000*0.9)</f>
        <v>510300</v>
      </c>
      <c r="BB4" s="11">
        <f t="shared" ref="BB4:BB40" si="25">IF(D4/1000*10000000*0.9 &lt; 48000, 48000, D4/1000*10000000*0.9)</f>
        <v>357300.00000000006</v>
      </c>
      <c r="BC4" s="11">
        <f t="shared" ref="BC4:BC35" si="26">IF(E4/1000*10000000*0.9 &lt; 48000, 48000, E4/1000*10000000*0.9)</f>
        <v>285300</v>
      </c>
      <c r="BD4" s="11">
        <f t="shared" ref="BD4:BD30" si="27">IF(F4/1000*10000000*0.9 &lt; 48000, 48000, F4/1000*10000000*0.9)</f>
        <v>243450</v>
      </c>
      <c r="BE4" s="11">
        <f t="shared" ref="BE4:BE25" si="28">IF(G4/1000*10000000*0.9 &lt; 48000, 48000, G4/1000*10000000*0.9)</f>
        <v>216900</v>
      </c>
      <c r="BF4" s="11">
        <f t="shared" ref="BF4:BF20" si="29">IF(H4/1000*10000000*0.9 &lt; 48000, 48000, H4/1000*10000000*0.9)</f>
        <v>199350</v>
      </c>
    </row>
    <row r="5" spans="1:58">
      <c r="A5" s="9"/>
      <c r="B5" s="10">
        <v>20</v>
      </c>
      <c r="C5" s="92">
        <v>57.65</v>
      </c>
      <c r="D5" s="92">
        <v>40.4</v>
      </c>
      <c r="E5" s="92">
        <v>32.200000000000003</v>
      </c>
      <c r="F5" s="92">
        <v>27.55</v>
      </c>
      <c r="G5" s="92">
        <v>24.55</v>
      </c>
      <c r="H5" s="92">
        <v>22.5</v>
      </c>
      <c r="K5" s="9"/>
      <c r="L5" s="10">
        <v>20</v>
      </c>
      <c r="M5" s="11">
        <f t="shared" si="5"/>
        <v>48000</v>
      </c>
      <c r="N5" s="11">
        <f t="shared" si="0"/>
        <v>48000</v>
      </c>
      <c r="O5" s="11">
        <f t="shared" si="0"/>
        <v>48000</v>
      </c>
      <c r="P5" s="11">
        <f t="shared" si="0"/>
        <v>48000</v>
      </c>
      <c r="Q5" s="11">
        <f t="shared" si="0"/>
        <v>48000</v>
      </c>
      <c r="R5" s="11">
        <f t="shared" si="0"/>
        <v>48000</v>
      </c>
      <c r="U5" s="9"/>
      <c r="V5" s="10">
        <v>20</v>
      </c>
      <c r="W5" s="11">
        <f t="shared" si="6"/>
        <v>51885</v>
      </c>
      <c r="X5" s="11">
        <f t="shared" si="7"/>
        <v>48000</v>
      </c>
      <c r="Y5" s="11">
        <f t="shared" si="8"/>
        <v>48000</v>
      </c>
      <c r="Z5" s="11">
        <f t="shared" si="9"/>
        <v>48000</v>
      </c>
      <c r="AA5" s="11">
        <f t="shared" si="10"/>
        <v>48000</v>
      </c>
      <c r="AB5" s="11">
        <f t="shared" si="11"/>
        <v>48000</v>
      </c>
      <c r="AE5" s="9"/>
      <c r="AF5" s="10">
        <v>20</v>
      </c>
      <c r="AG5" s="11">
        <f t="shared" si="12"/>
        <v>129712.5</v>
      </c>
      <c r="AH5" s="11">
        <f t="shared" si="13"/>
        <v>90900</v>
      </c>
      <c r="AI5" s="11">
        <f t="shared" si="14"/>
        <v>72450</v>
      </c>
      <c r="AJ5" s="11">
        <f t="shared" si="15"/>
        <v>61987.5</v>
      </c>
      <c r="AK5" s="11">
        <f t="shared" si="16"/>
        <v>55237.500000000007</v>
      </c>
      <c r="AL5" s="11">
        <f t="shared" si="17"/>
        <v>50625</v>
      </c>
      <c r="AO5" s="9"/>
      <c r="AP5" s="10">
        <v>20</v>
      </c>
      <c r="AQ5" s="11">
        <f t="shared" si="18"/>
        <v>259425</v>
      </c>
      <c r="AR5" s="11">
        <f t="shared" si="19"/>
        <v>181800</v>
      </c>
      <c r="AS5" s="11">
        <f t="shared" si="20"/>
        <v>144900</v>
      </c>
      <c r="AT5" s="11">
        <f t="shared" si="21"/>
        <v>123975</v>
      </c>
      <c r="AU5" s="11">
        <f t="shared" si="22"/>
        <v>110475.00000000001</v>
      </c>
      <c r="AV5" s="11">
        <f t="shared" si="23"/>
        <v>101250</v>
      </c>
      <c r="AY5" s="9"/>
      <c r="AZ5" s="10">
        <v>20</v>
      </c>
      <c r="BA5" s="11">
        <f t="shared" si="24"/>
        <v>518850</v>
      </c>
      <c r="BB5" s="11">
        <f t="shared" si="25"/>
        <v>363600</v>
      </c>
      <c r="BC5" s="11">
        <f t="shared" si="26"/>
        <v>289800</v>
      </c>
      <c r="BD5" s="11">
        <f t="shared" si="27"/>
        <v>247950</v>
      </c>
      <c r="BE5" s="11">
        <f t="shared" si="28"/>
        <v>220950.00000000003</v>
      </c>
      <c r="BF5" s="11">
        <f t="shared" si="29"/>
        <v>202500</v>
      </c>
    </row>
    <row r="6" spans="1:58">
      <c r="A6" s="9"/>
      <c r="B6" s="10">
        <v>21</v>
      </c>
      <c r="C6" s="92">
        <v>58.55</v>
      </c>
      <c r="D6" s="92">
        <v>41.15</v>
      </c>
      <c r="E6" s="92">
        <v>32.799999999999997</v>
      </c>
      <c r="F6" s="92">
        <v>28</v>
      </c>
      <c r="G6" s="92">
        <v>25</v>
      </c>
      <c r="H6" s="92">
        <v>22.9</v>
      </c>
      <c r="K6" s="9"/>
      <c r="L6" s="10">
        <v>21</v>
      </c>
      <c r="M6" s="11">
        <f t="shared" si="5"/>
        <v>48000</v>
      </c>
      <c r="N6" s="11">
        <f t="shared" si="0"/>
        <v>48000</v>
      </c>
      <c r="O6" s="11">
        <f t="shared" si="0"/>
        <v>48000</v>
      </c>
      <c r="P6" s="11">
        <f t="shared" si="0"/>
        <v>48000</v>
      </c>
      <c r="Q6" s="11">
        <f t="shared" si="0"/>
        <v>48000</v>
      </c>
      <c r="R6" s="11">
        <f t="shared" si="0"/>
        <v>48000</v>
      </c>
      <c r="U6" s="9"/>
      <c r="V6" s="10">
        <v>21</v>
      </c>
      <c r="W6" s="11">
        <f t="shared" si="6"/>
        <v>52695</v>
      </c>
      <c r="X6" s="11">
        <f t="shared" si="7"/>
        <v>48000</v>
      </c>
      <c r="Y6" s="11">
        <f t="shared" si="8"/>
        <v>48000</v>
      </c>
      <c r="Z6" s="11">
        <f t="shared" si="9"/>
        <v>48000</v>
      </c>
      <c r="AA6" s="11">
        <f t="shared" si="10"/>
        <v>48000</v>
      </c>
      <c r="AB6" s="11">
        <f t="shared" si="11"/>
        <v>48000</v>
      </c>
      <c r="AE6" s="9"/>
      <c r="AF6" s="10">
        <v>21</v>
      </c>
      <c r="AG6" s="11">
        <f t="shared" si="12"/>
        <v>131737.5</v>
      </c>
      <c r="AH6" s="11">
        <f t="shared" si="13"/>
        <v>92587.5</v>
      </c>
      <c r="AI6" s="11">
        <f t="shared" si="14"/>
        <v>73799.999999999985</v>
      </c>
      <c r="AJ6" s="11">
        <f t="shared" si="15"/>
        <v>63000</v>
      </c>
      <c r="AK6" s="11">
        <f t="shared" si="16"/>
        <v>56250</v>
      </c>
      <c r="AL6" s="11">
        <f t="shared" si="17"/>
        <v>51525</v>
      </c>
      <c r="AO6" s="9"/>
      <c r="AP6" s="10">
        <v>21</v>
      </c>
      <c r="AQ6" s="11">
        <f t="shared" si="18"/>
        <v>263475</v>
      </c>
      <c r="AR6" s="11">
        <f t="shared" si="19"/>
        <v>185175</v>
      </c>
      <c r="AS6" s="11">
        <f t="shared" si="20"/>
        <v>147599.99999999997</v>
      </c>
      <c r="AT6" s="11">
        <f t="shared" si="21"/>
        <v>126000</v>
      </c>
      <c r="AU6" s="11">
        <f t="shared" si="22"/>
        <v>112500</v>
      </c>
      <c r="AV6" s="11">
        <f t="shared" si="23"/>
        <v>103050</v>
      </c>
      <c r="AY6" s="9"/>
      <c r="AZ6" s="10">
        <v>21</v>
      </c>
      <c r="BA6" s="11">
        <f t="shared" si="24"/>
        <v>526950</v>
      </c>
      <c r="BB6" s="11">
        <f t="shared" si="25"/>
        <v>370350</v>
      </c>
      <c r="BC6" s="11">
        <f t="shared" si="26"/>
        <v>295199.99999999994</v>
      </c>
      <c r="BD6" s="11">
        <f t="shared" si="27"/>
        <v>252000</v>
      </c>
      <c r="BE6" s="11">
        <f t="shared" si="28"/>
        <v>225000</v>
      </c>
      <c r="BF6" s="11">
        <f t="shared" si="29"/>
        <v>206100</v>
      </c>
    </row>
    <row r="7" spans="1:58">
      <c r="A7" s="9"/>
      <c r="B7" s="10">
        <v>22</v>
      </c>
      <c r="C7" s="92">
        <v>59.65</v>
      </c>
      <c r="D7" s="92">
        <v>41.95</v>
      </c>
      <c r="E7" s="92">
        <v>33.450000000000003</v>
      </c>
      <c r="F7" s="92">
        <v>28.55</v>
      </c>
      <c r="G7" s="92">
        <v>25.5</v>
      </c>
      <c r="H7" s="92">
        <v>23.4</v>
      </c>
      <c r="K7" s="9"/>
      <c r="L7" s="10">
        <v>22</v>
      </c>
      <c r="M7" s="11">
        <f t="shared" si="5"/>
        <v>48000</v>
      </c>
      <c r="N7" s="11">
        <f t="shared" si="0"/>
        <v>48000</v>
      </c>
      <c r="O7" s="11">
        <f t="shared" si="0"/>
        <v>48000</v>
      </c>
      <c r="P7" s="11">
        <f t="shared" si="0"/>
        <v>48000</v>
      </c>
      <c r="Q7" s="11">
        <f t="shared" si="0"/>
        <v>48000</v>
      </c>
      <c r="R7" s="11">
        <f t="shared" si="0"/>
        <v>48000</v>
      </c>
      <c r="U7" s="9"/>
      <c r="V7" s="10">
        <v>22</v>
      </c>
      <c r="W7" s="11">
        <f t="shared" si="6"/>
        <v>53685</v>
      </c>
      <c r="X7" s="11">
        <f t="shared" si="7"/>
        <v>48000</v>
      </c>
      <c r="Y7" s="11">
        <f t="shared" si="8"/>
        <v>48000</v>
      </c>
      <c r="Z7" s="11">
        <f t="shared" si="9"/>
        <v>48000</v>
      </c>
      <c r="AA7" s="11">
        <f t="shared" si="10"/>
        <v>48000</v>
      </c>
      <c r="AB7" s="11">
        <f t="shared" si="11"/>
        <v>48000</v>
      </c>
      <c r="AE7" s="9"/>
      <c r="AF7" s="10">
        <v>22</v>
      </c>
      <c r="AG7" s="11">
        <f t="shared" si="12"/>
        <v>134212.5</v>
      </c>
      <c r="AH7" s="11">
        <f t="shared" si="13"/>
        <v>94387.5</v>
      </c>
      <c r="AI7" s="11">
        <f t="shared" si="14"/>
        <v>75262.5</v>
      </c>
      <c r="AJ7" s="11">
        <f t="shared" si="15"/>
        <v>64237.5</v>
      </c>
      <c r="AK7" s="11">
        <f t="shared" si="16"/>
        <v>57374.999999999993</v>
      </c>
      <c r="AL7" s="11">
        <f t="shared" si="17"/>
        <v>52649.999999999993</v>
      </c>
      <c r="AO7" s="9"/>
      <c r="AP7" s="10">
        <v>22</v>
      </c>
      <c r="AQ7" s="11">
        <f t="shared" si="18"/>
        <v>268425</v>
      </c>
      <c r="AR7" s="11">
        <f t="shared" si="19"/>
        <v>188775</v>
      </c>
      <c r="AS7" s="11">
        <f t="shared" si="20"/>
        <v>150525</v>
      </c>
      <c r="AT7" s="11">
        <f t="shared" si="21"/>
        <v>128475</v>
      </c>
      <c r="AU7" s="11">
        <f t="shared" si="22"/>
        <v>114749.99999999999</v>
      </c>
      <c r="AV7" s="11">
        <f t="shared" si="23"/>
        <v>105299.99999999999</v>
      </c>
      <c r="AY7" s="9"/>
      <c r="AZ7" s="10">
        <v>22</v>
      </c>
      <c r="BA7" s="11">
        <f t="shared" si="24"/>
        <v>536850</v>
      </c>
      <c r="BB7" s="11">
        <f t="shared" si="25"/>
        <v>377550</v>
      </c>
      <c r="BC7" s="11">
        <f t="shared" si="26"/>
        <v>301050</v>
      </c>
      <c r="BD7" s="11">
        <f t="shared" si="27"/>
        <v>256950</v>
      </c>
      <c r="BE7" s="11">
        <f t="shared" si="28"/>
        <v>229499.99999999997</v>
      </c>
      <c r="BF7" s="11">
        <f t="shared" si="29"/>
        <v>210599.99999999997</v>
      </c>
    </row>
    <row r="8" spans="1:58">
      <c r="A8" s="9"/>
      <c r="B8" s="10">
        <v>23</v>
      </c>
      <c r="C8" s="92">
        <v>60.8</v>
      </c>
      <c r="D8" s="92">
        <v>42.7</v>
      </c>
      <c r="E8" s="92">
        <v>34.049999999999997</v>
      </c>
      <c r="F8" s="92">
        <v>29</v>
      </c>
      <c r="G8" s="92">
        <v>25.95</v>
      </c>
      <c r="H8" s="92">
        <v>23.85</v>
      </c>
      <c r="K8" s="9"/>
      <c r="L8" s="10">
        <v>23</v>
      </c>
      <c r="M8" s="11">
        <f t="shared" si="5"/>
        <v>48000</v>
      </c>
      <c r="N8" s="11">
        <f t="shared" si="0"/>
        <v>48000</v>
      </c>
      <c r="O8" s="11">
        <f t="shared" si="0"/>
        <v>48000</v>
      </c>
      <c r="P8" s="11">
        <f t="shared" si="0"/>
        <v>48000</v>
      </c>
      <c r="Q8" s="11">
        <f t="shared" si="0"/>
        <v>48000</v>
      </c>
      <c r="R8" s="11">
        <f t="shared" si="0"/>
        <v>48000</v>
      </c>
      <c r="U8" s="9"/>
      <c r="V8" s="10">
        <v>23</v>
      </c>
      <c r="W8" s="11">
        <f t="shared" si="6"/>
        <v>54720</v>
      </c>
      <c r="X8" s="11">
        <f t="shared" si="7"/>
        <v>48000</v>
      </c>
      <c r="Y8" s="11">
        <f t="shared" si="8"/>
        <v>48000</v>
      </c>
      <c r="Z8" s="11">
        <f t="shared" si="9"/>
        <v>48000</v>
      </c>
      <c r="AA8" s="11">
        <f t="shared" si="10"/>
        <v>48000</v>
      </c>
      <c r="AB8" s="11">
        <f t="shared" si="11"/>
        <v>48000</v>
      </c>
      <c r="AE8" s="9"/>
      <c r="AF8" s="10">
        <v>23</v>
      </c>
      <c r="AG8" s="11">
        <f t="shared" si="12"/>
        <v>136800</v>
      </c>
      <c r="AH8" s="11">
        <f t="shared" si="13"/>
        <v>96075</v>
      </c>
      <c r="AI8" s="11">
        <f t="shared" si="14"/>
        <v>76612.499999999985</v>
      </c>
      <c r="AJ8" s="11">
        <f t="shared" si="15"/>
        <v>65250</v>
      </c>
      <c r="AK8" s="11">
        <f t="shared" si="16"/>
        <v>58387.5</v>
      </c>
      <c r="AL8" s="11">
        <f t="shared" si="17"/>
        <v>53662.500000000007</v>
      </c>
      <c r="AO8" s="9"/>
      <c r="AP8" s="10">
        <v>23</v>
      </c>
      <c r="AQ8" s="11">
        <f t="shared" si="18"/>
        <v>273600</v>
      </c>
      <c r="AR8" s="11">
        <f t="shared" si="19"/>
        <v>192150</v>
      </c>
      <c r="AS8" s="11">
        <f t="shared" si="20"/>
        <v>153224.99999999997</v>
      </c>
      <c r="AT8" s="11">
        <f t="shared" si="21"/>
        <v>130500</v>
      </c>
      <c r="AU8" s="11">
        <f t="shared" si="22"/>
        <v>116775</v>
      </c>
      <c r="AV8" s="11">
        <f t="shared" si="23"/>
        <v>107325.00000000001</v>
      </c>
      <c r="AY8" s="9"/>
      <c r="AZ8" s="10">
        <v>23</v>
      </c>
      <c r="BA8" s="11">
        <f t="shared" si="24"/>
        <v>547200</v>
      </c>
      <c r="BB8" s="11">
        <f t="shared" si="25"/>
        <v>384300</v>
      </c>
      <c r="BC8" s="11">
        <f t="shared" si="26"/>
        <v>306449.99999999994</v>
      </c>
      <c r="BD8" s="11">
        <f t="shared" si="27"/>
        <v>261000</v>
      </c>
      <c r="BE8" s="11">
        <f t="shared" si="28"/>
        <v>233550</v>
      </c>
      <c r="BF8" s="11">
        <f t="shared" si="29"/>
        <v>214650.00000000003</v>
      </c>
    </row>
    <row r="9" spans="1:58">
      <c r="A9" s="9"/>
      <c r="B9" s="10">
        <v>24</v>
      </c>
      <c r="C9" s="92">
        <v>61.9</v>
      </c>
      <c r="D9" s="92">
        <v>43.45</v>
      </c>
      <c r="E9" s="92">
        <v>34.700000000000003</v>
      </c>
      <c r="F9" s="92">
        <v>29.6</v>
      </c>
      <c r="G9" s="92">
        <v>26.5</v>
      </c>
      <c r="H9" s="92">
        <v>24.35</v>
      </c>
      <c r="K9" s="9"/>
      <c r="L9" s="10">
        <v>24</v>
      </c>
      <c r="M9" s="11">
        <f t="shared" si="5"/>
        <v>48000</v>
      </c>
      <c r="N9" s="11">
        <f t="shared" si="0"/>
        <v>48000</v>
      </c>
      <c r="O9" s="11">
        <f t="shared" si="0"/>
        <v>48000</v>
      </c>
      <c r="P9" s="11">
        <f t="shared" si="0"/>
        <v>48000</v>
      </c>
      <c r="Q9" s="11">
        <f t="shared" si="0"/>
        <v>48000</v>
      </c>
      <c r="R9" s="11">
        <f t="shared" si="0"/>
        <v>48000</v>
      </c>
      <c r="U9" s="9"/>
      <c r="V9" s="10">
        <v>24</v>
      </c>
      <c r="W9" s="11">
        <f t="shared" si="6"/>
        <v>55710</v>
      </c>
      <c r="X9" s="11">
        <f t="shared" si="7"/>
        <v>48000</v>
      </c>
      <c r="Y9" s="11">
        <f t="shared" si="8"/>
        <v>48000</v>
      </c>
      <c r="Z9" s="11">
        <f t="shared" si="9"/>
        <v>48000</v>
      </c>
      <c r="AA9" s="11">
        <f t="shared" si="10"/>
        <v>48000</v>
      </c>
      <c r="AB9" s="11">
        <f t="shared" si="11"/>
        <v>48000</v>
      </c>
      <c r="AE9" s="9"/>
      <c r="AF9" s="10">
        <v>24</v>
      </c>
      <c r="AG9" s="11">
        <f t="shared" si="12"/>
        <v>139275</v>
      </c>
      <c r="AH9" s="11">
        <f t="shared" si="13"/>
        <v>97762.5</v>
      </c>
      <c r="AI9" s="11">
        <f t="shared" si="14"/>
        <v>78075</v>
      </c>
      <c r="AJ9" s="11">
        <f t="shared" si="15"/>
        <v>66600</v>
      </c>
      <c r="AK9" s="11">
        <f t="shared" si="16"/>
        <v>59625</v>
      </c>
      <c r="AL9" s="11">
        <f t="shared" si="17"/>
        <v>54787.5</v>
      </c>
      <c r="AO9" s="9"/>
      <c r="AP9" s="10">
        <v>24</v>
      </c>
      <c r="AQ9" s="11">
        <f t="shared" si="18"/>
        <v>278550</v>
      </c>
      <c r="AR9" s="11">
        <f t="shared" si="19"/>
        <v>195525</v>
      </c>
      <c r="AS9" s="11">
        <f t="shared" si="20"/>
        <v>156150</v>
      </c>
      <c r="AT9" s="11">
        <f t="shared" si="21"/>
        <v>133200</v>
      </c>
      <c r="AU9" s="11">
        <f t="shared" si="22"/>
        <v>119250</v>
      </c>
      <c r="AV9" s="11">
        <f t="shared" si="23"/>
        <v>109575</v>
      </c>
      <c r="AY9" s="9"/>
      <c r="AZ9" s="10">
        <v>24</v>
      </c>
      <c r="BA9" s="11">
        <f t="shared" si="24"/>
        <v>557100</v>
      </c>
      <c r="BB9" s="11">
        <f t="shared" si="25"/>
        <v>391050</v>
      </c>
      <c r="BC9" s="11">
        <f t="shared" si="26"/>
        <v>312300</v>
      </c>
      <c r="BD9" s="11">
        <f t="shared" si="27"/>
        <v>266400</v>
      </c>
      <c r="BE9" s="11">
        <f t="shared" si="28"/>
        <v>238500</v>
      </c>
      <c r="BF9" s="11">
        <f t="shared" si="29"/>
        <v>219150</v>
      </c>
    </row>
    <row r="10" spans="1:58">
      <c r="A10" s="9"/>
      <c r="B10" s="10">
        <v>25</v>
      </c>
      <c r="C10" s="92">
        <v>63.05</v>
      </c>
      <c r="D10" s="92">
        <v>44.25</v>
      </c>
      <c r="E10" s="92">
        <v>35.299999999999997</v>
      </c>
      <c r="F10" s="92">
        <v>30.15</v>
      </c>
      <c r="G10" s="92">
        <v>27</v>
      </c>
      <c r="H10" s="92">
        <v>24.85</v>
      </c>
      <c r="K10" s="9"/>
      <c r="L10" s="10">
        <v>25</v>
      </c>
      <c r="M10" s="11">
        <f t="shared" si="5"/>
        <v>48000</v>
      </c>
      <c r="N10" s="11">
        <f t="shared" si="0"/>
        <v>48000</v>
      </c>
      <c r="O10" s="11">
        <f t="shared" si="0"/>
        <v>48000</v>
      </c>
      <c r="P10" s="11">
        <f t="shared" si="0"/>
        <v>48000</v>
      </c>
      <c r="Q10" s="11">
        <f t="shared" si="0"/>
        <v>48000</v>
      </c>
      <c r="R10" s="11">
        <f t="shared" si="0"/>
        <v>48000</v>
      </c>
      <c r="U10" s="9"/>
      <c r="V10" s="10">
        <v>25</v>
      </c>
      <c r="W10" s="11">
        <f t="shared" si="6"/>
        <v>56744.999999999993</v>
      </c>
      <c r="X10" s="11">
        <f t="shared" si="7"/>
        <v>48000</v>
      </c>
      <c r="Y10" s="11">
        <f t="shared" si="8"/>
        <v>48000</v>
      </c>
      <c r="Z10" s="11">
        <f t="shared" si="9"/>
        <v>48000</v>
      </c>
      <c r="AA10" s="11">
        <f t="shared" si="10"/>
        <v>48000</v>
      </c>
      <c r="AB10" s="11">
        <f t="shared" si="11"/>
        <v>48000</v>
      </c>
      <c r="AE10" s="9"/>
      <c r="AF10" s="10">
        <v>25</v>
      </c>
      <c r="AG10" s="11">
        <f t="shared" si="12"/>
        <v>141862.5</v>
      </c>
      <c r="AH10" s="11">
        <f t="shared" si="13"/>
        <v>99562.5</v>
      </c>
      <c r="AI10" s="11">
        <f t="shared" si="14"/>
        <v>79425</v>
      </c>
      <c r="AJ10" s="11">
        <f t="shared" si="15"/>
        <v>67837.5</v>
      </c>
      <c r="AK10" s="11">
        <f t="shared" si="16"/>
        <v>60750</v>
      </c>
      <c r="AL10" s="11">
        <f t="shared" si="17"/>
        <v>55912.5</v>
      </c>
      <c r="AO10" s="9"/>
      <c r="AP10" s="10">
        <v>25</v>
      </c>
      <c r="AQ10" s="11">
        <f t="shared" si="18"/>
        <v>283725</v>
      </c>
      <c r="AR10" s="11">
        <f t="shared" si="19"/>
        <v>199125</v>
      </c>
      <c r="AS10" s="11">
        <f t="shared" si="20"/>
        <v>158850</v>
      </c>
      <c r="AT10" s="11">
        <f t="shared" si="21"/>
        <v>135675</v>
      </c>
      <c r="AU10" s="11">
        <f t="shared" si="22"/>
        <v>121500</v>
      </c>
      <c r="AV10" s="11">
        <f t="shared" si="23"/>
        <v>111825</v>
      </c>
      <c r="AY10" s="9"/>
      <c r="AZ10" s="10">
        <v>25</v>
      </c>
      <c r="BA10" s="11">
        <f t="shared" si="24"/>
        <v>567450</v>
      </c>
      <c r="BB10" s="11">
        <f t="shared" si="25"/>
        <v>398250</v>
      </c>
      <c r="BC10" s="11">
        <f t="shared" si="26"/>
        <v>317700</v>
      </c>
      <c r="BD10" s="11">
        <f t="shared" si="27"/>
        <v>271350</v>
      </c>
      <c r="BE10" s="11">
        <f t="shared" si="28"/>
        <v>243000</v>
      </c>
      <c r="BF10" s="11">
        <f t="shared" si="29"/>
        <v>223650</v>
      </c>
    </row>
    <row r="11" spans="1:58">
      <c r="A11" s="9"/>
      <c r="B11" s="10">
        <v>26</v>
      </c>
      <c r="C11" s="92">
        <v>64.2</v>
      </c>
      <c r="D11" s="92">
        <v>45.1</v>
      </c>
      <c r="E11" s="92">
        <v>35.950000000000003</v>
      </c>
      <c r="F11" s="92">
        <v>30.8</v>
      </c>
      <c r="G11" s="92">
        <v>27.55</v>
      </c>
      <c r="H11" s="92">
        <v>25.4</v>
      </c>
      <c r="K11" s="9"/>
      <c r="L11" s="10">
        <v>26</v>
      </c>
      <c r="M11" s="11">
        <f t="shared" si="5"/>
        <v>48000</v>
      </c>
      <c r="N11" s="11">
        <f t="shared" si="0"/>
        <v>48000</v>
      </c>
      <c r="O11" s="11">
        <f t="shared" si="0"/>
        <v>48000</v>
      </c>
      <c r="P11" s="11">
        <f t="shared" si="0"/>
        <v>48000</v>
      </c>
      <c r="Q11" s="11">
        <f t="shared" si="0"/>
        <v>48000</v>
      </c>
      <c r="R11" s="11">
        <f t="shared" si="0"/>
        <v>48000</v>
      </c>
      <c r="U11" s="9"/>
      <c r="V11" s="10">
        <v>26</v>
      </c>
      <c r="W11" s="11">
        <f t="shared" si="6"/>
        <v>57780.000000000007</v>
      </c>
      <c r="X11" s="11">
        <f t="shared" si="7"/>
        <v>48000</v>
      </c>
      <c r="Y11" s="11">
        <f t="shared" si="8"/>
        <v>48000</v>
      </c>
      <c r="Z11" s="11">
        <f t="shared" si="9"/>
        <v>48000</v>
      </c>
      <c r="AA11" s="11">
        <f t="shared" si="10"/>
        <v>48000</v>
      </c>
      <c r="AB11" s="11">
        <f t="shared" si="11"/>
        <v>48000</v>
      </c>
      <c r="AE11" s="9"/>
      <c r="AF11" s="10">
        <v>26</v>
      </c>
      <c r="AG11" s="11">
        <f t="shared" si="12"/>
        <v>144450.00000000003</v>
      </c>
      <c r="AH11" s="11">
        <f t="shared" si="13"/>
        <v>101475</v>
      </c>
      <c r="AI11" s="11">
        <f t="shared" si="14"/>
        <v>80887.5</v>
      </c>
      <c r="AJ11" s="11">
        <f t="shared" si="15"/>
        <v>69300</v>
      </c>
      <c r="AK11" s="11">
        <f t="shared" si="16"/>
        <v>61987.5</v>
      </c>
      <c r="AL11" s="11">
        <f t="shared" si="17"/>
        <v>57150</v>
      </c>
      <c r="AO11" s="9"/>
      <c r="AP11" s="10">
        <v>26</v>
      </c>
      <c r="AQ11" s="11">
        <f t="shared" si="18"/>
        <v>288900.00000000006</v>
      </c>
      <c r="AR11" s="11">
        <f t="shared" si="19"/>
        <v>202950</v>
      </c>
      <c r="AS11" s="11">
        <f t="shared" si="20"/>
        <v>161775</v>
      </c>
      <c r="AT11" s="11">
        <f t="shared" si="21"/>
        <v>138600</v>
      </c>
      <c r="AU11" s="11">
        <f t="shared" si="22"/>
        <v>123975</v>
      </c>
      <c r="AV11" s="11">
        <f t="shared" si="23"/>
        <v>114300</v>
      </c>
      <c r="AY11" s="9"/>
      <c r="AZ11" s="10">
        <v>26</v>
      </c>
      <c r="BA11" s="11">
        <f t="shared" si="24"/>
        <v>577800.00000000012</v>
      </c>
      <c r="BB11" s="11">
        <f t="shared" si="25"/>
        <v>405900</v>
      </c>
      <c r="BC11" s="11">
        <f t="shared" si="26"/>
        <v>323550</v>
      </c>
      <c r="BD11" s="11">
        <f t="shared" si="27"/>
        <v>277200</v>
      </c>
      <c r="BE11" s="11">
        <f t="shared" si="28"/>
        <v>247950</v>
      </c>
      <c r="BF11" s="11">
        <f t="shared" si="29"/>
        <v>228600</v>
      </c>
    </row>
    <row r="12" spans="1:58">
      <c r="A12" s="9"/>
      <c r="B12" s="10">
        <v>27</v>
      </c>
      <c r="C12" s="92">
        <v>65.400000000000006</v>
      </c>
      <c r="D12" s="92">
        <v>45.95</v>
      </c>
      <c r="E12" s="92">
        <v>36.700000000000003</v>
      </c>
      <c r="F12" s="92">
        <v>31.45</v>
      </c>
      <c r="G12" s="92">
        <v>28.1</v>
      </c>
      <c r="H12" s="92">
        <v>25.9</v>
      </c>
      <c r="K12" s="9"/>
      <c r="L12" s="10">
        <v>27</v>
      </c>
      <c r="M12" s="11">
        <f t="shared" si="5"/>
        <v>48000</v>
      </c>
      <c r="N12" s="11">
        <f t="shared" si="0"/>
        <v>48000</v>
      </c>
      <c r="O12" s="11">
        <f t="shared" si="0"/>
        <v>48000</v>
      </c>
      <c r="P12" s="11">
        <f t="shared" si="0"/>
        <v>48000</v>
      </c>
      <c r="Q12" s="11">
        <f t="shared" si="0"/>
        <v>48000</v>
      </c>
      <c r="R12" s="11">
        <f t="shared" si="0"/>
        <v>48000</v>
      </c>
      <c r="U12" s="9"/>
      <c r="V12" s="10">
        <v>27</v>
      </c>
      <c r="W12" s="11">
        <f t="shared" si="6"/>
        <v>58860</v>
      </c>
      <c r="X12" s="11">
        <f t="shared" si="7"/>
        <v>48000</v>
      </c>
      <c r="Y12" s="11">
        <f t="shared" si="8"/>
        <v>48000</v>
      </c>
      <c r="Z12" s="11">
        <f t="shared" si="9"/>
        <v>48000</v>
      </c>
      <c r="AA12" s="11">
        <f t="shared" si="10"/>
        <v>48000</v>
      </c>
      <c r="AB12" s="11">
        <f t="shared" si="11"/>
        <v>48000</v>
      </c>
      <c r="AE12" s="9"/>
      <c r="AF12" s="10">
        <v>27</v>
      </c>
      <c r="AG12" s="11">
        <f t="shared" si="12"/>
        <v>147150</v>
      </c>
      <c r="AH12" s="11">
        <f t="shared" si="13"/>
        <v>103387.50000000001</v>
      </c>
      <c r="AI12" s="11">
        <f t="shared" si="14"/>
        <v>82575.000000000015</v>
      </c>
      <c r="AJ12" s="11">
        <f t="shared" si="15"/>
        <v>70762.5</v>
      </c>
      <c r="AK12" s="11">
        <f t="shared" si="16"/>
        <v>63225</v>
      </c>
      <c r="AL12" s="11">
        <f t="shared" si="17"/>
        <v>58275</v>
      </c>
      <c r="AO12" s="9"/>
      <c r="AP12" s="10">
        <v>27</v>
      </c>
      <c r="AQ12" s="11">
        <f t="shared" si="18"/>
        <v>294300</v>
      </c>
      <c r="AR12" s="11">
        <f t="shared" si="19"/>
        <v>206775.00000000003</v>
      </c>
      <c r="AS12" s="11">
        <f t="shared" si="20"/>
        <v>165150.00000000003</v>
      </c>
      <c r="AT12" s="11">
        <f t="shared" si="21"/>
        <v>141525</v>
      </c>
      <c r="AU12" s="11">
        <f t="shared" si="22"/>
        <v>126450</v>
      </c>
      <c r="AV12" s="11">
        <f t="shared" si="23"/>
        <v>116550</v>
      </c>
      <c r="AY12" s="9"/>
      <c r="AZ12" s="10">
        <v>27</v>
      </c>
      <c r="BA12" s="11">
        <f t="shared" si="24"/>
        <v>588600</v>
      </c>
      <c r="BB12" s="11">
        <f t="shared" si="25"/>
        <v>413550.00000000006</v>
      </c>
      <c r="BC12" s="11">
        <f t="shared" si="26"/>
        <v>330300.00000000006</v>
      </c>
      <c r="BD12" s="11">
        <f t="shared" si="27"/>
        <v>283050</v>
      </c>
      <c r="BE12" s="11">
        <f t="shared" si="28"/>
        <v>252900</v>
      </c>
      <c r="BF12" s="11">
        <f t="shared" si="29"/>
        <v>233100</v>
      </c>
    </row>
    <row r="13" spans="1:58">
      <c r="A13" s="9"/>
      <c r="B13" s="10">
        <v>28</v>
      </c>
      <c r="C13" s="92">
        <v>66.599999999999994</v>
      </c>
      <c r="D13" s="92">
        <v>46.85</v>
      </c>
      <c r="E13" s="92">
        <v>37.4</v>
      </c>
      <c r="F13" s="92">
        <v>32.049999999999997</v>
      </c>
      <c r="G13" s="92">
        <v>28.7</v>
      </c>
      <c r="H13" s="92">
        <v>26.5</v>
      </c>
      <c r="K13" s="9"/>
      <c r="L13" s="10">
        <v>28</v>
      </c>
      <c r="M13" s="11">
        <f t="shared" si="5"/>
        <v>48000</v>
      </c>
      <c r="N13" s="11">
        <f t="shared" si="0"/>
        <v>48000</v>
      </c>
      <c r="O13" s="11">
        <f t="shared" si="0"/>
        <v>48000</v>
      </c>
      <c r="P13" s="11">
        <f t="shared" si="0"/>
        <v>48000</v>
      </c>
      <c r="Q13" s="11">
        <f t="shared" si="0"/>
        <v>48000</v>
      </c>
      <c r="R13" s="11">
        <f t="shared" si="0"/>
        <v>48000</v>
      </c>
      <c r="U13" s="9"/>
      <c r="V13" s="10">
        <v>28</v>
      </c>
      <c r="W13" s="11">
        <f t="shared" si="6"/>
        <v>59939.999999999985</v>
      </c>
      <c r="X13" s="11">
        <f t="shared" si="7"/>
        <v>48000</v>
      </c>
      <c r="Y13" s="11">
        <f t="shared" si="8"/>
        <v>48000</v>
      </c>
      <c r="Z13" s="11">
        <f t="shared" si="9"/>
        <v>48000</v>
      </c>
      <c r="AA13" s="11">
        <f t="shared" si="10"/>
        <v>48000</v>
      </c>
      <c r="AB13" s="11">
        <f t="shared" si="11"/>
        <v>48000</v>
      </c>
      <c r="AE13" s="9"/>
      <c r="AF13" s="10">
        <v>28</v>
      </c>
      <c r="AG13" s="11">
        <f t="shared" si="12"/>
        <v>149849.99999999997</v>
      </c>
      <c r="AH13" s="11">
        <f t="shared" si="13"/>
        <v>105412.5</v>
      </c>
      <c r="AI13" s="11">
        <f t="shared" si="14"/>
        <v>84149.999999999985</v>
      </c>
      <c r="AJ13" s="11">
        <f t="shared" si="15"/>
        <v>72112.499999999985</v>
      </c>
      <c r="AK13" s="11">
        <f t="shared" si="16"/>
        <v>64575</v>
      </c>
      <c r="AL13" s="11">
        <f t="shared" si="17"/>
        <v>59625</v>
      </c>
      <c r="AO13" s="9"/>
      <c r="AP13" s="10">
        <v>28</v>
      </c>
      <c r="AQ13" s="11">
        <f t="shared" si="18"/>
        <v>299699.99999999994</v>
      </c>
      <c r="AR13" s="11">
        <f t="shared" si="19"/>
        <v>210825</v>
      </c>
      <c r="AS13" s="11">
        <f t="shared" si="20"/>
        <v>168299.99999999997</v>
      </c>
      <c r="AT13" s="11">
        <f t="shared" si="21"/>
        <v>144224.99999999997</v>
      </c>
      <c r="AU13" s="11">
        <f t="shared" si="22"/>
        <v>129150</v>
      </c>
      <c r="AV13" s="11">
        <f t="shared" si="23"/>
        <v>119250</v>
      </c>
      <c r="AY13" s="9"/>
      <c r="AZ13" s="10">
        <v>28</v>
      </c>
      <c r="BA13" s="11">
        <f t="shared" si="24"/>
        <v>599399.99999999988</v>
      </c>
      <c r="BB13" s="11">
        <f t="shared" si="25"/>
        <v>421650</v>
      </c>
      <c r="BC13" s="11">
        <f t="shared" si="26"/>
        <v>336599.99999999994</v>
      </c>
      <c r="BD13" s="11">
        <f t="shared" si="27"/>
        <v>288449.99999999994</v>
      </c>
      <c r="BE13" s="11">
        <f t="shared" si="28"/>
        <v>258300</v>
      </c>
      <c r="BF13" s="11">
        <f t="shared" si="29"/>
        <v>238500</v>
      </c>
    </row>
    <row r="14" spans="1:58">
      <c r="A14" s="9"/>
      <c r="B14" s="10">
        <v>29</v>
      </c>
      <c r="C14" s="92">
        <v>67.900000000000006</v>
      </c>
      <c r="D14" s="92">
        <v>47.7</v>
      </c>
      <c r="E14" s="92">
        <v>38.15</v>
      </c>
      <c r="F14" s="92">
        <v>32.700000000000003</v>
      </c>
      <c r="G14" s="92">
        <v>29.3</v>
      </c>
      <c r="H14" s="92">
        <v>27.15</v>
      </c>
      <c r="K14" s="9"/>
      <c r="L14" s="10">
        <v>29</v>
      </c>
      <c r="M14" s="11">
        <f t="shared" si="5"/>
        <v>48000</v>
      </c>
      <c r="N14" s="11">
        <f t="shared" si="0"/>
        <v>48000</v>
      </c>
      <c r="O14" s="11">
        <f t="shared" si="0"/>
        <v>48000</v>
      </c>
      <c r="P14" s="11">
        <f t="shared" si="0"/>
        <v>48000</v>
      </c>
      <c r="Q14" s="11">
        <f t="shared" si="0"/>
        <v>48000</v>
      </c>
      <c r="R14" s="11">
        <f t="shared" si="0"/>
        <v>48000</v>
      </c>
      <c r="U14" s="9"/>
      <c r="V14" s="10">
        <v>29</v>
      </c>
      <c r="W14" s="11">
        <f t="shared" si="6"/>
        <v>61110</v>
      </c>
      <c r="X14" s="11">
        <f t="shared" si="7"/>
        <v>48000</v>
      </c>
      <c r="Y14" s="11">
        <f t="shared" si="8"/>
        <v>48000</v>
      </c>
      <c r="Z14" s="11">
        <f t="shared" si="9"/>
        <v>48000</v>
      </c>
      <c r="AA14" s="11">
        <f t="shared" si="10"/>
        <v>48000</v>
      </c>
      <c r="AB14" s="11">
        <f t="shared" si="11"/>
        <v>48000</v>
      </c>
      <c r="AE14" s="9"/>
      <c r="AF14" s="10">
        <v>29</v>
      </c>
      <c r="AG14" s="11">
        <f t="shared" si="12"/>
        <v>152775</v>
      </c>
      <c r="AH14" s="11">
        <f t="shared" si="13"/>
        <v>107325.00000000001</v>
      </c>
      <c r="AI14" s="11">
        <f t="shared" si="14"/>
        <v>85837.499999999985</v>
      </c>
      <c r="AJ14" s="11">
        <f t="shared" si="15"/>
        <v>73575</v>
      </c>
      <c r="AK14" s="11">
        <f t="shared" si="16"/>
        <v>65925</v>
      </c>
      <c r="AL14" s="11">
        <f t="shared" si="17"/>
        <v>61087.499999999985</v>
      </c>
      <c r="AO14" s="9"/>
      <c r="AP14" s="10">
        <v>29</v>
      </c>
      <c r="AQ14" s="11">
        <f t="shared" si="18"/>
        <v>305550</v>
      </c>
      <c r="AR14" s="11">
        <f t="shared" si="19"/>
        <v>214650.00000000003</v>
      </c>
      <c r="AS14" s="11">
        <f t="shared" si="20"/>
        <v>171674.99999999997</v>
      </c>
      <c r="AT14" s="11">
        <f t="shared" si="21"/>
        <v>147150</v>
      </c>
      <c r="AU14" s="11">
        <f t="shared" si="22"/>
        <v>131850</v>
      </c>
      <c r="AV14" s="11">
        <f t="shared" si="23"/>
        <v>122174.99999999997</v>
      </c>
      <c r="AY14" s="9"/>
      <c r="AZ14" s="10">
        <v>29</v>
      </c>
      <c r="BA14" s="11">
        <f t="shared" si="24"/>
        <v>611100</v>
      </c>
      <c r="BB14" s="11">
        <f t="shared" si="25"/>
        <v>429300.00000000006</v>
      </c>
      <c r="BC14" s="11">
        <f t="shared" si="26"/>
        <v>343349.99999999994</v>
      </c>
      <c r="BD14" s="11">
        <f t="shared" si="27"/>
        <v>294300</v>
      </c>
      <c r="BE14" s="11">
        <f t="shared" si="28"/>
        <v>263700</v>
      </c>
      <c r="BF14" s="11">
        <f t="shared" si="29"/>
        <v>244349.99999999994</v>
      </c>
    </row>
    <row r="15" spans="1:58">
      <c r="A15" s="9"/>
      <c r="B15" s="10">
        <v>30</v>
      </c>
      <c r="C15" s="92">
        <v>69.2</v>
      </c>
      <c r="D15" s="92">
        <v>48.6</v>
      </c>
      <c r="E15" s="92">
        <v>38.85</v>
      </c>
      <c r="F15" s="92">
        <v>33.4</v>
      </c>
      <c r="G15" s="92">
        <v>29.9</v>
      </c>
      <c r="H15" s="92">
        <v>27.75</v>
      </c>
      <c r="K15" s="9"/>
      <c r="L15" s="10">
        <v>30</v>
      </c>
      <c r="M15" s="11">
        <f t="shared" si="5"/>
        <v>48000</v>
      </c>
      <c r="N15" s="11">
        <f t="shared" si="0"/>
        <v>48000</v>
      </c>
      <c r="O15" s="11">
        <f t="shared" si="0"/>
        <v>48000</v>
      </c>
      <c r="P15" s="11">
        <f t="shared" si="0"/>
        <v>48000</v>
      </c>
      <c r="Q15" s="11">
        <f t="shared" si="0"/>
        <v>48000</v>
      </c>
      <c r="R15" s="11">
        <f t="shared" si="0"/>
        <v>48000</v>
      </c>
      <c r="U15" s="9"/>
      <c r="V15" s="10">
        <v>30</v>
      </c>
      <c r="W15" s="11">
        <f t="shared" si="6"/>
        <v>62280</v>
      </c>
      <c r="X15" s="11">
        <f t="shared" si="7"/>
        <v>48000</v>
      </c>
      <c r="Y15" s="11">
        <f t="shared" si="8"/>
        <v>48000</v>
      </c>
      <c r="Z15" s="11">
        <f t="shared" si="9"/>
        <v>48000</v>
      </c>
      <c r="AA15" s="11">
        <f t="shared" si="10"/>
        <v>48000</v>
      </c>
      <c r="AB15" s="11">
        <f t="shared" si="11"/>
        <v>48000</v>
      </c>
      <c r="AE15" s="9"/>
      <c r="AF15" s="10">
        <v>30</v>
      </c>
      <c r="AG15" s="11">
        <f t="shared" si="12"/>
        <v>155700</v>
      </c>
      <c r="AH15" s="11">
        <f t="shared" si="13"/>
        <v>109350.00000000001</v>
      </c>
      <c r="AI15" s="11">
        <f t="shared" si="14"/>
        <v>87412.5</v>
      </c>
      <c r="AJ15" s="11">
        <f t="shared" si="15"/>
        <v>75150</v>
      </c>
      <c r="AK15" s="11">
        <f t="shared" si="16"/>
        <v>67275</v>
      </c>
      <c r="AL15" s="11">
        <f t="shared" si="17"/>
        <v>62437.5</v>
      </c>
      <c r="AO15" s="9"/>
      <c r="AP15" s="10">
        <v>30</v>
      </c>
      <c r="AQ15" s="11">
        <f t="shared" si="18"/>
        <v>311400</v>
      </c>
      <c r="AR15" s="11">
        <f t="shared" si="19"/>
        <v>218700.00000000003</v>
      </c>
      <c r="AS15" s="11">
        <f t="shared" si="20"/>
        <v>174825</v>
      </c>
      <c r="AT15" s="11">
        <f t="shared" si="21"/>
        <v>150300</v>
      </c>
      <c r="AU15" s="11">
        <f t="shared" si="22"/>
        <v>134550</v>
      </c>
      <c r="AV15" s="11">
        <f t="shared" si="23"/>
        <v>124875</v>
      </c>
      <c r="AY15" s="9"/>
      <c r="AZ15" s="10">
        <v>30</v>
      </c>
      <c r="BA15" s="11">
        <f t="shared" si="24"/>
        <v>622800</v>
      </c>
      <c r="BB15" s="11">
        <f t="shared" si="25"/>
        <v>437400.00000000006</v>
      </c>
      <c r="BC15" s="11">
        <f t="shared" si="26"/>
        <v>349650</v>
      </c>
      <c r="BD15" s="11">
        <f t="shared" si="27"/>
        <v>300600</v>
      </c>
      <c r="BE15" s="11">
        <f t="shared" si="28"/>
        <v>269100</v>
      </c>
      <c r="BF15" s="11">
        <f t="shared" si="29"/>
        <v>249750</v>
      </c>
    </row>
    <row r="16" spans="1:58">
      <c r="A16" s="9"/>
      <c r="B16" s="10">
        <v>31</v>
      </c>
      <c r="C16" s="92">
        <v>69.45</v>
      </c>
      <c r="D16" s="92">
        <v>49.55</v>
      </c>
      <c r="E16" s="92">
        <v>39.65</v>
      </c>
      <c r="F16" s="92">
        <v>34.049999999999997</v>
      </c>
      <c r="G16" s="92">
        <v>30.6</v>
      </c>
      <c r="H16" s="92">
        <v>28.45</v>
      </c>
      <c r="K16" s="9"/>
      <c r="L16" s="10">
        <v>31</v>
      </c>
      <c r="M16" s="11">
        <f t="shared" si="5"/>
        <v>48000</v>
      </c>
      <c r="N16" s="11">
        <f t="shared" si="0"/>
        <v>48000</v>
      </c>
      <c r="O16" s="11">
        <f t="shared" si="0"/>
        <v>48000</v>
      </c>
      <c r="P16" s="11">
        <f t="shared" si="0"/>
        <v>48000</v>
      </c>
      <c r="Q16" s="11">
        <f t="shared" si="0"/>
        <v>48000</v>
      </c>
      <c r="R16" s="11">
        <f t="shared" si="0"/>
        <v>48000</v>
      </c>
      <c r="U16" s="9"/>
      <c r="V16" s="10">
        <v>31</v>
      </c>
      <c r="W16" s="11">
        <f t="shared" si="6"/>
        <v>62505</v>
      </c>
      <c r="X16" s="11">
        <f t="shared" si="7"/>
        <v>48000</v>
      </c>
      <c r="Y16" s="11">
        <f t="shared" si="8"/>
        <v>48000</v>
      </c>
      <c r="Z16" s="11">
        <f t="shared" si="9"/>
        <v>48000</v>
      </c>
      <c r="AA16" s="11">
        <f t="shared" si="10"/>
        <v>48000</v>
      </c>
      <c r="AB16" s="11">
        <f t="shared" si="11"/>
        <v>48000</v>
      </c>
      <c r="AE16" s="9"/>
      <c r="AF16" s="10">
        <v>31</v>
      </c>
      <c r="AG16" s="11">
        <f t="shared" si="12"/>
        <v>156262.5</v>
      </c>
      <c r="AH16" s="11">
        <f t="shared" si="13"/>
        <v>111487.49999999999</v>
      </c>
      <c r="AI16" s="11">
        <f t="shared" si="14"/>
        <v>89212.5</v>
      </c>
      <c r="AJ16" s="11">
        <f t="shared" si="15"/>
        <v>76612.499999999985</v>
      </c>
      <c r="AK16" s="11">
        <f t="shared" si="16"/>
        <v>68850</v>
      </c>
      <c r="AL16" s="11">
        <f t="shared" si="17"/>
        <v>64012.5</v>
      </c>
      <c r="AO16" s="9"/>
      <c r="AP16" s="10">
        <v>31</v>
      </c>
      <c r="AQ16" s="11">
        <f t="shared" si="18"/>
        <v>312525</v>
      </c>
      <c r="AR16" s="11">
        <f t="shared" si="19"/>
        <v>222974.99999999997</v>
      </c>
      <c r="AS16" s="11">
        <f t="shared" si="20"/>
        <v>178425</v>
      </c>
      <c r="AT16" s="11">
        <f t="shared" si="21"/>
        <v>153224.99999999997</v>
      </c>
      <c r="AU16" s="11">
        <f t="shared" si="22"/>
        <v>137700</v>
      </c>
      <c r="AV16" s="11">
        <f t="shared" si="23"/>
        <v>128025</v>
      </c>
      <c r="AY16" s="9"/>
      <c r="AZ16" s="10">
        <v>31</v>
      </c>
      <c r="BA16" s="11">
        <f t="shared" si="24"/>
        <v>625050</v>
      </c>
      <c r="BB16" s="11">
        <f t="shared" si="25"/>
        <v>445949.99999999994</v>
      </c>
      <c r="BC16" s="11">
        <f t="shared" si="26"/>
        <v>356850</v>
      </c>
      <c r="BD16" s="11">
        <f t="shared" si="27"/>
        <v>306449.99999999994</v>
      </c>
      <c r="BE16" s="11">
        <f t="shared" si="28"/>
        <v>275400</v>
      </c>
      <c r="BF16" s="11">
        <f t="shared" si="29"/>
        <v>256050</v>
      </c>
    </row>
    <row r="17" spans="1:58">
      <c r="A17" s="9"/>
      <c r="B17" s="10">
        <v>32</v>
      </c>
      <c r="C17" s="92">
        <v>69.75</v>
      </c>
      <c r="D17" s="92">
        <v>50.55</v>
      </c>
      <c r="E17" s="92">
        <v>40.450000000000003</v>
      </c>
      <c r="F17" s="92">
        <v>34.9</v>
      </c>
      <c r="G17" s="92">
        <v>31.35</v>
      </c>
      <c r="H17" s="92">
        <v>29.05</v>
      </c>
      <c r="K17" s="9"/>
      <c r="L17" s="10">
        <v>32</v>
      </c>
      <c r="M17" s="11">
        <f t="shared" si="5"/>
        <v>48000</v>
      </c>
      <c r="N17" s="11">
        <f t="shared" si="0"/>
        <v>48000</v>
      </c>
      <c r="O17" s="11">
        <f t="shared" si="0"/>
        <v>48000</v>
      </c>
      <c r="P17" s="11">
        <f t="shared" si="0"/>
        <v>48000</v>
      </c>
      <c r="Q17" s="11">
        <f t="shared" si="0"/>
        <v>48000</v>
      </c>
      <c r="R17" s="11">
        <f t="shared" si="0"/>
        <v>48000</v>
      </c>
      <c r="U17" s="9"/>
      <c r="V17" s="10">
        <v>32</v>
      </c>
      <c r="W17" s="11">
        <f t="shared" si="6"/>
        <v>62775</v>
      </c>
      <c r="X17" s="11">
        <f t="shared" si="7"/>
        <v>48000</v>
      </c>
      <c r="Y17" s="11">
        <f t="shared" si="8"/>
        <v>48000</v>
      </c>
      <c r="Z17" s="11">
        <f t="shared" si="9"/>
        <v>48000</v>
      </c>
      <c r="AA17" s="11">
        <f t="shared" si="10"/>
        <v>48000</v>
      </c>
      <c r="AB17" s="11">
        <f t="shared" si="11"/>
        <v>48000</v>
      </c>
      <c r="AE17" s="9"/>
      <c r="AF17" s="10">
        <v>32</v>
      </c>
      <c r="AG17" s="11">
        <f t="shared" si="12"/>
        <v>156937.50000000003</v>
      </c>
      <c r="AH17" s="11">
        <f t="shared" si="13"/>
        <v>113737.5</v>
      </c>
      <c r="AI17" s="11">
        <f t="shared" si="14"/>
        <v>91012.5</v>
      </c>
      <c r="AJ17" s="11">
        <f t="shared" si="15"/>
        <v>78525</v>
      </c>
      <c r="AK17" s="11">
        <f t="shared" si="16"/>
        <v>70537.5</v>
      </c>
      <c r="AL17" s="11">
        <f t="shared" si="17"/>
        <v>65362.5</v>
      </c>
      <c r="AO17" s="9"/>
      <c r="AP17" s="10">
        <v>32</v>
      </c>
      <c r="AQ17" s="11">
        <f t="shared" si="18"/>
        <v>313875.00000000006</v>
      </c>
      <c r="AR17" s="11">
        <f t="shared" si="19"/>
        <v>227475</v>
      </c>
      <c r="AS17" s="11">
        <f t="shared" si="20"/>
        <v>182025</v>
      </c>
      <c r="AT17" s="11">
        <f t="shared" si="21"/>
        <v>157050</v>
      </c>
      <c r="AU17" s="11">
        <f t="shared" si="22"/>
        <v>141075</v>
      </c>
      <c r="AV17" s="11">
        <f t="shared" si="23"/>
        <v>130725</v>
      </c>
      <c r="AY17" s="9"/>
      <c r="AZ17" s="10">
        <v>32</v>
      </c>
      <c r="BA17" s="11">
        <f t="shared" si="24"/>
        <v>627750.00000000012</v>
      </c>
      <c r="BB17" s="11">
        <f t="shared" si="25"/>
        <v>454950</v>
      </c>
      <c r="BC17" s="11">
        <f t="shared" si="26"/>
        <v>364050</v>
      </c>
      <c r="BD17" s="11">
        <f t="shared" si="27"/>
        <v>314100</v>
      </c>
      <c r="BE17" s="11">
        <f t="shared" si="28"/>
        <v>282150</v>
      </c>
      <c r="BF17" s="11">
        <f t="shared" si="29"/>
        <v>261450</v>
      </c>
    </row>
    <row r="18" spans="1:58">
      <c r="A18" s="9"/>
      <c r="B18" s="10">
        <v>33</v>
      </c>
      <c r="C18" s="92">
        <v>70.099999999999994</v>
      </c>
      <c r="D18" s="92">
        <v>51.55</v>
      </c>
      <c r="E18" s="92">
        <v>41.35</v>
      </c>
      <c r="F18" s="92">
        <v>35.5</v>
      </c>
      <c r="G18" s="92">
        <v>32.049999999999997</v>
      </c>
      <c r="H18" s="92">
        <v>29.8</v>
      </c>
      <c r="K18" s="9"/>
      <c r="L18" s="10">
        <v>33</v>
      </c>
      <c r="M18" s="11">
        <f t="shared" si="5"/>
        <v>48000</v>
      </c>
      <c r="N18" s="11">
        <f t="shared" si="0"/>
        <v>48000</v>
      </c>
      <c r="O18" s="11">
        <f t="shared" si="0"/>
        <v>48000</v>
      </c>
      <c r="P18" s="11">
        <f t="shared" si="0"/>
        <v>48000</v>
      </c>
      <c r="Q18" s="11">
        <f t="shared" si="0"/>
        <v>48000</v>
      </c>
      <c r="R18" s="11">
        <f t="shared" si="0"/>
        <v>48000</v>
      </c>
      <c r="U18" s="9"/>
      <c r="V18" s="10">
        <v>33</v>
      </c>
      <c r="W18" s="11">
        <f t="shared" si="6"/>
        <v>63090</v>
      </c>
      <c r="X18" s="11">
        <f t="shared" si="7"/>
        <v>48000</v>
      </c>
      <c r="Y18" s="11">
        <f t="shared" si="8"/>
        <v>48000</v>
      </c>
      <c r="Z18" s="11">
        <f t="shared" si="9"/>
        <v>48000</v>
      </c>
      <c r="AA18" s="11">
        <f t="shared" si="10"/>
        <v>48000</v>
      </c>
      <c r="AB18" s="11">
        <f t="shared" si="11"/>
        <v>48000</v>
      </c>
      <c r="AE18" s="9"/>
      <c r="AF18" s="10">
        <v>33</v>
      </c>
      <c r="AG18" s="11">
        <f t="shared" si="12"/>
        <v>157725</v>
      </c>
      <c r="AH18" s="11">
        <f t="shared" si="13"/>
        <v>115987.5</v>
      </c>
      <c r="AI18" s="11">
        <f t="shared" si="14"/>
        <v>93037.500000000015</v>
      </c>
      <c r="AJ18" s="11">
        <f t="shared" si="15"/>
        <v>79874.999999999985</v>
      </c>
      <c r="AK18" s="11">
        <f t="shared" si="16"/>
        <v>72112.499999999985</v>
      </c>
      <c r="AL18" s="11">
        <f t="shared" si="17"/>
        <v>67050</v>
      </c>
      <c r="AO18" s="9"/>
      <c r="AP18" s="10">
        <v>33</v>
      </c>
      <c r="AQ18" s="11">
        <f t="shared" si="18"/>
        <v>315450</v>
      </c>
      <c r="AR18" s="11">
        <f t="shared" si="19"/>
        <v>231975</v>
      </c>
      <c r="AS18" s="11">
        <f t="shared" si="20"/>
        <v>186075.00000000003</v>
      </c>
      <c r="AT18" s="11">
        <f t="shared" si="21"/>
        <v>159749.99999999997</v>
      </c>
      <c r="AU18" s="11">
        <f t="shared" si="22"/>
        <v>144224.99999999997</v>
      </c>
      <c r="AV18" s="11">
        <f t="shared" si="23"/>
        <v>134100</v>
      </c>
      <c r="AY18" s="9"/>
      <c r="AZ18" s="10">
        <v>33</v>
      </c>
      <c r="BA18" s="11">
        <f t="shared" si="24"/>
        <v>630900</v>
      </c>
      <c r="BB18" s="11">
        <f t="shared" si="25"/>
        <v>463950</v>
      </c>
      <c r="BC18" s="11">
        <f t="shared" si="26"/>
        <v>372150.00000000006</v>
      </c>
      <c r="BD18" s="11">
        <f t="shared" si="27"/>
        <v>319499.99999999994</v>
      </c>
      <c r="BE18" s="11">
        <f t="shared" si="28"/>
        <v>288449.99999999994</v>
      </c>
      <c r="BF18" s="11">
        <f t="shared" si="29"/>
        <v>268200</v>
      </c>
    </row>
    <row r="19" spans="1:58">
      <c r="A19" s="9"/>
      <c r="B19" s="10">
        <v>34</v>
      </c>
      <c r="C19" s="92">
        <v>70.5</v>
      </c>
      <c r="D19" s="92">
        <v>52.55</v>
      </c>
      <c r="E19" s="92">
        <v>42.2</v>
      </c>
      <c r="F19" s="92">
        <v>36.299999999999997</v>
      </c>
      <c r="G19" s="92">
        <v>32.799999999999997</v>
      </c>
      <c r="H19" s="92">
        <v>30.6</v>
      </c>
      <c r="K19" s="9"/>
      <c r="L19" s="10">
        <v>34</v>
      </c>
      <c r="M19" s="11">
        <f t="shared" si="5"/>
        <v>48000</v>
      </c>
      <c r="N19" s="11">
        <f t="shared" ref="N19:N40" si="30">IF(D19/1000*500000*0.9 &lt; 48000, 48000, D19/1000*500000*0.9)</f>
        <v>48000</v>
      </c>
      <c r="O19" s="11">
        <f t="shared" ref="O19:O35" si="31">IF(E19/1000*500000*0.9 &lt; 48000, 48000, E19/1000*500000*0.9)</f>
        <v>48000</v>
      </c>
      <c r="P19" s="11">
        <f t="shared" ref="P19:P30" si="32">IF(F19/1000*500000*0.9 &lt; 48000, 48000, F19/1000*500000*0.9)</f>
        <v>48000</v>
      </c>
      <c r="Q19" s="11">
        <f t="shared" ref="Q19:R25" si="33">IF(G19/1000*500000*0.9 &lt; 48000, 48000, G19/1000*500000*0.9)</f>
        <v>48000</v>
      </c>
      <c r="R19" s="11">
        <f t="shared" si="33"/>
        <v>48000</v>
      </c>
      <c r="U19" s="9"/>
      <c r="V19" s="10">
        <v>34</v>
      </c>
      <c r="W19" s="11">
        <f t="shared" si="6"/>
        <v>63450</v>
      </c>
      <c r="X19" s="11">
        <f t="shared" si="7"/>
        <v>48000</v>
      </c>
      <c r="Y19" s="11">
        <f t="shared" si="8"/>
        <v>48000</v>
      </c>
      <c r="Z19" s="11">
        <f t="shared" si="9"/>
        <v>48000</v>
      </c>
      <c r="AA19" s="11">
        <f t="shared" si="10"/>
        <v>48000</v>
      </c>
      <c r="AB19" s="11">
        <f t="shared" si="11"/>
        <v>48000</v>
      </c>
      <c r="AE19" s="9"/>
      <c r="AF19" s="10">
        <v>34</v>
      </c>
      <c r="AG19" s="11">
        <f t="shared" si="12"/>
        <v>158624.99999999997</v>
      </c>
      <c r="AH19" s="11">
        <f t="shared" si="13"/>
        <v>118237.5</v>
      </c>
      <c r="AI19" s="11">
        <f t="shared" si="14"/>
        <v>94950</v>
      </c>
      <c r="AJ19" s="11">
        <f t="shared" si="15"/>
        <v>81675</v>
      </c>
      <c r="AK19" s="11">
        <f t="shared" si="16"/>
        <v>73799.999999999985</v>
      </c>
      <c r="AL19" s="11">
        <f t="shared" si="17"/>
        <v>68850</v>
      </c>
      <c r="AO19" s="9"/>
      <c r="AP19" s="10">
        <v>34</v>
      </c>
      <c r="AQ19" s="11">
        <f t="shared" si="18"/>
        <v>317249.99999999994</v>
      </c>
      <c r="AR19" s="11">
        <f t="shared" si="19"/>
        <v>236475</v>
      </c>
      <c r="AS19" s="11">
        <f t="shared" si="20"/>
        <v>189900</v>
      </c>
      <c r="AT19" s="11">
        <f t="shared" si="21"/>
        <v>163350</v>
      </c>
      <c r="AU19" s="11">
        <f t="shared" si="22"/>
        <v>147599.99999999997</v>
      </c>
      <c r="AV19" s="11">
        <f t="shared" si="23"/>
        <v>137700</v>
      </c>
      <c r="AY19" s="9"/>
      <c r="AZ19" s="10">
        <v>34</v>
      </c>
      <c r="BA19" s="11">
        <f t="shared" si="24"/>
        <v>634499.99999999988</v>
      </c>
      <c r="BB19" s="11">
        <f t="shared" si="25"/>
        <v>472950</v>
      </c>
      <c r="BC19" s="11">
        <f t="shared" si="26"/>
        <v>379800</v>
      </c>
      <c r="BD19" s="11">
        <f t="shared" si="27"/>
        <v>326700</v>
      </c>
      <c r="BE19" s="11">
        <f t="shared" si="28"/>
        <v>295199.99999999994</v>
      </c>
      <c r="BF19" s="11">
        <f t="shared" si="29"/>
        <v>275400</v>
      </c>
    </row>
    <row r="20" spans="1:58">
      <c r="A20" s="9"/>
      <c r="B20" s="10">
        <v>35</v>
      </c>
      <c r="C20" s="92">
        <v>71.3</v>
      </c>
      <c r="D20" s="92">
        <v>53.7</v>
      </c>
      <c r="E20" s="92">
        <v>43.15</v>
      </c>
      <c r="F20" s="92">
        <v>37.200000000000003</v>
      </c>
      <c r="G20" s="92">
        <v>33.65</v>
      </c>
      <c r="H20" s="92">
        <v>31.45</v>
      </c>
      <c r="K20" s="9"/>
      <c r="L20" s="10">
        <v>35</v>
      </c>
      <c r="M20" s="11">
        <f t="shared" si="5"/>
        <v>48000</v>
      </c>
      <c r="N20" s="11">
        <f t="shared" si="30"/>
        <v>48000</v>
      </c>
      <c r="O20" s="11">
        <f t="shared" si="31"/>
        <v>48000</v>
      </c>
      <c r="P20" s="11">
        <f t="shared" si="32"/>
        <v>48000</v>
      </c>
      <c r="Q20" s="11">
        <f t="shared" si="33"/>
        <v>48000</v>
      </c>
      <c r="R20" s="11">
        <f t="shared" si="33"/>
        <v>48000</v>
      </c>
      <c r="U20" s="9"/>
      <c r="V20" s="10">
        <v>35</v>
      </c>
      <c r="W20" s="11">
        <f t="shared" si="6"/>
        <v>64170</v>
      </c>
      <c r="X20" s="11">
        <f t="shared" si="7"/>
        <v>48330.000000000007</v>
      </c>
      <c r="Y20" s="11">
        <f t="shared" si="8"/>
        <v>48000</v>
      </c>
      <c r="Z20" s="11">
        <f t="shared" si="9"/>
        <v>48000</v>
      </c>
      <c r="AA20" s="11">
        <f t="shared" si="10"/>
        <v>48000</v>
      </c>
      <c r="AB20" s="11">
        <f t="shared" si="11"/>
        <v>48000</v>
      </c>
      <c r="AE20" s="9"/>
      <c r="AF20" s="10">
        <v>35</v>
      </c>
      <c r="AG20" s="11">
        <f t="shared" si="12"/>
        <v>160425</v>
      </c>
      <c r="AH20" s="11">
        <f t="shared" si="13"/>
        <v>120825</v>
      </c>
      <c r="AI20" s="11">
        <f t="shared" si="14"/>
        <v>97087.5</v>
      </c>
      <c r="AJ20" s="11">
        <f t="shared" si="15"/>
        <v>83700.000000000015</v>
      </c>
      <c r="AK20" s="11">
        <f t="shared" si="16"/>
        <v>75712.5</v>
      </c>
      <c r="AL20" s="11">
        <f t="shared" si="17"/>
        <v>70762.5</v>
      </c>
      <c r="AO20" s="9"/>
      <c r="AP20" s="10">
        <v>35</v>
      </c>
      <c r="AQ20" s="11">
        <f t="shared" si="18"/>
        <v>320850</v>
      </c>
      <c r="AR20" s="11">
        <f t="shared" si="19"/>
        <v>241650</v>
      </c>
      <c r="AS20" s="11">
        <f t="shared" si="20"/>
        <v>194175</v>
      </c>
      <c r="AT20" s="11">
        <f t="shared" si="21"/>
        <v>167400.00000000003</v>
      </c>
      <c r="AU20" s="11">
        <f t="shared" si="22"/>
        <v>151425</v>
      </c>
      <c r="AV20" s="11">
        <f t="shared" si="23"/>
        <v>141525</v>
      </c>
      <c r="AY20" s="9"/>
      <c r="AZ20" s="10">
        <v>35</v>
      </c>
      <c r="BA20" s="11">
        <f t="shared" si="24"/>
        <v>641700</v>
      </c>
      <c r="BB20" s="11">
        <f t="shared" si="25"/>
        <v>483300</v>
      </c>
      <c r="BC20" s="11">
        <f t="shared" si="26"/>
        <v>388350</v>
      </c>
      <c r="BD20" s="11">
        <f t="shared" si="27"/>
        <v>334800.00000000006</v>
      </c>
      <c r="BE20" s="11">
        <f t="shared" si="28"/>
        <v>302850</v>
      </c>
      <c r="BF20" s="11">
        <f t="shared" si="29"/>
        <v>283050</v>
      </c>
    </row>
    <row r="21" spans="1:58">
      <c r="A21" s="9"/>
      <c r="B21" s="10">
        <v>36</v>
      </c>
      <c r="C21" s="92">
        <v>72.349999999999994</v>
      </c>
      <c r="D21" s="92">
        <v>54.85</v>
      </c>
      <c r="E21" s="92">
        <v>44.1</v>
      </c>
      <c r="F21" s="92">
        <v>38.1</v>
      </c>
      <c r="G21" s="92">
        <v>34.549999999999997</v>
      </c>
      <c r="H21" s="92"/>
      <c r="K21" s="9"/>
      <c r="L21" s="10">
        <v>36</v>
      </c>
      <c r="M21" s="11">
        <f t="shared" si="5"/>
        <v>48000</v>
      </c>
      <c r="N21" s="11">
        <f t="shared" si="30"/>
        <v>48000</v>
      </c>
      <c r="O21" s="11">
        <f t="shared" si="31"/>
        <v>48000</v>
      </c>
      <c r="P21" s="11">
        <f t="shared" si="32"/>
        <v>48000</v>
      </c>
      <c r="Q21" s="11">
        <f t="shared" si="33"/>
        <v>48000</v>
      </c>
      <c r="R21" s="92"/>
      <c r="U21" s="9"/>
      <c r="V21" s="10">
        <v>36</v>
      </c>
      <c r="W21" s="11">
        <f t="shared" si="6"/>
        <v>65115</v>
      </c>
      <c r="X21" s="11">
        <f t="shared" si="7"/>
        <v>49365</v>
      </c>
      <c r="Y21" s="11">
        <f t="shared" si="8"/>
        <v>48000</v>
      </c>
      <c r="Z21" s="11">
        <f t="shared" si="9"/>
        <v>48000</v>
      </c>
      <c r="AA21" s="11">
        <f t="shared" si="10"/>
        <v>48000</v>
      </c>
      <c r="AB21" s="92"/>
      <c r="AE21" s="9"/>
      <c r="AF21" s="10">
        <v>36</v>
      </c>
      <c r="AG21" s="11">
        <f t="shared" si="12"/>
        <v>162787.5</v>
      </c>
      <c r="AH21" s="11">
        <f t="shared" si="13"/>
        <v>123412.5</v>
      </c>
      <c r="AI21" s="11">
        <f t="shared" si="14"/>
        <v>99225</v>
      </c>
      <c r="AJ21" s="11">
        <f t="shared" si="15"/>
        <v>85725</v>
      </c>
      <c r="AK21" s="11">
        <f t="shared" si="16"/>
        <v>77737.5</v>
      </c>
      <c r="AL21" s="92"/>
      <c r="AO21" s="9"/>
      <c r="AP21" s="10">
        <v>36</v>
      </c>
      <c r="AQ21" s="11">
        <f t="shared" si="18"/>
        <v>325575</v>
      </c>
      <c r="AR21" s="11">
        <f t="shared" si="19"/>
        <v>246825</v>
      </c>
      <c r="AS21" s="11">
        <f t="shared" si="20"/>
        <v>198450</v>
      </c>
      <c r="AT21" s="11">
        <f t="shared" si="21"/>
        <v>171450</v>
      </c>
      <c r="AU21" s="11">
        <f t="shared" si="22"/>
        <v>155475</v>
      </c>
      <c r="AV21" s="92"/>
      <c r="AY21" s="9"/>
      <c r="AZ21" s="10">
        <v>36</v>
      </c>
      <c r="BA21" s="11">
        <f t="shared" si="24"/>
        <v>651150</v>
      </c>
      <c r="BB21" s="11">
        <f t="shared" si="25"/>
        <v>493650</v>
      </c>
      <c r="BC21" s="11">
        <f t="shared" si="26"/>
        <v>396900</v>
      </c>
      <c r="BD21" s="11">
        <f t="shared" si="27"/>
        <v>342900</v>
      </c>
      <c r="BE21" s="11">
        <f t="shared" si="28"/>
        <v>310950</v>
      </c>
      <c r="BF21" s="92"/>
    </row>
    <row r="22" spans="1:58">
      <c r="A22" s="9"/>
      <c r="B22" s="10">
        <v>37</v>
      </c>
      <c r="C22" s="92">
        <v>73.8</v>
      </c>
      <c r="D22" s="92">
        <v>55.95</v>
      </c>
      <c r="E22" s="92">
        <v>45.05</v>
      </c>
      <c r="F22" s="92">
        <v>38.950000000000003</v>
      </c>
      <c r="G22" s="92">
        <v>35.450000000000003</v>
      </c>
      <c r="H22" s="92"/>
      <c r="K22" s="9"/>
      <c r="L22" s="10">
        <v>37</v>
      </c>
      <c r="M22" s="11">
        <f t="shared" si="5"/>
        <v>48000</v>
      </c>
      <c r="N22" s="11">
        <f t="shared" si="30"/>
        <v>48000</v>
      </c>
      <c r="O22" s="11">
        <f t="shared" si="31"/>
        <v>48000</v>
      </c>
      <c r="P22" s="11">
        <f t="shared" si="32"/>
        <v>48000</v>
      </c>
      <c r="Q22" s="11">
        <f t="shared" si="33"/>
        <v>48000</v>
      </c>
      <c r="R22" s="92"/>
      <c r="U22" s="9"/>
      <c r="V22" s="10">
        <v>37</v>
      </c>
      <c r="W22" s="11">
        <f t="shared" si="6"/>
        <v>66419.999999999985</v>
      </c>
      <c r="X22" s="11">
        <f t="shared" si="7"/>
        <v>50355</v>
      </c>
      <c r="Y22" s="11">
        <f t="shared" si="8"/>
        <v>48000</v>
      </c>
      <c r="Z22" s="11">
        <f t="shared" si="9"/>
        <v>48000</v>
      </c>
      <c r="AA22" s="11">
        <f t="shared" si="10"/>
        <v>48000</v>
      </c>
      <c r="AB22" s="92"/>
      <c r="AE22" s="9"/>
      <c r="AF22" s="10">
        <v>37</v>
      </c>
      <c r="AG22" s="11">
        <f t="shared" si="12"/>
        <v>166049.99999999997</v>
      </c>
      <c r="AH22" s="11">
        <f t="shared" si="13"/>
        <v>125887.5</v>
      </c>
      <c r="AI22" s="11">
        <f t="shared" si="14"/>
        <v>101362.5</v>
      </c>
      <c r="AJ22" s="11">
        <f t="shared" si="15"/>
        <v>87637.500000000015</v>
      </c>
      <c r="AK22" s="11">
        <f t="shared" si="16"/>
        <v>79762.5</v>
      </c>
      <c r="AL22" s="92"/>
      <c r="AO22" s="9"/>
      <c r="AP22" s="10">
        <v>37</v>
      </c>
      <c r="AQ22" s="11">
        <f t="shared" si="18"/>
        <v>332099.99999999994</v>
      </c>
      <c r="AR22" s="11">
        <f t="shared" si="19"/>
        <v>251775</v>
      </c>
      <c r="AS22" s="11">
        <f t="shared" si="20"/>
        <v>202725</v>
      </c>
      <c r="AT22" s="11">
        <f t="shared" si="21"/>
        <v>175275.00000000003</v>
      </c>
      <c r="AU22" s="11">
        <f t="shared" si="22"/>
        <v>159525</v>
      </c>
      <c r="AV22" s="92"/>
      <c r="AY22" s="9"/>
      <c r="AZ22" s="10">
        <v>37</v>
      </c>
      <c r="BA22" s="11">
        <f t="shared" si="24"/>
        <v>664199.99999999988</v>
      </c>
      <c r="BB22" s="11">
        <f t="shared" si="25"/>
        <v>503550</v>
      </c>
      <c r="BC22" s="11">
        <f t="shared" si="26"/>
        <v>405450</v>
      </c>
      <c r="BD22" s="11">
        <f t="shared" si="27"/>
        <v>350550.00000000006</v>
      </c>
      <c r="BE22" s="11">
        <f t="shared" si="28"/>
        <v>319050</v>
      </c>
      <c r="BF22" s="92"/>
    </row>
    <row r="23" spans="1:58">
      <c r="A23" s="9"/>
      <c r="B23" s="10">
        <v>38</v>
      </c>
      <c r="C23" s="92">
        <v>75.25</v>
      </c>
      <c r="D23" s="92">
        <v>57.15</v>
      </c>
      <c r="E23" s="92">
        <v>46</v>
      </c>
      <c r="F23" s="92">
        <v>39.950000000000003</v>
      </c>
      <c r="G23" s="92">
        <v>36.299999999999997</v>
      </c>
      <c r="H23" s="92"/>
      <c r="K23" s="9"/>
      <c r="L23" s="10">
        <v>38</v>
      </c>
      <c r="M23" s="11">
        <f t="shared" si="5"/>
        <v>48000</v>
      </c>
      <c r="N23" s="11">
        <f t="shared" si="30"/>
        <v>48000</v>
      </c>
      <c r="O23" s="11">
        <f t="shared" si="31"/>
        <v>48000</v>
      </c>
      <c r="P23" s="11">
        <f t="shared" si="32"/>
        <v>48000</v>
      </c>
      <c r="Q23" s="11">
        <f t="shared" si="33"/>
        <v>48000</v>
      </c>
      <c r="R23" s="92"/>
      <c r="U23" s="9"/>
      <c r="V23" s="10">
        <v>38</v>
      </c>
      <c r="W23" s="11">
        <f t="shared" si="6"/>
        <v>67725</v>
      </c>
      <c r="X23" s="11">
        <f t="shared" si="7"/>
        <v>51435</v>
      </c>
      <c r="Y23" s="11">
        <f t="shared" si="8"/>
        <v>48000</v>
      </c>
      <c r="Z23" s="11">
        <f t="shared" si="9"/>
        <v>48000</v>
      </c>
      <c r="AA23" s="11">
        <f t="shared" si="10"/>
        <v>48000</v>
      </c>
      <c r="AB23" s="92"/>
      <c r="AE23" s="9"/>
      <c r="AF23" s="10">
        <v>38</v>
      </c>
      <c r="AG23" s="11">
        <f t="shared" si="12"/>
        <v>169312.5</v>
      </c>
      <c r="AH23" s="11">
        <f t="shared" si="13"/>
        <v>128587.5</v>
      </c>
      <c r="AI23" s="11">
        <f t="shared" si="14"/>
        <v>103500</v>
      </c>
      <c r="AJ23" s="11">
        <f t="shared" si="15"/>
        <v>89887.5</v>
      </c>
      <c r="AK23" s="11">
        <f t="shared" si="16"/>
        <v>81675</v>
      </c>
      <c r="AL23" s="92"/>
      <c r="AO23" s="9"/>
      <c r="AP23" s="10">
        <v>38</v>
      </c>
      <c r="AQ23" s="11">
        <f t="shared" si="18"/>
        <v>338625</v>
      </c>
      <c r="AR23" s="11">
        <f t="shared" si="19"/>
        <v>257175</v>
      </c>
      <c r="AS23" s="11">
        <f t="shared" si="20"/>
        <v>207000</v>
      </c>
      <c r="AT23" s="11">
        <f t="shared" si="21"/>
        <v>179775</v>
      </c>
      <c r="AU23" s="11">
        <f t="shared" si="22"/>
        <v>163350</v>
      </c>
      <c r="AV23" s="92"/>
      <c r="AY23" s="9"/>
      <c r="AZ23" s="10">
        <v>38</v>
      </c>
      <c r="BA23" s="11">
        <f t="shared" si="24"/>
        <v>677250</v>
      </c>
      <c r="BB23" s="11">
        <f t="shared" si="25"/>
        <v>514350</v>
      </c>
      <c r="BC23" s="11">
        <f t="shared" si="26"/>
        <v>414000</v>
      </c>
      <c r="BD23" s="11">
        <f t="shared" si="27"/>
        <v>359550</v>
      </c>
      <c r="BE23" s="11">
        <f t="shared" si="28"/>
        <v>326700</v>
      </c>
      <c r="BF23" s="92"/>
    </row>
    <row r="24" spans="1:58">
      <c r="A24" s="9"/>
      <c r="B24" s="10">
        <v>39</v>
      </c>
      <c r="C24" s="92">
        <v>76.849999999999994</v>
      </c>
      <c r="D24" s="92">
        <v>58.35</v>
      </c>
      <c r="E24" s="92">
        <v>47.05</v>
      </c>
      <c r="F24" s="92">
        <v>40.950000000000003</v>
      </c>
      <c r="G24" s="92">
        <v>37.299999999999997</v>
      </c>
      <c r="H24" s="92"/>
      <c r="K24" s="9"/>
      <c r="L24" s="10">
        <v>39</v>
      </c>
      <c r="M24" s="11">
        <f t="shared" si="5"/>
        <v>48000</v>
      </c>
      <c r="N24" s="11">
        <f t="shared" si="30"/>
        <v>48000</v>
      </c>
      <c r="O24" s="11">
        <f t="shared" si="31"/>
        <v>48000</v>
      </c>
      <c r="P24" s="11">
        <f t="shared" si="32"/>
        <v>48000</v>
      </c>
      <c r="Q24" s="11">
        <f t="shared" si="33"/>
        <v>48000</v>
      </c>
      <c r="R24" s="92"/>
      <c r="U24" s="9"/>
      <c r="V24" s="10">
        <v>39</v>
      </c>
      <c r="W24" s="11">
        <f t="shared" si="6"/>
        <v>69164.999999999985</v>
      </c>
      <c r="X24" s="11">
        <f t="shared" si="7"/>
        <v>52515</v>
      </c>
      <c r="Y24" s="11">
        <f t="shared" si="8"/>
        <v>48000</v>
      </c>
      <c r="Z24" s="11">
        <f t="shared" si="9"/>
        <v>48000</v>
      </c>
      <c r="AA24" s="11">
        <f t="shared" si="10"/>
        <v>48000</v>
      </c>
      <c r="AB24" s="92"/>
      <c r="AE24" s="9"/>
      <c r="AF24" s="10">
        <v>39</v>
      </c>
      <c r="AG24" s="11">
        <f t="shared" si="12"/>
        <v>172912.49999999997</v>
      </c>
      <c r="AH24" s="11">
        <f t="shared" si="13"/>
        <v>131287.5</v>
      </c>
      <c r="AI24" s="11">
        <f t="shared" si="14"/>
        <v>105862.49999999999</v>
      </c>
      <c r="AJ24" s="11">
        <f t="shared" si="15"/>
        <v>92137.5</v>
      </c>
      <c r="AK24" s="11">
        <f t="shared" si="16"/>
        <v>83925</v>
      </c>
      <c r="AL24" s="92"/>
      <c r="AO24" s="9"/>
      <c r="AP24" s="10">
        <v>39</v>
      </c>
      <c r="AQ24" s="11">
        <f t="shared" si="18"/>
        <v>345824.99999999994</v>
      </c>
      <c r="AR24" s="11">
        <f t="shared" si="19"/>
        <v>262575</v>
      </c>
      <c r="AS24" s="11">
        <f t="shared" si="20"/>
        <v>211724.99999999997</v>
      </c>
      <c r="AT24" s="11">
        <f t="shared" si="21"/>
        <v>184275</v>
      </c>
      <c r="AU24" s="11">
        <f t="shared" si="22"/>
        <v>167850</v>
      </c>
      <c r="AV24" s="92"/>
      <c r="AY24" s="9"/>
      <c r="AZ24" s="10">
        <v>39</v>
      </c>
      <c r="BA24" s="11">
        <f t="shared" si="24"/>
        <v>691649.99999999988</v>
      </c>
      <c r="BB24" s="11">
        <f t="shared" si="25"/>
        <v>525150</v>
      </c>
      <c r="BC24" s="11">
        <f t="shared" si="26"/>
        <v>423449.99999999994</v>
      </c>
      <c r="BD24" s="11">
        <f t="shared" si="27"/>
        <v>368550</v>
      </c>
      <c r="BE24" s="11">
        <f t="shared" si="28"/>
        <v>335700</v>
      </c>
      <c r="BF24" s="92"/>
    </row>
    <row r="25" spans="1:58">
      <c r="A25" s="9"/>
      <c r="B25" s="10">
        <v>40</v>
      </c>
      <c r="C25" s="92">
        <v>78.45</v>
      </c>
      <c r="D25" s="92">
        <v>59.5</v>
      </c>
      <c r="E25" s="92">
        <v>47.75</v>
      </c>
      <c r="F25" s="92">
        <v>41.95</v>
      </c>
      <c r="G25" s="92">
        <v>38.299999999999997</v>
      </c>
      <c r="H25" s="92"/>
      <c r="K25" s="9"/>
      <c r="L25" s="10">
        <v>40</v>
      </c>
      <c r="M25" s="11">
        <f t="shared" si="5"/>
        <v>48000</v>
      </c>
      <c r="N25" s="11">
        <f t="shared" si="30"/>
        <v>48000</v>
      </c>
      <c r="O25" s="11">
        <f t="shared" si="31"/>
        <v>48000</v>
      </c>
      <c r="P25" s="11">
        <f t="shared" si="32"/>
        <v>48000</v>
      </c>
      <c r="Q25" s="11">
        <f t="shared" si="33"/>
        <v>48000</v>
      </c>
      <c r="R25" s="92"/>
      <c r="U25" s="9"/>
      <c r="V25" s="10">
        <v>40</v>
      </c>
      <c r="W25" s="11">
        <f t="shared" si="6"/>
        <v>70605</v>
      </c>
      <c r="X25" s="11">
        <f t="shared" si="7"/>
        <v>53550</v>
      </c>
      <c r="Y25" s="11">
        <f t="shared" si="8"/>
        <v>48000</v>
      </c>
      <c r="Z25" s="11">
        <f t="shared" si="9"/>
        <v>48000</v>
      </c>
      <c r="AA25" s="11">
        <f t="shared" si="10"/>
        <v>48000</v>
      </c>
      <c r="AB25" s="92"/>
      <c r="AE25" s="9"/>
      <c r="AF25" s="10">
        <v>40</v>
      </c>
      <c r="AG25" s="11">
        <f t="shared" si="12"/>
        <v>176512.50000000003</v>
      </c>
      <c r="AH25" s="11">
        <f t="shared" si="13"/>
        <v>133875</v>
      </c>
      <c r="AI25" s="11">
        <f t="shared" si="14"/>
        <v>107437.5</v>
      </c>
      <c r="AJ25" s="11">
        <f t="shared" si="15"/>
        <v>94387.5</v>
      </c>
      <c r="AK25" s="11">
        <f t="shared" si="16"/>
        <v>86174.999999999985</v>
      </c>
      <c r="AL25" s="92"/>
      <c r="AO25" s="9"/>
      <c r="AP25" s="10">
        <v>40</v>
      </c>
      <c r="AQ25" s="11">
        <f t="shared" si="18"/>
        <v>353025.00000000006</v>
      </c>
      <c r="AR25" s="11">
        <f t="shared" si="19"/>
        <v>267750</v>
      </c>
      <c r="AS25" s="11">
        <f t="shared" si="20"/>
        <v>214875</v>
      </c>
      <c r="AT25" s="11">
        <f t="shared" si="21"/>
        <v>188775</v>
      </c>
      <c r="AU25" s="11">
        <f t="shared" si="22"/>
        <v>172349.99999999997</v>
      </c>
      <c r="AV25" s="92"/>
      <c r="AY25" s="9"/>
      <c r="AZ25" s="10">
        <v>40</v>
      </c>
      <c r="BA25" s="11">
        <f t="shared" si="24"/>
        <v>706050.00000000012</v>
      </c>
      <c r="BB25" s="11">
        <f t="shared" si="25"/>
        <v>535500</v>
      </c>
      <c r="BC25" s="11">
        <f t="shared" si="26"/>
        <v>429750</v>
      </c>
      <c r="BD25" s="11">
        <f t="shared" si="27"/>
        <v>377550</v>
      </c>
      <c r="BE25" s="11">
        <f t="shared" si="28"/>
        <v>344699.99999999994</v>
      </c>
      <c r="BF25" s="92"/>
    </row>
    <row r="26" spans="1:58">
      <c r="A26" s="9"/>
      <c r="B26" s="10">
        <v>41</v>
      </c>
      <c r="C26" s="92">
        <v>80.05</v>
      </c>
      <c r="D26" s="92">
        <v>60.4</v>
      </c>
      <c r="E26" s="92">
        <v>49.15</v>
      </c>
      <c r="F26" s="92">
        <v>42.95</v>
      </c>
      <c r="G26" s="92"/>
      <c r="H26" s="92"/>
      <c r="K26" s="9"/>
      <c r="L26" s="10">
        <v>41</v>
      </c>
      <c r="M26" s="11">
        <f t="shared" si="5"/>
        <v>48000</v>
      </c>
      <c r="N26" s="11">
        <f t="shared" si="30"/>
        <v>48000</v>
      </c>
      <c r="O26" s="11">
        <f t="shared" si="31"/>
        <v>48000</v>
      </c>
      <c r="P26" s="11">
        <f t="shared" si="32"/>
        <v>48000</v>
      </c>
      <c r="Q26" s="92"/>
      <c r="R26" s="92"/>
      <c r="U26" s="9"/>
      <c r="V26" s="10">
        <v>41</v>
      </c>
      <c r="W26" s="11">
        <f t="shared" si="6"/>
        <v>72045</v>
      </c>
      <c r="X26" s="11">
        <f t="shared" si="7"/>
        <v>54359.999999999993</v>
      </c>
      <c r="Y26" s="11">
        <f t="shared" si="8"/>
        <v>48000</v>
      </c>
      <c r="Z26" s="11">
        <f t="shared" si="9"/>
        <v>48000</v>
      </c>
      <c r="AA26" s="92"/>
      <c r="AB26" s="92"/>
      <c r="AE26" s="9"/>
      <c r="AF26" s="10">
        <v>41</v>
      </c>
      <c r="AG26" s="11">
        <f t="shared" si="12"/>
        <v>180112.5</v>
      </c>
      <c r="AH26" s="11">
        <f t="shared" si="13"/>
        <v>135900</v>
      </c>
      <c r="AI26" s="11">
        <f t="shared" si="14"/>
        <v>110587.5</v>
      </c>
      <c r="AJ26" s="11">
        <f t="shared" si="15"/>
        <v>96637.5</v>
      </c>
      <c r="AK26" s="92"/>
      <c r="AL26" s="92"/>
      <c r="AO26" s="9"/>
      <c r="AP26" s="10">
        <v>41</v>
      </c>
      <c r="AQ26" s="11">
        <f t="shared" si="18"/>
        <v>360225</v>
      </c>
      <c r="AR26" s="11">
        <f t="shared" si="19"/>
        <v>271800</v>
      </c>
      <c r="AS26" s="11">
        <f t="shared" si="20"/>
        <v>221175</v>
      </c>
      <c r="AT26" s="11">
        <f t="shared" si="21"/>
        <v>193275</v>
      </c>
      <c r="AU26" s="92"/>
      <c r="AV26" s="92"/>
      <c r="AY26" s="9"/>
      <c r="AZ26" s="10">
        <v>41</v>
      </c>
      <c r="BA26" s="11">
        <f t="shared" si="24"/>
        <v>720450</v>
      </c>
      <c r="BB26" s="11">
        <f t="shared" si="25"/>
        <v>543600</v>
      </c>
      <c r="BC26" s="11">
        <f t="shared" si="26"/>
        <v>442350</v>
      </c>
      <c r="BD26" s="11">
        <f t="shared" si="27"/>
        <v>386550</v>
      </c>
      <c r="BE26" s="92"/>
      <c r="BF26" s="92"/>
    </row>
    <row r="27" spans="1:58">
      <c r="A27" s="9"/>
      <c r="B27" s="10">
        <v>42</v>
      </c>
      <c r="C27" s="92">
        <v>81.599999999999994</v>
      </c>
      <c r="D27" s="92">
        <v>61.2</v>
      </c>
      <c r="E27" s="92">
        <v>50.3</v>
      </c>
      <c r="F27" s="92">
        <v>44.1</v>
      </c>
      <c r="G27" s="92"/>
      <c r="H27" s="92"/>
      <c r="K27" s="9"/>
      <c r="L27" s="10">
        <v>42</v>
      </c>
      <c r="M27" s="11">
        <f t="shared" si="5"/>
        <v>48000</v>
      </c>
      <c r="N27" s="11">
        <f t="shared" si="30"/>
        <v>48000</v>
      </c>
      <c r="O27" s="11">
        <f t="shared" si="31"/>
        <v>48000</v>
      </c>
      <c r="P27" s="11">
        <f t="shared" si="32"/>
        <v>48000</v>
      </c>
      <c r="Q27" s="92"/>
      <c r="R27" s="92"/>
      <c r="U27" s="9"/>
      <c r="V27" s="10">
        <v>42</v>
      </c>
      <c r="W27" s="11">
        <f t="shared" si="6"/>
        <v>73439.999999999985</v>
      </c>
      <c r="X27" s="11">
        <f t="shared" si="7"/>
        <v>55080.000000000007</v>
      </c>
      <c r="Y27" s="11">
        <f t="shared" si="8"/>
        <v>48000</v>
      </c>
      <c r="Z27" s="11">
        <f t="shared" si="9"/>
        <v>48000</v>
      </c>
      <c r="AA27" s="92"/>
      <c r="AB27" s="92"/>
      <c r="AE27" s="9"/>
      <c r="AF27" s="10">
        <v>42</v>
      </c>
      <c r="AG27" s="11">
        <f t="shared" si="12"/>
        <v>183599.99999999997</v>
      </c>
      <c r="AH27" s="11">
        <f t="shared" si="13"/>
        <v>137700</v>
      </c>
      <c r="AI27" s="11">
        <f t="shared" si="14"/>
        <v>113175</v>
      </c>
      <c r="AJ27" s="11">
        <f t="shared" si="15"/>
        <v>99225</v>
      </c>
      <c r="AK27" s="92"/>
      <c r="AL27" s="92"/>
      <c r="AO27" s="9"/>
      <c r="AP27" s="10">
        <v>42</v>
      </c>
      <c r="AQ27" s="11">
        <f t="shared" si="18"/>
        <v>367199.99999999994</v>
      </c>
      <c r="AR27" s="11">
        <f t="shared" si="19"/>
        <v>275400</v>
      </c>
      <c r="AS27" s="11">
        <f t="shared" si="20"/>
        <v>226350</v>
      </c>
      <c r="AT27" s="11">
        <f t="shared" si="21"/>
        <v>198450</v>
      </c>
      <c r="AU27" s="92"/>
      <c r="AV27" s="92"/>
      <c r="AY27" s="9"/>
      <c r="AZ27" s="10">
        <v>42</v>
      </c>
      <c r="BA27" s="11">
        <f t="shared" si="24"/>
        <v>734399.99999999988</v>
      </c>
      <c r="BB27" s="11">
        <f t="shared" si="25"/>
        <v>550800</v>
      </c>
      <c r="BC27" s="11">
        <f t="shared" si="26"/>
        <v>452700</v>
      </c>
      <c r="BD27" s="11">
        <f t="shared" si="27"/>
        <v>396900</v>
      </c>
      <c r="BE27" s="92"/>
      <c r="BF27" s="92"/>
    </row>
    <row r="28" spans="1:58">
      <c r="A28" s="9"/>
      <c r="B28" s="10">
        <v>43</v>
      </c>
      <c r="C28" s="92">
        <v>83.2</v>
      </c>
      <c r="D28" s="92">
        <v>62</v>
      </c>
      <c r="E28" s="92">
        <v>51.5</v>
      </c>
      <c r="F28" s="92">
        <v>45.3</v>
      </c>
      <c r="G28" s="92"/>
      <c r="H28" s="92"/>
      <c r="K28" s="9"/>
      <c r="L28" s="10">
        <v>43</v>
      </c>
      <c r="M28" s="11">
        <f t="shared" si="5"/>
        <v>48000</v>
      </c>
      <c r="N28" s="11">
        <f t="shared" si="30"/>
        <v>48000</v>
      </c>
      <c r="O28" s="11">
        <f t="shared" si="31"/>
        <v>48000</v>
      </c>
      <c r="P28" s="11">
        <f t="shared" si="32"/>
        <v>48000</v>
      </c>
      <c r="Q28" s="92"/>
      <c r="R28" s="92"/>
      <c r="U28" s="9"/>
      <c r="V28" s="10">
        <v>43</v>
      </c>
      <c r="W28" s="11">
        <f t="shared" si="6"/>
        <v>74880</v>
      </c>
      <c r="X28" s="11">
        <f t="shared" si="7"/>
        <v>55800</v>
      </c>
      <c r="Y28" s="11">
        <f t="shared" si="8"/>
        <v>48000</v>
      </c>
      <c r="Z28" s="11">
        <f t="shared" si="9"/>
        <v>48000</v>
      </c>
      <c r="AA28" s="92"/>
      <c r="AB28" s="92"/>
      <c r="AE28" s="9"/>
      <c r="AF28" s="10">
        <v>43</v>
      </c>
      <c r="AG28" s="11">
        <f t="shared" si="12"/>
        <v>187200</v>
      </c>
      <c r="AH28" s="11">
        <f t="shared" si="13"/>
        <v>139500</v>
      </c>
      <c r="AI28" s="11">
        <f t="shared" si="14"/>
        <v>115875</v>
      </c>
      <c r="AJ28" s="11">
        <f t="shared" si="15"/>
        <v>101925</v>
      </c>
      <c r="AK28" s="92"/>
      <c r="AL28" s="92"/>
      <c r="AO28" s="9"/>
      <c r="AP28" s="10">
        <v>43</v>
      </c>
      <c r="AQ28" s="11">
        <f t="shared" si="18"/>
        <v>374400</v>
      </c>
      <c r="AR28" s="11">
        <f t="shared" si="19"/>
        <v>279000</v>
      </c>
      <c r="AS28" s="11">
        <f t="shared" si="20"/>
        <v>231750</v>
      </c>
      <c r="AT28" s="11">
        <f t="shared" si="21"/>
        <v>203850</v>
      </c>
      <c r="AU28" s="92"/>
      <c r="AV28" s="92"/>
      <c r="AY28" s="9"/>
      <c r="AZ28" s="10">
        <v>43</v>
      </c>
      <c r="BA28" s="11">
        <f t="shared" si="24"/>
        <v>748800</v>
      </c>
      <c r="BB28" s="11">
        <f t="shared" si="25"/>
        <v>558000</v>
      </c>
      <c r="BC28" s="11">
        <f t="shared" si="26"/>
        <v>463500</v>
      </c>
      <c r="BD28" s="11">
        <f t="shared" si="27"/>
        <v>407700</v>
      </c>
      <c r="BE28" s="92"/>
      <c r="BF28" s="92"/>
    </row>
    <row r="29" spans="1:58">
      <c r="A29" s="9"/>
      <c r="B29" s="10">
        <v>44</v>
      </c>
      <c r="C29" s="92">
        <v>84.75</v>
      </c>
      <c r="D29" s="92">
        <v>62.75</v>
      </c>
      <c r="E29" s="92">
        <v>52.75</v>
      </c>
      <c r="F29" s="92">
        <v>46.5</v>
      </c>
      <c r="G29" s="92"/>
      <c r="H29" s="92"/>
      <c r="K29" s="9"/>
      <c r="L29" s="10">
        <v>44</v>
      </c>
      <c r="M29" s="11">
        <f t="shared" si="5"/>
        <v>48000</v>
      </c>
      <c r="N29" s="11">
        <f t="shared" si="30"/>
        <v>48000</v>
      </c>
      <c r="O29" s="11">
        <f t="shared" si="31"/>
        <v>48000</v>
      </c>
      <c r="P29" s="11">
        <f t="shared" si="32"/>
        <v>48000</v>
      </c>
      <c r="Q29" s="92"/>
      <c r="R29" s="92"/>
      <c r="U29" s="9"/>
      <c r="V29" s="10">
        <v>44</v>
      </c>
      <c r="W29" s="11">
        <f t="shared" si="6"/>
        <v>76275</v>
      </c>
      <c r="X29" s="11">
        <f t="shared" si="7"/>
        <v>56475</v>
      </c>
      <c r="Y29" s="11">
        <f t="shared" si="8"/>
        <v>48000</v>
      </c>
      <c r="Z29" s="11">
        <f t="shared" si="9"/>
        <v>48000</v>
      </c>
      <c r="AA29" s="92"/>
      <c r="AB29" s="92"/>
      <c r="AE29" s="9"/>
      <c r="AF29" s="10">
        <v>44</v>
      </c>
      <c r="AG29" s="11">
        <f t="shared" si="12"/>
        <v>190687.50000000003</v>
      </c>
      <c r="AH29" s="11">
        <f t="shared" si="13"/>
        <v>141187.5</v>
      </c>
      <c r="AI29" s="11">
        <f t="shared" si="14"/>
        <v>118687.5</v>
      </c>
      <c r="AJ29" s="11">
        <f t="shared" si="15"/>
        <v>104625</v>
      </c>
      <c r="AK29" s="92"/>
      <c r="AL29" s="92"/>
      <c r="AO29" s="9"/>
      <c r="AP29" s="10">
        <v>44</v>
      </c>
      <c r="AQ29" s="11">
        <f t="shared" si="18"/>
        <v>381375.00000000006</v>
      </c>
      <c r="AR29" s="11">
        <f t="shared" si="19"/>
        <v>282375</v>
      </c>
      <c r="AS29" s="11">
        <f t="shared" si="20"/>
        <v>237375</v>
      </c>
      <c r="AT29" s="11">
        <f t="shared" si="21"/>
        <v>209250</v>
      </c>
      <c r="AU29" s="92"/>
      <c r="AV29" s="92"/>
      <c r="AY29" s="9"/>
      <c r="AZ29" s="10">
        <v>44</v>
      </c>
      <c r="BA29" s="11">
        <f t="shared" si="24"/>
        <v>762750.00000000012</v>
      </c>
      <c r="BB29" s="11">
        <f t="shared" si="25"/>
        <v>564750</v>
      </c>
      <c r="BC29" s="11">
        <f t="shared" si="26"/>
        <v>474750</v>
      </c>
      <c r="BD29" s="11">
        <f t="shared" si="27"/>
        <v>418500</v>
      </c>
      <c r="BE29" s="92"/>
      <c r="BF29" s="92"/>
    </row>
    <row r="30" spans="1:58">
      <c r="A30" s="9"/>
      <c r="B30" s="10">
        <v>45</v>
      </c>
      <c r="C30" s="92">
        <v>86.35</v>
      </c>
      <c r="D30" s="92">
        <v>63.5</v>
      </c>
      <c r="E30" s="92">
        <v>54.2</v>
      </c>
      <c r="F30" s="92">
        <v>47.9</v>
      </c>
      <c r="G30" s="92"/>
      <c r="H30" s="92"/>
      <c r="K30" s="9"/>
      <c r="L30" s="10">
        <v>45</v>
      </c>
      <c r="M30" s="11">
        <f t="shared" si="5"/>
        <v>48000</v>
      </c>
      <c r="N30" s="11">
        <f t="shared" si="30"/>
        <v>48000</v>
      </c>
      <c r="O30" s="11">
        <f t="shared" si="31"/>
        <v>48000</v>
      </c>
      <c r="P30" s="11">
        <f t="shared" si="32"/>
        <v>48000</v>
      </c>
      <c r="Q30" s="92"/>
      <c r="R30" s="92"/>
      <c r="U30" s="9"/>
      <c r="V30" s="10">
        <v>45</v>
      </c>
      <c r="W30" s="11">
        <f t="shared" si="6"/>
        <v>77715</v>
      </c>
      <c r="X30" s="11">
        <f t="shared" si="7"/>
        <v>57150</v>
      </c>
      <c r="Y30" s="11">
        <f t="shared" si="8"/>
        <v>48780.000000000007</v>
      </c>
      <c r="Z30" s="11">
        <f t="shared" si="9"/>
        <v>48000</v>
      </c>
      <c r="AA30" s="92"/>
      <c r="AB30" s="92"/>
      <c r="AE30" s="9"/>
      <c r="AF30" s="10">
        <v>45</v>
      </c>
      <c r="AG30" s="11">
        <f t="shared" si="12"/>
        <v>194287.5</v>
      </c>
      <c r="AH30" s="11">
        <f t="shared" si="13"/>
        <v>142875</v>
      </c>
      <c r="AI30" s="11">
        <f t="shared" si="14"/>
        <v>121950</v>
      </c>
      <c r="AJ30" s="11">
        <f t="shared" si="15"/>
        <v>107775</v>
      </c>
      <c r="AK30" s="92"/>
      <c r="AL30" s="92"/>
      <c r="AO30" s="9"/>
      <c r="AP30" s="10">
        <v>45</v>
      </c>
      <c r="AQ30" s="11">
        <f t="shared" si="18"/>
        <v>388575</v>
      </c>
      <c r="AR30" s="11">
        <f t="shared" si="19"/>
        <v>285750</v>
      </c>
      <c r="AS30" s="11">
        <f t="shared" si="20"/>
        <v>243900</v>
      </c>
      <c r="AT30" s="11">
        <f t="shared" si="21"/>
        <v>215550</v>
      </c>
      <c r="AU30" s="92"/>
      <c r="AV30" s="92"/>
      <c r="AY30" s="9"/>
      <c r="AZ30" s="10">
        <v>45</v>
      </c>
      <c r="BA30" s="11">
        <f t="shared" si="24"/>
        <v>777150</v>
      </c>
      <c r="BB30" s="11">
        <f t="shared" si="25"/>
        <v>571500</v>
      </c>
      <c r="BC30" s="11">
        <f t="shared" si="26"/>
        <v>487800</v>
      </c>
      <c r="BD30" s="11">
        <f t="shared" si="27"/>
        <v>431100</v>
      </c>
      <c r="BE30" s="92"/>
      <c r="BF30" s="92"/>
    </row>
    <row r="31" spans="1:58">
      <c r="A31" s="9"/>
      <c r="B31" s="10">
        <v>46</v>
      </c>
      <c r="C31" s="92">
        <v>87.9</v>
      </c>
      <c r="D31" s="92">
        <v>64.400000000000006</v>
      </c>
      <c r="E31" s="92">
        <v>55.6</v>
      </c>
      <c r="F31" s="92"/>
      <c r="G31" s="92"/>
      <c r="H31" s="92"/>
      <c r="K31" s="9"/>
      <c r="L31" s="10">
        <v>46</v>
      </c>
      <c r="M31" s="11">
        <f t="shared" si="5"/>
        <v>48000</v>
      </c>
      <c r="N31" s="11">
        <f t="shared" si="30"/>
        <v>48000</v>
      </c>
      <c r="O31" s="11">
        <f t="shared" si="31"/>
        <v>48000</v>
      </c>
      <c r="P31" s="92"/>
      <c r="Q31" s="92"/>
      <c r="R31" s="92"/>
      <c r="U31" s="9"/>
      <c r="V31" s="10">
        <v>46</v>
      </c>
      <c r="W31" s="11">
        <f t="shared" si="6"/>
        <v>79110</v>
      </c>
      <c r="X31" s="11">
        <f t="shared" si="7"/>
        <v>57960</v>
      </c>
      <c r="Y31" s="11">
        <f t="shared" si="8"/>
        <v>50040</v>
      </c>
      <c r="Z31" s="92"/>
      <c r="AA31" s="92"/>
      <c r="AB31" s="92"/>
      <c r="AE31" s="9"/>
      <c r="AF31" s="10">
        <v>46</v>
      </c>
      <c r="AG31" s="11">
        <f t="shared" si="12"/>
        <v>197775.00000000003</v>
      </c>
      <c r="AH31" s="11">
        <f t="shared" si="13"/>
        <v>144900</v>
      </c>
      <c r="AI31" s="11">
        <f t="shared" si="14"/>
        <v>125100</v>
      </c>
      <c r="AJ31" s="92"/>
      <c r="AK31" s="92"/>
      <c r="AL31" s="92"/>
      <c r="AO31" s="9"/>
      <c r="AP31" s="10">
        <v>46</v>
      </c>
      <c r="AQ31" s="11">
        <f t="shared" si="18"/>
        <v>395550.00000000006</v>
      </c>
      <c r="AR31" s="11">
        <f t="shared" si="19"/>
        <v>289800</v>
      </c>
      <c r="AS31" s="11">
        <f t="shared" si="20"/>
        <v>250200</v>
      </c>
      <c r="AT31" s="92"/>
      <c r="AU31" s="92"/>
      <c r="AV31" s="92"/>
      <c r="AY31" s="9"/>
      <c r="AZ31" s="10">
        <v>46</v>
      </c>
      <c r="BA31" s="11">
        <f t="shared" si="24"/>
        <v>791100.00000000012</v>
      </c>
      <c r="BB31" s="11">
        <f t="shared" si="25"/>
        <v>579600</v>
      </c>
      <c r="BC31" s="11">
        <f t="shared" si="26"/>
        <v>500400</v>
      </c>
      <c r="BD31" s="92"/>
      <c r="BE31" s="92"/>
      <c r="BF31" s="92"/>
    </row>
    <row r="32" spans="1:58">
      <c r="A32" s="9"/>
      <c r="B32" s="10">
        <v>47</v>
      </c>
      <c r="C32" s="92">
        <v>89.55</v>
      </c>
      <c r="D32" s="92">
        <v>65.45</v>
      </c>
      <c r="E32" s="92">
        <v>57.15</v>
      </c>
      <c r="F32" s="92"/>
      <c r="G32" s="92"/>
      <c r="H32" s="92"/>
      <c r="K32" s="9"/>
      <c r="L32" s="10">
        <v>47</v>
      </c>
      <c r="M32" s="11">
        <f t="shared" si="5"/>
        <v>48000</v>
      </c>
      <c r="N32" s="11">
        <f t="shared" si="30"/>
        <v>48000</v>
      </c>
      <c r="O32" s="11">
        <f t="shared" si="31"/>
        <v>48000</v>
      </c>
      <c r="P32" s="92"/>
      <c r="Q32" s="92"/>
      <c r="R32" s="92"/>
      <c r="U32" s="9"/>
      <c r="V32" s="10">
        <v>47</v>
      </c>
      <c r="W32" s="11">
        <f t="shared" si="6"/>
        <v>80594.999999999985</v>
      </c>
      <c r="X32" s="11">
        <f t="shared" si="7"/>
        <v>58905.000000000007</v>
      </c>
      <c r="Y32" s="11">
        <f t="shared" si="8"/>
        <v>51435</v>
      </c>
      <c r="Z32" s="92"/>
      <c r="AA32" s="92"/>
      <c r="AB32" s="92"/>
      <c r="AE32" s="9"/>
      <c r="AF32" s="10">
        <v>47</v>
      </c>
      <c r="AG32" s="11">
        <f t="shared" si="12"/>
        <v>201487.49999999997</v>
      </c>
      <c r="AH32" s="11">
        <f t="shared" si="13"/>
        <v>147262.50000000003</v>
      </c>
      <c r="AI32" s="11">
        <f t="shared" si="14"/>
        <v>128587.5</v>
      </c>
      <c r="AJ32" s="92"/>
      <c r="AK32" s="92"/>
      <c r="AL32" s="92"/>
      <c r="AO32" s="9"/>
      <c r="AP32" s="10">
        <v>47</v>
      </c>
      <c r="AQ32" s="11">
        <f t="shared" si="18"/>
        <v>402974.99999999994</v>
      </c>
      <c r="AR32" s="11">
        <f t="shared" si="19"/>
        <v>294525.00000000006</v>
      </c>
      <c r="AS32" s="11">
        <f t="shared" si="20"/>
        <v>257175</v>
      </c>
      <c r="AT32" s="92"/>
      <c r="AU32" s="92"/>
      <c r="AV32" s="92"/>
      <c r="AY32" s="9"/>
      <c r="AZ32" s="10">
        <v>47</v>
      </c>
      <c r="BA32" s="11">
        <f t="shared" si="24"/>
        <v>805949.99999999988</v>
      </c>
      <c r="BB32" s="11">
        <f t="shared" si="25"/>
        <v>589050.00000000012</v>
      </c>
      <c r="BC32" s="11">
        <f t="shared" si="26"/>
        <v>514350</v>
      </c>
      <c r="BD32" s="92"/>
      <c r="BE32" s="92"/>
      <c r="BF32" s="92"/>
    </row>
    <row r="33" spans="1:58">
      <c r="A33" s="9"/>
      <c r="B33" s="10">
        <v>48</v>
      </c>
      <c r="C33" s="92">
        <v>91.3</v>
      </c>
      <c r="D33" s="92">
        <v>66.849999999999994</v>
      </c>
      <c r="E33" s="92">
        <v>58.65</v>
      </c>
      <c r="F33" s="92"/>
      <c r="G33" s="92"/>
      <c r="H33" s="92"/>
      <c r="K33" s="9"/>
      <c r="L33" s="10">
        <v>48</v>
      </c>
      <c r="M33" s="11">
        <f t="shared" si="5"/>
        <v>48000</v>
      </c>
      <c r="N33" s="11">
        <f t="shared" si="30"/>
        <v>48000</v>
      </c>
      <c r="O33" s="11">
        <f t="shared" si="31"/>
        <v>48000</v>
      </c>
      <c r="P33" s="92"/>
      <c r="Q33" s="92"/>
      <c r="R33" s="92"/>
      <c r="U33" s="9"/>
      <c r="V33" s="10">
        <v>48</v>
      </c>
      <c r="W33" s="11">
        <f t="shared" si="6"/>
        <v>82169.999999999985</v>
      </c>
      <c r="X33" s="11">
        <f t="shared" si="7"/>
        <v>60165</v>
      </c>
      <c r="Y33" s="11">
        <f t="shared" si="8"/>
        <v>52785</v>
      </c>
      <c r="Z33" s="92"/>
      <c r="AA33" s="92"/>
      <c r="AB33" s="92"/>
      <c r="AE33" s="9"/>
      <c r="AF33" s="10">
        <v>48</v>
      </c>
      <c r="AG33" s="11">
        <f t="shared" si="12"/>
        <v>205424.99999999997</v>
      </c>
      <c r="AH33" s="11">
        <f t="shared" si="13"/>
        <v>150412.49999999997</v>
      </c>
      <c r="AI33" s="11">
        <f t="shared" si="14"/>
        <v>131962.5</v>
      </c>
      <c r="AJ33" s="92"/>
      <c r="AK33" s="92"/>
      <c r="AL33" s="92"/>
      <c r="AO33" s="9"/>
      <c r="AP33" s="10">
        <v>48</v>
      </c>
      <c r="AQ33" s="11">
        <f t="shared" si="18"/>
        <v>410849.99999999994</v>
      </c>
      <c r="AR33" s="11">
        <f t="shared" si="19"/>
        <v>300824.99999999994</v>
      </c>
      <c r="AS33" s="11">
        <f t="shared" si="20"/>
        <v>263925</v>
      </c>
      <c r="AT33" s="92"/>
      <c r="AU33" s="92"/>
      <c r="AV33" s="92"/>
      <c r="AY33" s="9"/>
      <c r="AZ33" s="10">
        <v>48</v>
      </c>
      <c r="BA33" s="11">
        <f t="shared" si="24"/>
        <v>821699.99999999988</v>
      </c>
      <c r="BB33" s="11">
        <f t="shared" si="25"/>
        <v>601649.99999999988</v>
      </c>
      <c r="BC33" s="11">
        <f t="shared" si="26"/>
        <v>527850</v>
      </c>
      <c r="BD33" s="92"/>
      <c r="BE33" s="92"/>
      <c r="BF33" s="92"/>
    </row>
    <row r="34" spans="1:58">
      <c r="A34" s="9"/>
      <c r="B34" s="10">
        <v>49</v>
      </c>
      <c r="C34" s="92">
        <v>93.2</v>
      </c>
      <c r="D34" s="92">
        <v>68.650000000000006</v>
      </c>
      <c r="E34" s="92">
        <v>60.3</v>
      </c>
      <c r="F34" s="92"/>
      <c r="G34" s="92"/>
      <c r="H34" s="92"/>
      <c r="K34" s="9"/>
      <c r="L34" s="10">
        <v>49</v>
      </c>
      <c r="M34" s="11">
        <f t="shared" si="5"/>
        <v>48000</v>
      </c>
      <c r="N34" s="11">
        <f t="shared" si="30"/>
        <v>48000</v>
      </c>
      <c r="O34" s="11">
        <f t="shared" si="31"/>
        <v>48000</v>
      </c>
      <c r="P34" s="92"/>
      <c r="Q34" s="92"/>
      <c r="R34" s="92"/>
      <c r="U34" s="9"/>
      <c r="V34" s="10">
        <v>49</v>
      </c>
      <c r="W34" s="11">
        <f t="shared" si="6"/>
        <v>83880</v>
      </c>
      <c r="X34" s="11">
        <f t="shared" si="7"/>
        <v>61785</v>
      </c>
      <c r="Y34" s="11">
        <f t="shared" si="8"/>
        <v>54270</v>
      </c>
      <c r="Z34" s="92"/>
      <c r="AA34" s="92"/>
      <c r="AB34" s="92"/>
      <c r="AE34" s="9"/>
      <c r="AF34" s="10">
        <v>49</v>
      </c>
      <c r="AG34" s="11">
        <f t="shared" si="12"/>
        <v>209700</v>
      </c>
      <c r="AH34" s="11">
        <f t="shared" si="13"/>
        <v>154462.5</v>
      </c>
      <c r="AI34" s="11">
        <f t="shared" si="14"/>
        <v>135675</v>
      </c>
      <c r="AJ34" s="92"/>
      <c r="AK34" s="92"/>
      <c r="AL34" s="92"/>
      <c r="AO34" s="9"/>
      <c r="AP34" s="10">
        <v>49</v>
      </c>
      <c r="AQ34" s="11">
        <f t="shared" si="18"/>
        <v>419400</v>
      </c>
      <c r="AR34" s="11">
        <f t="shared" si="19"/>
        <v>308925</v>
      </c>
      <c r="AS34" s="11">
        <f t="shared" si="20"/>
        <v>271350</v>
      </c>
      <c r="AT34" s="92"/>
      <c r="AU34" s="92"/>
      <c r="AV34" s="92"/>
      <c r="AY34" s="9"/>
      <c r="AZ34" s="10">
        <v>49</v>
      </c>
      <c r="BA34" s="11">
        <f t="shared" si="24"/>
        <v>838800</v>
      </c>
      <c r="BB34" s="11">
        <f t="shared" si="25"/>
        <v>617850</v>
      </c>
      <c r="BC34" s="11">
        <f t="shared" si="26"/>
        <v>542700</v>
      </c>
      <c r="BD34" s="92"/>
      <c r="BE34" s="92"/>
      <c r="BF34" s="92"/>
    </row>
    <row r="35" spans="1:58">
      <c r="A35" s="9"/>
      <c r="B35" s="10">
        <v>50</v>
      </c>
      <c r="C35" s="92">
        <v>95.25</v>
      </c>
      <c r="D35" s="92">
        <v>71</v>
      </c>
      <c r="E35" s="92">
        <v>61.9</v>
      </c>
      <c r="F35" s="92"/>
      <c r="G35" s="92"/>
      <c r="H35" s="92"/>
      <c r="K35" s="9"/>
      <c r="L35" s="10">
        <v>50</v>
      </c>
      <c r="M35" s="11">
        <f t="shared" si="5"/>
        <v>48000</v>
      </c>
      <c r="N35" s="11">
        <f t="shared" si="30"/>
        <v>48000</v>
      </c>
      <c r="O35" s="11">
        <f t="shared" si="31"/>
        <v>48000</v>
      </c>
      <c r="P35" s="92"/>
      <c r="Q35" s="92"/>
      <c r="R35" s="92"/>
      <c r="U35" s="9"/>
      <c r="V35" s="10">
        <v>50</v>
      </c>
      <c r="W35" s="11">
        <f t="shared" si="6"/>
        <v>85725</v>
      </c>
      <c r="X35" s="11">
        <f t="shared" si="7"/>
        <v>63900</v>
      </c>
      <c r="Y35" s="11">
        <f t="shared" si="8"/>
        <v>55710</v>
      </c>
      <c r="Z35" s="92"/>
      <c r="AA35" s="92"/>
      <c r="AB35" s="92"/>
      <c r="AE35" s="9"/>
      <c r="AF35" s="10">
        <v>50</v>
      </c>
      <c r="AG35" s="11">
        <f t="shared" si="12"/>
        <v>214312.5</v>
      </c>
      <c r="AH35" s="11">
        <f t="shared" si="13"/>
        <v>159749.99999999997</v>
      </c>
      <c r="AI35" s="11">
        <f t="shared" si="14"/>
        <v>139275</v>
      </c>
      <c r="AJ35" s="92"/>
      <c r="AK35" s="92"/>
      <c r="AL35" s="92"/>
      <c r="AO35" s="9"/>
      <c r="AP35" s="10">
        <v>50</v>
      </c>
      <c r="AQ35" s="11">
        <f t="shared" si="18"/>
        <v>428625</v>
      </c>
      <c r="AR35" s="11">
        <f t="shared" si="19"/>
        <v>319499.99999999994</v>
      </c>
      <c r="AS35" s="11">
        <f t="shared" si="20"/>
        <v>278550</v>
      </c>
      <c r="AT35" s="92"/>
      <c r="AU35" s="92"/>
      <c r="AV35" s="92"/>
      <c r="AY35" s="9"/>
      <c r="AZ35" s="10">
        <v>50</v>
      </c>
      <c r="BA35" s="11">
        <f t="shared" si="24"/>
        <v>857250</v>
      </c>
      <c r="BB35" s="11">
        <f t="shared" si="25"/>
        <v>638999.99999999988</v>
      </c>
      <c r="BC35" s="11">
        <f t="shared" si="26"/>
        <v>557100</v>
      </c>
      <c r="BD35" s="92"/>
      <c r="BE35" s="92"/>
      <c r="BF35" s="92"/>
    </row>
    <row r="36" spans="1:58">
      <c r="A36" s="9"/>
      <c r="B36" s="10">
        <v>51</v>
      </c>
      <c r="C36" s="92">
        <v>97.4</v>
      </c>
      <c r="D36" s="92">
        <v>73.3</v>
      </c>
      <c r="E36" s="92"/>
      <c r="F36" s="92"/>
      <c r="G36" s="92"/>
      <c r="H36" s="92"/>
      <c r="K36" s="9"/>
      <c r="L36" s="10">
        <v>51</v>
      </c>
      <c r="M36" s="11">
        <f t="shared" si="5"/>
        <v>48000</v>
      </c>
      <c r="N36" s="11">
        <f t="shared" si="30"/>
        <v>48000</v>
      </c>
      <c r="O36" s="92"/>
      <c r="P36" s="92"/>
      <c r="Q36" s="92"/>
      <c r="R36" s="92"/>
      <c r="U36" s="9"/>
      <c r="V36" s="10">
        <v>51</v>
      </c>
      <c r="W36" s="11">
        <f t="shared" si="6"/>
        <v>87660</v>
      </c>
      <c r="X36" s="11">
        <f t="shared" si="7"/>
        <v>65970</v>
      </c>
      <c r="Y36" s="92"/>
      <c r="Z36" s="92"/>
      <c r="AA36" s="92"/>
      <c r="AB36" s="92"/>
      <c r="AE36" s="9"/>
      <c r="AF36" s="10">
        <v>51</v>
      </c>
      <c r="AG36" s="11">
        <f t="shared" si="12"/>
        <v>219150</v>
      </c>
      <c r="AH36" s="11">
        <f t="shared" si="13"/>
        <v>164925</v>
      </c>
      <c r="AI36" s="92"/>
      <c r="AJ36" s="92"/>
      <c r="AK36" s="92"/>
      <c r="AL36" s="92"/>
      <c r="AO36" s="9"/>
      <c r="AP36" s="10">
        <v>51</v>
      </c>
      <c r="AQ36" s="11">
        <f t="shared" si="18"/>
        <v>438300</v>
      </c>
      <c r="AR36" s="11">
        <f t="shared" si="19"/>
        <v>329850</v>
      </c>
      <c r="AS36" s="92"/>
      <c r="AT36" s="92"/>
      <c r="AU36" s="92"/>
      <c r="AV36" s="92"/>
      <c r="AY36" s="9"/>
      <c r="AZ36" s="10">
        <v>51</v>
      </c>
      <c r="BA36" s="11">
        <f t="shared" si="24"/>
        <v>876600</v>
      </c>
      <c r="BB36" s="11">
        <f t="shared" si="25"/>
        <v>659700</v>
      </c>
      <c r="BC36" s="92"/>
      <c r="BD36" s="92"/>
      <c r="BE36" s="92"/>
      <c r="BF36" s="92"/>
    </row>
    <row r="37" spans="1:58">
      <c r="A37" s="9"/>
      <c r="B37" s="10">
        <v>52</v>
      </c>
      <c r="C37" s="92">
        <v>99.65</v>
      </c>
      <c r="D37" s="92">
        <v>75.650000000000006</v>
      </c>
      <c r="E37" s="92"/>
      <c r="F37" s="92"/>
      <c r="G37" s="92"/>
      <c r="H37" s="92"/>
      <c r="K37" s="9"/>
      <c r="L37" s="10">
        <v>52</v>
      </c>
      <c r="M37" s="11">
        <f t="shared" si="5"/>
        <v>48000</v>
      </c>
      <c r="N37" s="11">
        <f t="shared" si="30"/>
        <v>48000</v>
      </c>
      <c r="O37" s="92"/>
      <c r="P37" s="92"/>
      <c r="Q37" s="92"/>
      <c r="R37" s="92"/>
      <c r="U37" s="9"/>
      <c r="V37" s="10">
        <v>52</v>
      </c>
      <c r="W37" s="11">
        <f t="shared" si="6"/>
        <v>89685</v>
      </c>
      <c r="X37" s="11">
        <f t="shared" si="7"/>
        <v>68085.000000000015</v>
      </c>
      <c r="Y37" s="92"/>
      <c r="Z37" s="92"/>
      <c r="AA37" s="92"/>
      <c r="AB37" s="92"/>
      <c r="AE37" s="9"/>
      <c r="AF37" s="10">
        <v>52</v>
      </c>
      <c r="AG37" s="11">
        <f t="shared" si="12"/>
        <v>224212.5</v>
      </c>
      <c r="AH37" s="11">
        <f t="shared" si="13"/>
        <v>170212.50000000003</v>
      </c>
      <c r="AI37" s="92"/>
      <c r="AJ37" s="92"/>
      <c r="AK37" s="92"/>
      <c r="AL37" s="92"/>
      <c r="AO37" s="9"/>
      <c r="AP37" s="10">
        <v>52</v>
      </c>
      <c r="AQ37" s="11">
        <f t="shared" si="18"/>
        <v>448425</v>
      </c>
      <c r="AR37" s="11">
        <f t="shared" si="19"/>
        <v>340425.00000000006</v>
      </c>
      <c r="AS37" s="92"/>
      <c r="AT37" s="92"/>
      <c r="AU37" s="92"/>
      <c r="AV37" s="92"/>
      <c r="AY37" s="9"/>
      <c r="AZ37" s="10">
        <v>52</v>
      </c>
      <c r="BA37" s="11">
        <f t="shared" si="24"/>
        <v>896850</v>
      </c>
      <c r="BB37" s="11">
        <f t="shared" si="25"/>
        <v>680850.00000000012</v>
      </c>
      <c r="BC37" s="92"/>
      <c r="BD37" s="92"/>
      <c r="BE37" s="92"/>
      <c r="BF37" s="92"/>
    </row>
    <row r="38" spans="1:58">
      <c r="A38" s="9"/>
      <c r="B38" s="10">
        <v>53</v>
      </c>
      <c r="C38" s="92">
        <v>101.9</v>
      </c>
      <c r="D38" s="92">
        <v>78.150000000000006</v>
      </c>
      <c r="E38" s="92"/>
      <c r="F38" s="92"/>
      <c r="G38" s="92"/>
      <c r="H38" s="92"/>
      <c r="K38" s="9"/>
      <c r="L38" s="10">
        <v>53</v>
      </c>
      <c r="M38" s="11">
        <f t="shared" si="5"/>
        <v>48000</v>
      </c>
      <c r="N38" s="11">
        <f t="shared" si="30"/>
        <v>48000</v>
      </c>
      <c r="O38" s="92"/>
      <c r="P38" s="92"/>
      <c r="Q38" s="92"/>
      <c r="R38" s="92"/>
      <c r="U38" s="9"/>
      <c r="V38" s="10">
        <v>53</v>
      </c>
      <c r="W38" s="11">
        <f t="shared" si="6"/>
        <v>91710</v>
      </c>
      <c r="X38" s="11">
        <f t="shared" si="7"/>
        <v>70335.000000000015</v>
      </c>
      <c r="Y38" s="92"/>
      <c r="Z38" s="92"/>
      <c r="AA38" s="92"/>
      <c r="AB38" s="92"/>
      <c r="AE38" s="9"/>
      <c r="AF38" s="10">
        <v>53</v>
      </c>
      <c r="AG38" s="11">
        <f t="shared" si="12"/>
        <v>229275</v>
      </c>
      <c r="AH38" s="11">
        <f t="shared" si="13"/>
        <v>175837.50000000003</v>
      </c>
      <c r="AI38" s="92"/>
      <c r="AJ38" s="92"/>
      <c r="AK38" s="92"/>
      <c r="AL38" s="92"/>
      <c r="AO38" s="9"/>
      <c r="AP38" s="10">
        <v>53</v>
      </c>
      <c r="AQ38" s="11">
        <f t="shared" si="18"/>
        <v>458550</v>
      </c>
      <c r="AR38" s="11">
        <f t="shared" si="19"/>
        <v>351675.00000000006</v>
      </c>
      <c r="AS38" s="92"/>
      <c r="AT38" s="92"/>
      <c r="AU38" s="92"/>
      <c r="AV38" s="92"/>
      <c r="AY38" s="9"/>
      <c r="AZ38" s="10">
        <v>53</v>
      </c>
      <c r="BA38" s="11">
        <f t="shared" si="24"/>
        <v>917100</v>
      </c>
      <c r="BB38" s="11">
        <f t="shared" si="25"/>
        <v>703350.00000000012</v>
      </c>
      <c r="BC38" s="92"/>
      <c r="BD38" s="92"/>
      <c r="BE38" s="92"/>
      <c r="BF38" s="92"/>
    </row>
    <row r="39" spans="1:58">
      <c r="A39" s="9"/>
      <c r="B39" s="10">
        <v>54</v>
      </c>
      <c r="C39" s="92">
        <v>104.25</v>
      </c>
      <c r="D39" s="92">
        <v>80.599999999999994</v>
      </c>
      <c r="E39" s="92"/>
      <c r="F39" s="92"/>
      <c r="G39" s="92"/>
      <c r="H39" s="92"/>
      <c r="K39" s="9"/>
      <c r="L39" s="10">
        <v>54</v>
      </c>
      <c r="M39" s="11">
        <f t="shared" si="5"/>
        <v>48000</v>
      </c>
      <c r="N39" s="11">
        <f t="shared" si="30"/>
        <v>48000</v>
      </c>
      <c r="O39" s="92"/>
      <c r="P39" s="92"/>
      <c r="Q39" s="92"/>
      <c r="R39" s="92"/>
      <c r="U39" s="9"/>
      <c r="V39" s="10">
        <v>54</v>
      </c>
      <c r="W39" s="11">
        <f t="shared" si="6"/>
        <v>93825</v>
      </c>
      <c r="X39" s="11">
        <f t="shared" si="7"/>
        <v>72539.999999999985</v>
      </c>
      <c r="Y39" s="92"/>
      <c r="Z39" s="92"/>
      <c r="AA39" s="92"/>
      <c r="AB39" s="92"/>
      <c r="AE39" s="9"/>
      <c r="AF39" s="10">
        <v>54</v>
      </c>
      <c r="AG39" s="11">
        <f t="shared" si="12"/>
        <v>234562.5</v>
      </c>
      <c r="AH39" s="11">
        <f t="shared" si="13"/>
        <v>181349.99999999997</v>
      </c>
      <c r="AI39" s="92"/>
      <c r="AJ39" s="92"/>
      <c r="AK39" s="92"/>
      <c r="AL39" s="92"/>
      <c r="AO39" s="9"/>
      <c r="AP39" s="10">
        <v>54</v>
      </c>
      <c r="AQ39" s="11">
        <f t="shared" si="18"/>
        <v>469125</v>
      </c>
      <c r="AR39" s="11">
        <f t="shared" si="19"/>
        <v>362699.99999999994</v>
      </c>
      <c r="AS39" s="92"/>
      <c r="AT39" s="92"/>
      <c r="AU39" s="92"/>
      <c r="AV39" s="92"/>
      <c r="AY39" s="9"/>
      <c r="AZ39" s="10">
        <v>54</v>
      </c>
      <c r="BA39" s="11">
        <f t="shared" si="24"/>
        <v>938250</v>
      </c>
      <c r="BB39" s="11">
        <f t="shared" si="25"/>
        <v>725399.99999999988</v>
      </c>
      <c r="BC39" s="92"/>
      <c r="BD39" s="92"/>
      <c r="BE39" s="92"/>
      <c r="BF39" s="92"/>
    </row>
    <row r="40" spans="1:58">
      <c r="A40" s="9"/>
      <c r="B40" s="10">
        <v>55</v>
      </c>
      <c r="C40" s="92">
        <v>106.7</v>
      </c>
      <c r="D40" s="92">
        <v>83.15</v>
      </c>
      <c r="E40" s="92"/>
      <c r="F40" s="92"/>
      <c r="G40" s="92"/>
      <c r="H40" s="92"/>
      <c r="K40" s="9"/>
      <c r="L40" s="10">
        <v>55</v>
      </c>
      <c r="M40" s="11">
        <f t="shared" si="5"/>
        <v>48015</v>
      </c>
      <c r="N40" s="11">
        <f t="shared" si="30"/>
        <v>48000</v>
      </c>
      <c r="O40" s="92"/>
      <c r="P40" s="92"/>
      <c r="Q40" s="92"/>
      <c r="R40" s="92"/>
      <c r="U40" s="9"/>
      <c r="V40" s="10">
        <v>55</v>
      </c>
      <c r="W40" s="11">
        <f t="shared" si="6"/>
        <v>96030</v>
      </c>
      <c r="X40" s="11">
        <f t="shared" si="7"/>
        <v>74835</v>
      </c>
      <c r="Y40" s="92"/>
      <c r="Z40" s="92"/>
      <c r="AA40" s="92"/>
      <c r="AB40" s="92"/>
      <c r="AE40" s="9"/>
      <c r="AF40" s="10">
        <v>55</v>
      </c>
      <c r="AG40" s="11">
        <f t="shared" si="12"/>
        <v>240075</v>
      </c>
      <c r="AH40" s="11">
        <f t="shared" si="13"/>
        <v>187087.5</v>
      </c>
      <c r="AI40" s="92"/>
      <c r="AJ40" s="92"/>
      <c r="AK40" s="92"/>
      <c r="AL40" s="92"/>
      <c r="AO40" s="9"/>
      <c r="AP40" s="10">
        <v>55</v>
      </c>
      <c r="AQ40" s="11">
        <f t="shared" si="18"/>
        <v>480150</v>
      </c>
      <c r="AR40" s="11">
        <f t="shared" si="19"/>
        <v>374175</v>
      </c>
      <c r="AS40" s="92"/>
      <c r="AT40" s="92"/>
      <c r="AU40" s="92"/>
      <c r="AV40" s="92"/>
      <c r="AY40" s="9"/>
      <c r="AZ40" s="10">
        <v>55</v>
      </c>
      <c r="BA40" s="11">
        <f t="shared" si="24"/>
        <v>960300</v>
      </c>
      <c r="BB40" s="11">
        <f t="shared" si="25"/>
        <v>748350</v>
      </c>
      <c r="BC40" s="92"/>
      <c r="BD40" s="92"/>
      <c r="BE40" s="92"/>
      <c r="BF40" s="92"/>
    </row>
    <row r="41" spans="1:58">
      <c r="A41" s="9"/>
      <c r="B41" s="10">
        <v>56</v>
      </c>
      <c r="C41" s="92">
        <v>109.3</v>
      </c>
      <c r="D41" s="92"/>
      <c r="E41" s="92"/>
      <c r="F41" s="92"/>
      <c r="G41" s="92"/>
      <c r="H41" s="92"/>
      <c r="K41" s="9"/>
      <c r="L41" s="10">
        <v>56</v>
      </c>
      <c r="M41" s="11">
        <f t="shared" si="5"/>
        <v>49185</v>
      </c>
      <c r="N41" s="92"/>
      <c r="O41" s="92"/>
      <c r="P41" s="92"/>
      <c r="Q41" s="92"/>
      <c r="R41" s="92"/>
      <c r="U41" s="9"/>
      <c r="V41" s="10">
        <v>56</v>
      </c>
      <c r="W41" s="11">
        <f t="shared" si="6"/>
        <v>98370</v>
      </c>
      <c r="X41" s="92"/>
      <c r="Y41" s="92"/>
      <c r="Z41" s="92"/>
      <c r="AA41" s="92"/>
      <c r="AB41" s="92"/>
      <c r="AE41" s="9"/>
      <c r="AF41" s="10">
        <v>56</v>
      </c>
      <c r="AG41" s="11">
        <f t="shared" si="12"/>
        <v>245925</v>
      </c>
      <c r="AH41" s="92"/>
      <c r="AI41" s="92"/>
      <c r="AJ41" s="92"/>
      <c r="AK41" s="92"/>
      <c r="AL41" s="92"/>
      <c r="AO41" s="9"/>
      <c r="AP41" s="10">
        <v>56</v>
      </c>
      <c r="AQ41" s="11">
        <f t="shared" si="18"/>
        <v>491850</v>
      </c>
      <c r="AR41" s="92"/>
      <c r="AS41" s="92"/>
      <c r="AT41" s="92"/>
      <c r="AU41" s="92"/>
      <c r="AV41" s="92"/>
      <c r="AY41" s="9"/>
      <c r="AZ41" s="10">
        <v>56</v>
      </c>
      <c r="BA41" s="11">
        <f t="shared" si="24"/>
        <v>983700</v>
      </c>
      <c r="BB41" s="92"/>
      <c r="BC41" s="92"/>
      <c r="BD41" s="92"/>
      <c r="BE41" s="92"/>
      <c r="BF41" s="92"/>
    </row>
    <row r="42" spans="1:58">
      <c r="A42" s="9"/>
      <c r="B42" s="10">
        <v>57</v>
      </c>
      <c r="C42" s="92">
        <v>112.05</v>
      </c>
      <c r="D42" s="92"/>
      <c r="E42" s="92"/>
      <c r="F42" s="92"/>
      <c r="G42" s="92"/>
      <c r="H42" s="92"/>
      <c r="K42" s="9"/>
      <c r="L42" s="10">
        <v>57</v>
      </c>
      <c r="M42" s="11">
        <f t="shared" si="5"/>
        <v>50422.5</v>
      </c>
      <c r="N42" s="92"/>
      <c r="O42" s="92"/>
      <c r="P42" s="92"/>
      <c r="Q42" s="92"/>
      <c r="R42" s="92"/>
      <c r="U42" s="9"/>
      <c r="V42" s="10">
        <v>57</v>
      </c>
      <c r="W42" s="11">
        <f t="shared" si="6"/>
        <v>100845</v>
      </c>
      <c r="X42" s="92"/>
      <c r="Y42" s="92"/>
      <c r="Z42" s="92"/>
      <c r="AA42" s="92"/>
      <c r="AB42" s="92"/>
      <c r="AE42" s="9"/>
      <c r="AF42" s="10">
        <v>57</v>
      </c>
      <c r="AG42" s="11">
        <f t="shared" si="12"/>
        <v>252112.5</v>
      </c>
      <c r="AH42" s="92"/>
      <c r="AI42" s="92"/>
      <c r="AJ42" s="92"/>
      <c r="AK42" s="92"/>
      <c r="AL42" s="92"/>
      <c r="AO42" s="9"/>
      <c r="AP42" s="10">
        <v>57</v>
      </c>
      <c r="AQ42" s="11">
        <f t="shared" si="18"/>
        <v>504225</v>
      </c>
      <c r="AR42" s="92"/>
      <c r="AS42" s="92"/>
      <c r="AT42" s="92"/>
      <c r="AU42" s="92"/>
      <c r="AV42" s="92"/>
      <c r="AY42" s="9"/>
      <c r="AZ42" s="10">
        <v>57</v>
      </c>
      <c r="BA42" s="11">
        <f t="shared" si="24"/>
        <v>1008450</v>
      </c>
      <c r="BB42" s="92"/>
      <c r="BC42" s="92"/>
      <c r="BD42" s="92"/>
      <c r="BE42" s="92"/>
      <c r="BF42" s="92"/>
    </row>
    <row r="43" spans="1:58">
      <c r="A43" s="9"/>
      <c r="B43" s="10">
        <v>58</v>
      </c>
      <c r="C43" s="92">
        <v>114.9</v>
      </c>
      <c r="D43" s="92"/>
      <c r="E43" s="92"/>
      <c r="F43" s="92"/>
      <c r="G43" s="92"/>
      <c r="H43" s="92"/>
      <c r="K43" s="9"/>
      <c r="L43" s="10">
        <v>58</v>
      </c>
      <c r="M43" s="11">
        <f t="shared" si="5"/>
        <v>51705</v>
      </c>
      <c r="N43" s="92"/>
      <c r="O43" s="92"/>
      <c r="P43" s="92"/>
      <c r="Q43" s="92"/>
      <c r="R43" s="92"/>
      <c r="U43" s="9"/>
      <c r="V43" s="10">
        <v>58</v>
      </c>
      <c r="W43" s="11">
        <f t="shared" si="6"/>
        <v>103410</v>
      </c>
      <c r="X43" s="92"/>
      <c r="Y43" s="92"/>
      <c r="Z43" s="92"/>
      <c r="AA43" s="92"/>
      <c r="AB43" s="92"/>
      <c r="AE43" s="9"/>
      <c r="AF43" s="10">
        <v>58</v>
      </c>
      <c r="AG43" s="11">
        <f t="shared" si="12"/>
        <v>258525</v>
      </c>
      <c r="AH43" s="92"/>
      <c r="AI43" s="92"/>
      <c r="AJ43" s="92"/>
      <c r="AK43" s="92"/>
      <c r="AL43" s="92"/>
      <c r="AO43" s="9"/>
      <c r="AP43" s="10">
        <v>58</v>
      </c>
      <c r="AQ43" s="11">
        <f t="shared" si="18"/>
        <v>517050</v>
      </c>
      <c r="AR43" s="92"/>
      <c r="AS43" s="92"/>
      <c r="AT43" s="92"/>
      <c r="AU43" s="92"/>
      <c r="AV43" s="92"/>
      <c r="AY43" s="9"/>
      <c r="AZ43" s="10">
        <v>58</v>
      </c>
      <c r="BA43" s="11">
        <f t="shared" si="24"/>
        <v>1034100</v>
      </c>
      <c r="BB43" s="92"/>
      <c r="BC43" s="92"/>
      <c r="BD43" s="92"/>
      <c r="BE43" s="92"/>
      <c r="BF43" s="92"/>
    </row>
    <row r="44" spans="1:58">
      <c r="A44" s="9"/>
      <c r="B44" s="10">
        <v>59</v>
      </c>
      <c r="C44" s="92">
        <v>118</v>
      </c>
      <c r="D44" s="92"/>
      <c r="E44" s="92"/>
      <c r="F44" s="92"/>
      <c r="G44" s="92"/>
      <c r="H44" s="92"/>
      <c r="K44" s="9"/>
      <c r="L44" s="10">
        <v>59</v>
      </c>
      <c r="M44" s="11">
        <f t="shared" si="5"/>
        <v>53100</v>
      </c>
      <c r="N44" s="92"/>
      <c r="O44" s="92"/>
      <c r="P44" s="92"/>
      <c r="Q44" s="92"/>
      <c r="R44" s="92"/>
      <c r="U44" s="9"/>
      <c r="V44" s="10">
        <v>59</v>
      </c>
      <c r="W44" s="11">
        <f t="shared" si="6"/>
        <v>106200</v>
      </c>
      <c r="X44" s="92"/>
      <c r="Y44" s="92"/>
      <c r="Z44" s="92"/>
      <c r="AA44" s="92"/>
      <c r="AB44" s="92"/>
      <c r="AE44" s="9"/>
      <c r="AF44" s="10">
        <v>59</v>
      </c>
      <c r="AG44" s="11">
        <f t="shared" si="12"/>
        <v>265500</v>
      </c>
      <c r="AH44" s="92"/>
      <c r="AI44" s="92"/>
      <c r="AJ44" s="92"/>
      <c r="AK44" s="92"/>
      <c r="AL44" s="92"/>
      <c r="AO44" s="9"/>
      <c r="AP44" s="10">
        <v>59</v>
      </c>
      <c r="AQ44" s="11">
        <f t="shared" si="18"/>
        <v>531000</v>
      </c>
      <c r="AR44" s="92"/>
      <c r="AS44" s="92"/>
      <c r="AT44" s="92"/>
      <c r="AU44" s="92"/>
      <c r="AV44" s="92"/>
      <c r="AY44" s="9"/>
      <c r="AZ44" s="10">
        <v>59</v>
      </c>
      <c r="BA44" s="11">
        <f t="shared" si="24"/>
        <v>1062000</v>
      </c>
      <c r="BB44" s="92"/>
      <c r="BC44" s="92"/>
      <c r="BD44" s="92"/>
      <c r="BE44" s="92"/>
      <c r="BF44" s="92"/>
    </row>
    <row r="45" spans="1:58">
      <c r="A45" s="9"/>
      <c r="B45" s="10">
        <v>60</v>
      </c>
      <c r="C45" s="92">
        <v>121.35</v>
      </c>
      <c r="D45" s="92"/>
      <c r="E45" s="92"/>
      <c r="F45" s="92"/>
      <c r="G45" s="92"/>
      <c r="H45" s="92"/>
      <c r="K45" s="9"/>
      <c r="L45" s="10">
        <v>60</v>
      </c>
      <c r="M45" s="11">
        <f t="shared" si="5"/>
        <v>54607.5</v>
      </c>
      <c r="N45" s="92"/>
      <c r="O45" s="92"/>
      <c r="P45" s="92"/>
      <c r="Q45" s="92"/>
      <c r="R45" s="92"/>
      <c r="U45" s="9"/>
      <c r="V45" s="10">
        <v>60</v>
      </c>
      <c r="W45" s="11">
        <f t="shared" si="6"/>
        <v>109215</v>
      </c>
      <c r="X45" s="92"/>
      <c r="Y45" s="92"/>
      <c r="Z45" s="92"/>
      <c r="AA45" s="92"/>
      <c r="AB45" s="92"/>
      <c r="AE45" s="9"/>
      <c r="AF45" s="10">
        <v>60</v>
      </c>
      <c r="AG45" s="11">
        <f t="shared" si="12"/>
        <v>273037.5</v>
      </c>
      <c r="AH45" s="92"/>
      <c r="AI45" s="92"/>
      <c r="AJ45" s="92"/>
      <c r="AK45" s="92"/>
      <c r="AL45" s="92"/>
      <c r="AO45" s="9"/>
      <c r="AP45" s="10">
        <v>60</v>
      </c>
      <c r="AQ45" s="11">
        <f t="shared" si="18"/>
        <v>546075</v>
      </c>
      <c r="AR45" s="92"/>
      <c r="AS45" s="92"/>
      <c r="AT45" s="92"/>
      <c r="AU45" s="92"/>
      <c r="AV45" s="92"/>
      <c r="AY45" s="9"/>
      <c r="AZ45" s="10">
        <v>60</v>
      </c>
      <c r="BA45" s="11">
        <f t="shared" si="24"/>
        <v>1092150</v>
      </c>
      <c r="BB45" s="92"/>
      <c r="BC45" s="92"/>
      <c r="BD45" s="92"/>
      <c r="BE45" s="92"/>
      <c r="BF45" s="92"/>
    </row>
  </sheetData>
  <mergeCells count="6">
    <mergeCell ref="A1:H1"/>
    <mergeCell ref="AY1:BF1"/>
    <mergeCell ref="AO1:AV1"/>
    <mergeCell ref="AE1:AL1"/>
    <mergeCell ref="U1:AB1"/>
    <mergeCell ref="K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22A3-9260-4D1B-979A-70C26B385E4A}">
  <dimension ref="A1:BI50"/>
  <sheetViews>
    <sheetView topLeftCell="A18" workbookViewId="0">
      <selection activeCell="S25" sqref="S25"/>
    </sheetView>
  </sheetViews>
  <sheetFormatPr defaultRowHeight="14.5"/>
  <cols>
    <col min="10" max="16" width="10.1796875" bestFit="1" customWidth="1"/>
    <col min="19" max="23" width="10.1796875" bestFit="1" customWidth="1"/>
    <col min="24" max="25" width="9.1796875" bestFit="1" customWidth="1"/>
    <col min="28" max="32" width="10.1796875" bestFit="1" customWidth="1"/>
    <col min="37" max="43" width="10.1796875" bestFit="1" customWidth="1"/>
    <col min="46" max="47" width="10.1796875" bestFit="1" customWidth="1"/>
    <col min="48" max="48" width="11.7265625" bestFit="1" customWidth="1"/>
    <col min="49" max="49" width="12.81640625" bestFit="1" customWidth="1"/>
    <col min="50" max="52" width="11.26953125" bestFit="1" customWidth="1"/>
    <col min="55" max="56" width="10.1796875" bestFit="1" customWidth="1"/>
    <col min="57" max="59" width="11.7265625" bestFit="1" customWidth="1"/>
    <col min="60" max="61" width="11.26953125" bestFit="1" customWidth="1"/>
  </cols>
  <sheetData>
    <row r="1" spans="1:61">
      <c r="A1" s="171" t="s">
        <v>134</v>
      </c>
      <c r="B1" s="171"/>
      <c r="C1" s="171"/>
      <c r="D1" s="171"/>
      <c r="E1" s="171"/>
      <c r="F1" s="171"/>
      <c r="G1" s="171"/>
      <c r="J1" s="186">
        <v>1000000</v>
      </c>
      <c r="K1" s="186"/>
      <c r="L1" s="186"/>
      <c r="M1" s="186"/>
      <c r="N1" s="186"/>
      <c r="O1" s="186"/>
      <c r="P1" s="186"/>
      <c r="Q1" s="93"/>
      <c r="R1" s="93"/>
      <c r="S1" s="186">
        <v>2500000</v>
      </c>
      <c r="T1" s="186"/>
      <c r="U1" s="186"/>
      <c r="V1" s="186"/>
      <c r="W1" s="186"/>
      <c r="X1" s="186"/>
      <c r="Y1" s="186"/>
      <c r="Z1" s="93"/>
      <c r="AA1" s="93"/>
      <c r="AB1" s="186">
        <v>5000000</v>
      </c>
      <c r="AC1" s="186"/>
      <c r="AD1" s="186"/>
      <c r="AE1" s="186"/>
      <c r="AF1" s="186"/>
      <c r="AG1" s="186"/>
      <c r="AH1" s="186"/>
      <c r="AI1" s="93"/>
      <c r="AJ1" s="93"/>
      <c r="AK1" s="186">
        <v>10000000</v>
      </c>
      <c r="AL1" s="186"/>
      <c r="AM1" s="186"/>
      <c r="AN1" s="186"/>
      <c r="AO1" s="186"/>
      <c r="AP1" s="186"/>
      <c r="AQ1" s="186"/>
      <c r="AR1" s="93"/>
      <c r="AS1" s="93"/>
      <c r="AT1" s="186">
        <v>15000000</v>
      </c>
      <c r="AU1" s="186"/>
      <c r="AV1" s="186"/>
      <c r="AW1" s="186"/>
      <c r="AX1" s="186"/>
      <c r="AY1" s="186"/>
      <c r="AZ1" s="186"/>
      <c r="BA1" s="93"/>
      <c r="BB1" s="93"/>
      <c r="BC1" s="186">
        <v>20000000</v>
      </c>
      <c r="BD1" s="186"/>
      <c r="BE1" s="186"/>
      <c r="BF1" s="186"/>
      <c r="BG1" s="186"/>
      <c r="BH1" s="186"/>
      <c r="BI1" s="186"/>
    </row>
    <row r="2" spans="1:61">
      <c r="A2" s="9"/>
      <c r="B2" s="10" t="s">
        <v>63</v>
      </c>
      <c r="C2" s="91">
        <v>5</v>
      </c>
      <c r="D2" s="91">
        <v>10</v>
      </c>
      <c r="E2" s="91">
        <v>15</v>
      </c>
      <c r="F2" s="91">
        <v>20</v>
      </c>
      <c r="G2" s="91">
        <v>25</v>
      </c>
      <c r="J2" s="9"/>
      <c r="K2" s="10" t="s">
        <v>63</v>
      </c>
      <c r="L2" s="91">
        <v>5</v>
      </c>
      <c r="M2" s="91">
        <v>10</v>
      </c>
      <c r="N2" s="91">
        <v>15</v>
      </c>
      <c r="O2" s="91">
        <v>20</v>
      </c>
      <c r="P2" s="91">
        <v>25</v>
      </c>
      <c r="S2" s="9"/>
      <c r="T2" s="10" t="s">
        <v>63</v>
      </c>
      <c r="U2" s="91">
        <v>5</v>
      </c>
      <c r="V2" s="91">
        <v>10</v>
      </c>
      <c r="W2" s="91">
        <v>15</v>
      </c>
      <c r="X2" s="91">
        <v>20</v>
      </c>
      <c r="Y2" s="91">
        <v>25</v>
      </c>
      <c r="AB2" s="9"/>
      <c r="AC2" s="10" t="s">
        <v>63</v>
      </c>
      <c r="AD2" s="91">
        <v>5</v>
      </c>
      <c r="AE2" s="91">
        <v>10</v>
      </c>
      <c r="AF2" s="91">
        <v>15</v>
      </c>
      <c r="AG2" s="91">
        <v>20</v>
      </c>
      <c r="AH2" s="91">
        <v>25</v>
      </c>
      <c r="AK2" s="9"/>
      <c r="AL2" s="10" t="s">
        <v>63</v>
      </c>
      <c r="AM2" s="91">
        <v>5</v>
      </c>
      <c r="AN2" s="91">
        <v>10</v>
      </c>
      <c r="AO2" s="91">
        <v>15</v>
      </c>
      <c r="AP2" s="91">
        <v>20</v>
      </c>
      <c r="AQ2" s="91">
        <v>25</v>
      </c>
      <c r="AT2" s="9"/>
      <c r="AU2" s="10" t="s">
        <v>63</v>
      </c>
      <c r="AV2" s="91">
        <v>5</v>
      </c>
      <c r="AW2" s="91">
        <v>10</v>
      </c>
      <c r="AX2" s="91">
        <v>15</v>
      </c>
      <c r="AY2" s="91">
        <v>20</v>
      </c>
      <c r="AZ2" s="91">
        <v>25</v>
      </c>
      <c r="BC2" s="9"/>
      <c r="BD2" s="10" t="s">
        <v>63</v>
      </c>
      <c r="BE2" s="91">
        <v>5</v>
      </c>
      <c r="BF2" s="91">
        <v>10</v>
      </c>
      <c r="BG2" s="91">
        <v>15</v>
      </c>
      <c r="BH2" s="91">
        <v>20</v>
      </c>
      <c r="BI2" s="91">
        <v>25</v>
      </c>
    </row>
    <row r="3" spans="1:61">
      <c r="A3" s="9" t="s">
        <v>64</v>
      </c>
      <c r="B3" s="10">
        <v>18</v>
      </c>
      <c r="C3" s="92">
        <v>6.65</v>
      </c>
      <c r="D3" s="92">
        <v>6.78</v>
      </c>
      <c r="E3" s="92">
        <v>7</v>
      </c>
      <c r="F3" s="92">
        <v>7.42</v>
      </c>
      <c r="G3" s="92">
        <v>8.1199999999999992</v>
      </c>
      <c r="J3" s="9" t="s">
        <v>64</v>
      </c>
      <c r="K3" s="10">
        <v>18</v>
      </c>
      <c r="L3" s="11">
        <f>IF(C3/1000*1000000*0.9 &lt; 48000, 48000, C3/1000*1000000*0.9)</f>
        <v>48000</v>
      </c>
      <c r="M3" s="11">
        <f t="shared" ref="M3:P3" si="0">IF(D3/1000*1000000*0.9 &lt; 48000, 48000, D3/1000*1000000*0.9)</f>
        <v>48000</v>
      </c>
      <c r="N3" s="11">
        <f t="shared" si="0"/>
        <v>48000</v>
      </c>
      <c r="O3" s="11">
        <f t="shared" si="0"/>
        <v>48000</v>
      </c>
      <c r="P3" s="11">
        <f t="shared" si="0"/>
        <v>48000</v>
      </c>
      <c r="Q3" s="11"/>
      <c r="S3" s="9" t="s">
        <v>64</v>
      </c>
      <c r="T3" s="10">
        <v>18</v>
      </c>
      <c r="U3" s="11">
        <f>IF(C3/1000*2500000*0.9 &lt; 48000, 48000, C3/1000*2500000*0.9)</f>
        <v>48000</v>
      </c>
      <c r="V3" s="11">
        <f t="shared" ref="V3:Y3" si="1">IF(D3/1000*2500000*0.9 &lt; 48000, 48000, D3/1000*2500000*0.9)</f>
        <v>48000</v>
      </c>
      <c r="W3" s="11">
        <f t="shared" si="1"/>
        <v>48000</v>
      </c>
      <c r="X3" s="11">
        <f t="shared" si="1"/>
        <v>48000</v>
      </c>
      <c r="Y3" s="11">
        <f t="shared" si="1"/>
        <v>48000</v>
      </c>
      <c r="AB3" s="9" t="s">
        <v>64</v>
      </c>
      <c r="AC3" s="10">
        <v>18</v>
      </c>
      <c r="AD3" s="11">
        <f>IF(C3/1000*5000000*0.9 &lt; 48000, 48000, C3/1000*2500000*0.9)</f>
        <v>48000</v>
      </c>
      <c r="AE3" s="11">
        <f t="shared" ref="AE3:AH3" si="2">IF(D3/1000*5000000*0.9 &lt; 48000, 48000, D3/1000*2500000*0.9)</f>
        <v>48000</v>
      </c>
      <c r="AF3" s="11">
        <f t="shared" si="2"/>
        <v>48000</v>
      </c>
      <c r="AG3" s="11">
        <f t="shared" si="2"/>
        <v>48000</v>
      </c>
      <c r="AH3" s="11">
        <f t="shared" si="2"/>
        <v>48000</v>
      </c>
      <c r="AK3" s="9" t="s">
        <v>64</v>
      </c>
      <c r="AL3" s="10">
        <v>18</v>
      </c>
      <c r="AM3" s="11">
        <f>IF(C3/1000*10000000*0.9 &lt; 48000, 48000, C3/1000*10000000*0.9)</f>
        <v>59850</v>
      </c>
      <c r="AN3" s="11">
        <f t="shared" ref="AN3:AQ3" si="3">IF(D3/1000*10000000*0.9 &lt; 48000, 48000, D3/1000*10000000*0.9)</f>
        <v>61020</v>
      </c>
      <c r="AO3" s="11">
        <f t="shared" si="3"/>
        <v>63000</v>
      </c>
      <c r="AP3" s="11">
        <f t="shared" si="3"/>
        <v>66780</v>
      </c>
      <c r="AQ3" s="11">
        <f t="shared" si="3"/>
        <v>73079.999999999985</v>
      </c>
      <c r="AT3" s="9" t="s">
        <v>64</v>
      </c>
      <c r="AU3" s="10">
        <v>18</v>
      </c>
      <c r="AV3" s="11">
        <f>IF(C3/1000*15000000*0.9 &lt; 48000, 48000, C3/1000*15000000*0.9)</f>
        <v>89775.000000000015</v>
      </c>
      <c r="AW3" s="11">
        <f t="shared" ref="AW3:AZ3" si="4">IF(D3/1000*15000000*0.9 &lt; 48000, 48000, D3/1000*15000000*0.9)</f>
        <v>91530</v>
      </c>
      <c r="AX3" s="11">
        <f t="shared" si="4"/>
        <v>94500</v>
      </c>
      <c r="AY3" s="11">
        <f t="shared" si="4"/>
        <v>100169.99999999999</v>
      </c>
      <c r="AZ3" s="11">
        <f t="shared" si="4"/>
        <v>109619.99999999999</v>
      </c>
      <c r="BC3" s="9" t="s">
        <v>64</v>
      </c>
      <c r="BD3" s="10">
        <v>18</v>
      </c>
      <c r="BE3" s="11">
        <f>IF(C3/1000*20000000*0.9 &lt; 48000, 48000, C3/1000*20000000*0.9)</f>
        <v>119700</v>
      </c>
      <c r="BF3" s="11">
        <f t="shared" ref="BF3:BI3" si="5">IF(D3/1000*20000000*0.9 &lt; 48000, 48000, D3/1000*20000000*0.9)</f>
        <v>122040</v>
      </c>
      <c r="BG3" s="11">
        <f t="shared" si="5"/>
        <v>126000</v>
      </c>
      <c r="BH3" s="11">
        <f t="shared" si="5"/>
        <v>133560</v>
      </c>
      <c r="BI3" s="11">
        <f t="shared" si="5"/>
        <v>146159.99999999997</v>
      </c>
    </row>
    <row r="4" spans="1:61">
      <c r="A4" s="9"/>
      <c r="B4" s="10">
        <v>19</v>
      </c>
      <c r="C4" s="92">
        <v>6.68</v>
      </c>
      <c r="D4" s="92">
        <v>6.84</v>
      </c>
      <c r="E4" s="92">
        <v>7.11</v>
      </c>
      <c r="F4" s="92">
        <v>7.61</v>
      </c>
      <c r="G4" s="92">
        <v>8.4</v>
      </c>
      <c r="J4" s="9"/>
      <c r="K4" s="10">
        <v>19</v>
      </c>
      <c r="L4" s="11">
        <f t="shared" ref="L4:L50" si="6">IF(C4/1000*1000000*0.9 &lt; 48000, 48000, C4/1000*1000000*0.9)</f>
        <v>48000</v>
      </c>
      <c r="M4" s="11">
        <f t="shared" ref="M4:M45" si="7">IF(D4/1000*1000000*0.9 &lt; 48000, 48000, D4/1000*1000000*0.9)</f>
        <v>48000</v>
      </c>
      <c r="N4" s="11">
        <f t="shared" ref="N4:N40" si="8">IF(E4/1000*1000000*0.9 &lt; 48000, 48000, E4/1000*1000000*0.9)</f>
        <v>48000</v>
      </c>
      <c r="O4" s="11">
        <f t="shared" ref="O4:O35" si="9">IF(F4/1000*1000000*0.9 &lt; 48000, 48000, F4/1000*1000000*0.9)</f>
        <v>48000</v>
      </c>
      <c r="P4" s="11">
        <f t="shared" ref="P4:P30" si="10">IF(G4/1000*1000000*0.9 &lt; 48000, 48000, G4/1000*1000000*0.9)</f>
        <v>48000</v>
      </c>
      <c r="S4" s="9"/>
      <c r="T4" s="10">
        <v>19</v>
      </c>
      <c r="U4" s="11">
        <f t="shared" ref="U4:U50" si="11">IF(C4/1000*2500000*0.9 &lt; 48000, 48000, C4/1000*2500000*0.9)</f>
        <v>48000</v>
      </c>
      <c r="V4" s="11">
        <f t="shared" ref="V4:V45" si="12">IF(D4/1000*2500000*0.9 &lt; 48000, 48000, D4/1000*2500000*0.9)</f>
        <v>48000</v>
      </c>
      <c r="W4" s="11">
        <f t="shared" ref="W4:W40" si="13">IF(E4/1000*2500000*0.9 &lt; 48000, 48000, E4/1000*2500000*0.9)</f>
        <v>48000</v>
      </c>
      <c r="X4" s="11">
        <f t="shared" ref="X4:X35" si="14">IF(F4/1000*2500000*0.9 &lt; 48000, 48000, F4/1000*2500000*0.9)</f>
        <v>48000</v>
      </c>
      <c r="Y4" s="11">
        <f t="shared" ref="Y4:Y30" si="15">IF(G4/1000*2500000*0.9 &lt; 48000, 48000, G4/1000*2500000*0.9)</f>
        <v>48000</v>
      </c>
      <c r="AB4" s="9"/>
      <c r="AC4" s="10">
        <v>19</v>
      </c>
      <c r="AD4" s="11">
        <f t="shared" ref="AD4:AD50" si="16">IF(C4/1000*5000000*0.9 &lt; 48000, 48000, C4/1000*2500000*0.9)</f>
        <v>48000</v>
      </c>
      <c r="AE4" s="11">
        <f t="shared" ref="AE4:AE45" si="17">IF(D4/1000*5000000*0.9 &lt; 48000, 48000, D4/1000*2500000*0.9)</f>
        <v>48000</v>
      </c>
      <c r="AF4" s="11">
        <f t="shared" ref="AF4:AF40" si="18">IF(E4/1000*5000000*0.9 &lt; 48000, 48000, E4/1000*2500000*0.9)</f>
        <v>48000</v>
      </c>
      <c r="AG4" s="11">
        <f t="shared" ref="AG4:AG35" si="19">IF(F4/1000*5000000*0.9 &lt; 48000, 48000, F4/1000*2500000*0.9)</f>
        <v>48000</v>
      </c>
      <c r="AH4" s="11">
        <f t="shared" ref="AH4:AH30" si="20">IF(G4/1000*5000000*0.9 &lt; 48000, 48000, G4/1000*2500000*0.9)</f>
        <v>48000</v>
      </c>
      <c r="AK4" s="9"/>
      <c r="AL4" s="10">
        <v>19</v>
      </c>
      <c r="AM4" s="11">
        <f t="shared" ref="AM4:AM50" si="21">IF(C4/1000*10000000*0.9 &lt; 48000, 48000, C4/1000*10000000*0.9)</f>
        <v>60120</v>
      </c>
      <c r="AN4" s="11">
        <f t="shared" ref="AN4:AN45" si="22">IF(D4/1000*10000000*0.9 &lt; 48000, 48000, D4/1000*10000000*0.9)</f>
        <v>61560</v>
      </c>
      <c r="AO4" s="11">
        <f t="shared" ref="AO4:AO40" si="23">IF(E4/1000*10000000*0.9 &lt; 48000, 48000, E4/1000*10000000*0.9)</f>
        <v>63990</v>
      </c>
      <c r="AP4" s="11">
        <f t="shared" ref="AP4:AP35" si="24">IF(F4/1000*10000000*0.9 &lt; 48000, 48000, F4/1000*10000000*0.9)</f>
        <v>68490</v>
      </c>
      <c r="AQ4" s="11">
        <f t="shared" ref="AQ4:AQ30" si="25">IF(G4/1000*10000000*0.9 &lt; 48000, 48000, G4/1000*10000000*0.9)</f>
        <v>75600.000000000015</v>
      </c>
      <c r="AT4" s="9"/>
      <c r="AU4" s="10">
        <v>19</v>
      </c>
      <c r="AV4" s="11">
        <f t="shared" ref="AV4:AV50" si="26">IF(C4/1000*15000000*0.9 &lt; 48000, 48000, C4/1000*15000000*0.9)</f>
        <v>90179.999999999985</v>
      </c>
      <c r="AW4" s="11">
        <f t="shared" ref="AW4:AW45" si="27">IF(D4/1000*15000000*0.9 &lt; 48000, 48000, D4/1000*15000000*0.9)</f>
        <v>92340</v>
      </c>
      <c r="AX4" s="11">
        <f t="shared" ref="AX4:AX40" si="28">IF(E4/1000*15000000*0.9 &lt; 48000, 48000, E4/1000*15000000*0.9)</f>
        <v>95985</v>
      </c>
      <c r="AY4" s="11">
        <f t="shared" ref="AY4:AY35" si="29">IF(F4/1000*15000000*0.9 &lt; 48000, 48000, F4/1000*15000000*0.9)</f>
        <v>102735</v>
      </c>
      <c r="AZ4" s="11">
        <f t="shared" ref="AZ4:AZ30" si="30">IF(G4/1000*15000000*0.9 &lt; 48000, 48000, G4/1000*15000000*0.9)</f>
        <v>113400.00000000001</v>
      </c>
      <c r="BC4" s="9"/>
      <c r="BD4" s="10">
        <v>19</v>
      </c>
      <c r="BE4" s="11">
        <f t="shared" ref="BE4:BE50" si="31">IF(C4/1000*20000000*0.9 &lt; 48000, 48000, C4/1000*20000000*0.9)</f>
        <v>120240</v>
      </c>
      <c r="BF4" s="11">
        <f t="shared" ref="BF4:BF45" si="32">IF(D4/1000*20000000*0.9 &lt; 48000, 48000, D4/1000*20000000*0.9)</f>
        <v>123120</v>
      </c>
      <c r="BG4" s="11">
        <f t="shared" ref="BG4:BG40" si="33">IF(E4/1000*20000000*0.9 &lt; 48000, 48000, E4/1000*20000000*0.9)</f>
        <v>127980</v>
      </c>
      <c r="BH4" s="11">
        <f t="shared" ref="BH4:BH35" si="34">IF(F4/1000*20000000*0.9 &lt; 48000, 48000, F4/1000*20000000*0.9)</f>
        <v>136980</v>
      </c>
      <c r="BI4" s="11">
        <f t="shared" ref="BI4:BI30" si="35">IF(G4/1000*20000000*0.9 &lt; 48000, 48000, G4/1000*20000000*0.9)</f>
        <v>151200.00000000003</v>
      </c>
    </row>
    <row r="5" spans="1:61">
      <c r="A5" s="9"/>
      <c r="B5" s="10">
        <v>20</v>
      </c>
      <c r="C5" s="92">
        <v>6.8</v>
      </c>
      <c r="D5" s="92">
        <v>7.05</v>
      </c>
      <c r="E5" s="92">
        <v>7.35</v>
      </c>
      <c r="F5" s="92">
        <v>7.8</v>
      </c>
      <c r="G5" s="92">
        <v>8.4</v>
      </c>
      <c r="J5" s="9"/>
      <c r="K5" s="10">
        <v>20</v>
      </c>
      <c r="L5" s="11">
        <f t="shared" si="6"/>
        <v>48000</v>
      </c>
      <c r="M5" s="11">
        <f t="shared" si="7"/>
        <v>48000</v>
      </c>
      <c r="N5" s="11">
        <f t="shared" si="8"/>
        <v>48000</v>
      </c>
      <c r="O5" s="11">
        <f t="shared" si="9"/>
        <v>48000</v>
      </c>
      <c r="P5" s="11">
        <f t="shared" si="10"/>
        <v>48000</v>
      </c>
      <c r="S5" s="9"/>
      <c r="T5" s="10">
        <v>20</v>
      </c>
      <c r="U5" s="11">
        <f t="shared" si="11"/>
        <v>48000</v>
      </c>
      <c r="V5" s="11">
        <f t="shared" si="12"/>
        <v>48000</v>
      </c>
      <c r="W5" s="11">
        <f t="shared" si="13"/>
        <v>48000</v>
      </c>
      <c r="X5" s="11">
        <f t="shared" si="14"/>
        <v>48000</v>
      </c>
      <c r="Y5" s="11">
        <f t="shared" si="15"/>
        <v>48000</v>
      </c>
      <c r="AB5" s="9"/>
      <c r="AC5" s="10">
        <v>20</v>
      </c>
      <c r="AD5" s="11">
        <f t="shared" si="16"/>
        <v>48000</v>
      </c>
      <c r="AE5" s="11">
        <f t="shared" si="17"/>
        <v>48000</v>
      </c>
      <c r="AF5" s="11">
        <f t="shared" si="18"/>
        <v>48000</v>
      </c>
      <c r="AG5" s="11">
        <f t="shared" si="19"/>
        <v>48000</v>
      </c>
      <c r="AH5" s="11">
        <f t="shared" si="20"/>
        <v>48000</v>
      </c>
      <c r="AK5" s="9"/>
      <c r="AL5" s="10">
        <v>20</v>
      </c>
      <c r="AM5" s="11">
        <f t="shared" si="21"/>
        <v>61200</v>
      </c>
      <c r="AN5" s="11">
        <f t="shared" si="22"/>
        <v>63450</v>
      </c>
      <c r="AO5" s="11">
        <f t="shared" si="23"/>
        <v>66150</v>
      </c>
      <c r="AP5" s="11">
        <f t="shared" si="24"/>
        <v>70200</v>
      </c>
      <c r="AQ5" s="11">
        <f t="shared" si="25"/>
        <v>75600.000000000015</v>
      </c>
      <c r="AT5" s="9"/>
      <c r="AU5" s="10">
        <v>20</v>
      </c>
      <c r="AV5" s="11">
        <f t="shared" si="26"/>
        <v>91800</v>
      </c>
      <c r="AW5" s="11">
        <f t="shared" si="27"/>
        <v>95175</v>
      </c>
      <c r="AX5" s="11">
        <f t="shared" si="28"/>
        <v>99225</v>
      </c>
      <c r="AY5" s="11">
        <f t="shared" si="29"/>
        <v>105300</v>
      </c>
      <c r="AZ5" s="11">
        <f t="shared" si="30"/>
        <v>113400.00000000001</v>
      </c>
      <c r="BC5" s="9"/>
      <c r="BD5" s="10">
        <v>20</v>
      </c>
      <c r="BE5" s="11">
        <f t="shared" si="31"/>
        <v>122400</v>
      </c>
      <c r="BF5" s="11">
        <f t="shared" si="32"/>
        <v>126900</v>
      </c>
      <c r="BG5" s="11">
        <f t="shared" si="33"/>
        <v>132300</v>
      </c>
      <c r="BH5" s="11">
        <f t="shared" si="34"/>
        <v>140400</v>
      </c>
      <c r="BI5" s="11">
        <f t="shared" si="35"/>
        <v>151200.00000000003</v>
      </c>
    </row>
    <row r="6" spans="1:61">
      <c r="A6" s="9"/>
      <c r="B6" s="10">
        <v>21</v>
      </c>
      <c r="C6" s="92">
        <v>6.85</v>
      </c>
      <c r="D6" s="92">
        <v>7.1</v>
      </c>
      <c r="E6" s="92">
        <v>7.45</v>
      </c>
      <c r="F6" s="92">
        <v>7.95</v>
      </c>
      <c r="G6" s="92">
        <v>8.65</v>
      </c>
      <c r="J6" s="9"/>
      <c r="K6" s="10">
        <v>21</v>
      </c>
      <c r="L6" s="11">
        <f t="shared" si="6"/>
        <v>48000</v>
      </c>
      <c r="M6" s="11">
        <f t="shared" si="7"/>
        <v>48000</v>
      </c>
      <c r="N6" s="11">
        <f t="shared" si="8"/>
        <v>48000</v>
      </c>
      <c r="O6" s="11">
        <f t="shared" si="9"/>
        <v>48000</v>
      </c>
      <c r="P6" s="11">
        <f t="shared" si="10"/>
        <v>48000</v>
      </c>
      <c r="S6" s="9"/>
      <c r="T6" s="10">
        <v>21</v>
      </c>
      <c r="U6" s="11">
        <f t="shared" si="11"/>
        <v>48000</v>
      </c>
      <c r="V6" s="11">
        <f t="shared" si="12"/>
        <v>48000</v>
      </c>
      <c r="W6" s="11">
        <f t="shared" si="13"/>
        <v>48000</v>
      </c>
      <c r="X6" s="11">
        <f t="shared" si="14"/>
        <v>48000</v>
      </c>
      <c r="Y6" s="11">
        <f t="shared" si="15"/>
        <v>48000</v>
      </c>
      <c r="AB6" s="9"/>
      <c r="AC6" s="10">
        <v>21</v>
      </c>
      <c r="AD6" s="11">
        <f t="shared" si="16"/>
        <v>48000</v>
      </c>
      <c r="AE6" s="11">
        <f t="shared" si="17"/>
        <v>48000</v>
      </c>
      <c r="AF6" s="11">
        <f t="shared" si="18"/>
        <v>48000</v>
      </c>
      <c r="AG6" s="11">
        <f t="shared" si="19"/>
        <v>48000</v>
      </c>
      <c r="AH6" s="11">
        <f t="shared" si="20"/>
        <v>48000</v>
      </c>
      <c r="AK6" s="9"/>
      <c r="AL6" s="10">
        <v>21</v>
      </c>
      <c r="AM6" s="11">
        <f t="shared" si="21"/>
        <v>61650</v>
      </c>
      <c r="AN6" s="11">
        <f t="shared" si="22"/>
        <v>63900</v>
      </c>
      <c r="AO6" s="11">
        <f t="shared" si="23"/>
        <v>67050</v>
      </c>
      <c r="AP6" s="11">
        <f t="shared" si="24"/>
        <v>71550</v>
      </c>
      <c r="AQ6" s="11">
        <f t="shared" si="25"/>
        <v>77850</v>
      </c>
      <c r="AT6" s="9"/>
      <c r="AU6" s="10">
        <v>21</v>
      </c>
      <c r="AV6" s="11">
        <f t="shared" si="26"/>
        <v>92474.999999999985</v>
      </c>
      <c r="AW6" s="11">
        <f t="shared" si="27"/>
        <v>95850</v>
      </c>
      <c r="AX6" s="11">
        <f t="shared" si="28"/>
        <v>100575</v>
      </c>
      <c r="AY6" s="11">
        <f t="shared" si="29"/>
        <v>107325</v>
      </c>
      <c r="AZ6" s="11">
        <f t="shared" si="30"/>
        <v>116775</v>
      </c>
      <c r="BC6" s="9"/>
      <c r="BD6" s="10">
        <v>21</v>
      </c>
      <c r="BE6" s="11">
        <f t="shared" si="31"/>
        <v>123300</v>
      </c>
      <c r="BF6" s="11">
        <f t="shared" si="32"/>
        <v>127800</v>
      </c>
      <c r="BG6" s="11">
        <f t="shared" si="33"/>
        <v>134100</v>
      </c>
      <c r="BH6" s="11">
        <f t="shared" si="34"/>
        <v>143100</v>
      </c>
      <c r="BI6" s="11">
        <f t="shared" si="35"/>
        <v>155700</v>
      </c>
    </row>
    <row r="7" spans="1:61">
      <c r="A7" s="9"/>
      <c r="B7" s="10">
        <v>22</v>
      </c>
      <c r="C7" s="92">
        <v>6.9</v>
      </c>
      <c r="D7" s="92">
        <v>7.15</v>
      </c>
      <c r="E7" s="92">
        <v>7.55</v>
      </c>
      <c r="F7" s="92">
        <v>8.15</v>
      </c>
      <c r="G7" s="92">
        <v>8.9499999999999993</v>
      </c>
      <c r="J7" s="9"/>
      <c r="K7" s="10">
        <v>22</v>
      </c>
      <c r="L7" s="11">
        <f t="shared" si="6"/>
        <v>48000</v>
      </c>
      <c r="M7" s="11">
        <f t="shared" si="7"/>
        <v>48000</v>
      </c>
      <c r="N7" s="11">
        <f t="shared" si="8"/>
        <v>48000</v>
      </c>
      <c r="O7" s="11">
        <f t="shared" si="9"/>
        <v>48000</v>
      </c>
      <c r="P7" s="11">
        <f t="shared" si="10"/>
        <v>48000</v>
      </c>
      <c r="S7" s="9"/>
      <c r="T7" s="10">
        <v>22</v>
      </c>
      <c r="U7" s="11">
        <f t="shared" si="11"/>
        <v>48000</v>
      </c>
      <c r="V7" s="11">
        <f t="shared" si="12"/>
        <v>48000</v>
      </c>
      <c r="W7" s="11">
        <f t="shared" si="13"/>
        <v>48000</v>
      </c>
      <c r="X7" s="11">
        <f t="shared" si="14"/>
        <v>48000</v>
      </c>
      <c r="Y7" s="11">
        <f t="shared" si="15"/>
        <v>48000</v>
      </c>
      <c r="AB7" s="9"/>
      <c r="AC7" s="10">
        <v>22</v>
      </c>
      <c r="AD7" s="11">
        <f t="shared" si="16"/>
        <v>48000</v>
      </c>
      <c r="AE7" s="11">
        <f t="shared" si="17"/>
        <v>48000</v>
      </c>
      <c r="AF7" s="11">
        <f t="shared" si="18"/>
        <v>48000</v>
      </c>
      <c r="AG7" s="11">
        <f t="shared" si="19"/>
        <v>48000</v>
      </c>
      <c r="AH7" s="11">
        <f t="shared" si="20"/>
        <v>48000</v>
      </c>
      <c r="AK7" s="9"/>
      <c r="AL7" s="10">
        <v>22</v>
      </c>
      <c r="AM7" s="11">
        <f t="shared" si="21"/>
        <v>62100.000000000015</v>
      </c>
      <c r="AN7" s="11">
        <f t="shared" si="22"/>
        <v>64350</v>
      </c>
      <c r="AO7" s="11">
        <f t="shared" si="23"/>
        <v>67950</v>
      </c>
      <c r="AP7" s="11">
        <f t="shared" si="24"/>
        <v>73350.000000000015</v>
      </c>
      <c r="AQ7" s="11">
        <f t="shared" si="25"/>
        <v>80550</v>
      </c>
      <c r="AT7" s="9"/>
      <c r="AU7" s="10">
        <v>22</v>
      </c>
      <c r="AV7" s="11">
        <f t="shared" si="26"/>
        <v>93150.000000000015</v>
      </c>
      <c r="AW7" s="11">
        <f t="shared" si="27"/>
        <v>96525</v>
      </c>
      <c r="AX7" s="11">
        <f t="shared" si="28"/>
        <v>101924.99999999999</v>
      </c>
      <c r="AY7" s="11">
        <f t="shared" si="29"/>
        <v>110025.00000000001</v>
      </c>
      <c r="AZ7" s="11">
        <f t="shared" si="30"/>
        <v>120825</v>
      </c>
      <c r="BC7" s="9"/>
      <c r="BD7" s="10">
        <v>22</v>
      </c>
      <c r="BE7" s="11">
        <f t="shared" si="31"/>
        <v>124200.00000000003</v>
      </c>
      <c r="BF7" s="11">
        <f t="shared" si="32"/>
        <v>128700</v>
      </c>
      <c r="BG7" s="11">
        <f t="shared" si="33"/>
        <v>135900</v>
      </c>
      <c r="BH7" s="11">
        <f t="shared" si="34"/>
        <v>146700.00000000003</v>
      </c>
      <c r="BI7" s="11">
        <f t="shared" si="35"/>
        <v>161100</v>
      </c>
    </row>
    <row r="8" spans="1:61">
      <c r="A8" s="9"/>
      <c r="B8" s="10">
        <v>23</v>
      </c>
      <c r="C8" s="92">
        <v>6.9</v>
      </c>
      <c r="D8" s="92">
        <v>7.2</v>
      </c>
      <c r="E8" s="92">
        <v>7.65</v>
      </c>
      <c r="F8" s="92">
        <v>8.4</v>
      </c>
      <c r="G8" s="92">
        <v>9.3000000000000007</v>
      </c>
      <c r="J8" s="9"/>
      <c r="K8" s="10">
        <v>23</v>
      </c>
      <c r="L8" s="11">
        <f t="shared" si="6"/>
        <v>48000</v>
      </c>
      <c r="M8" s="11">
        <f t="shared" si="7"/>
        <v>48000</v>
      </c>
      <c r="N8" s="11">
        <f t="shared" si="8"/>
        <v>48000</v>
      </c>
      <c r="O8" s="11">
        <f t="shared" si="9"/>
        <v>48000</v>
      </c>
      <c r="P8" s="11">
        <f t="shared" si="10"/>
        <v>48000</v>
      </c>
      <c r="S8" s="9"/>
      <c r="T8" s="10">
        <v>23</v>
      </c>
      <c r="U8" s="11">
        <f t="shared" si="11"/>
        <v>48000</v>
      </c>
      <c r="V8" s="11">
        <f t="shared" si="12"/>
        <v>48000</v>
      </c>
      <c r="W8" s="11">
        <f t="shared" si="13"/>
        <v>48000</v>
      </c>
      <c r="X8" s="11">
        <f t="shared" si="14"/>
        <v>48000</v>
      </c>
      <c r="Y8" s="11">
        <f t="shared" si="15"/>
        <v>48000</v>
      </c>
      <c r="AB8" s="9"/>
      <c r="AC8" s="10">
        <v>23</v>
      </c>
      <c r="AD8" s="11">
        <f t="shared" si="16"/>
        <v>48000</v>
      </c>
      <c r="AE8" s="11">
        <f t="shared" si="17"/>
        <v>48000</v>
      </c>
      <c r="AF8" s="11">
        <f t="shared" si="18"/>
        <v>48000</v>
      </c>
      <c r="AG8" s="11">
        <f t="shared" si="19"/>
        <v>48000</v>
      </c>
      <c r="AH8" s="11">
        <f t="shared" si="20"/>
        <v>48000</v>
      </c>
      <c r="AK8" s="9"/>
      <c r="AL8" s="10">
        <v>23</v>
      </c>
      <c r="AM8" s="11">
        <f t="shared" si="21"/>
        <v>62100.000000000015</v>
      </c>
      <c r="AN8" s="11">
        <f t="shared" si="22"/>
        <v>64800</v>
      </c>
      <c r="AO8" s="11">
        <f t="shared" si="23"/>
        <v>68850</v>
      </c>
      <c r="AP8" s="11">
        <f t="shared" si="24"/>
        <v>75600.000000000015</v>
      </c>
      <c r="AQ8" s="11">
        <f t="shared" si="25"/>
        <v>83700.000000000015</v>
      </c>
      <c r="AT8" s="9"/>
      <c r="AU8" s="10">
        <v>23</v>
      </c>
      <c r="AV8" s="11">
        <f t="shared" si="26"/>
        <v>93150.000000000015</v>
      </c>
      <c r="AW8" s="11">
        <f t="shared" si="27"/>
        <v>97200</v>
      </c>
      <c r="AX8" s="11">
        <f t="shared" si="28"/>
        <v>103275.00000000001</v>
      </c>
      <c r="AY8" s="11">
        <f t="shared" si="29"/>
        <v>113400.00000000001</v>
      </c>
      <c r="AZ8" s="11">
        <f t="shared" si="30"/>
        <v>125550.00000000003</v>
      </c>
      <c r="BC8" s="9"/>
      <c r="BD8" s="10">
        <v>23</v>
      </c>
      <c r="BE8" s="11">
        <f t="shared" si="31"/>
        <v>124200.00000000003</v>
      </c>
      <c r="BF8" s="11">
        <f t="shared" si="32"/>
        <v>129600</v>
      </c>
      <c r="BG8" s="11">
        <f t="shared" si="33"/>
        <v>137700</v>
      </c>
      <c r="BH8" s="11">
        <f t="shared" si="34"/>
        <v>151200.00000000003</v>
      </c>
      <c r="BI8" s="11">
        <f t="shared" si="35"/>
        <v>167400.00000000003</v>
      </c>
    </row>
    <row r="9" spans="1:61">
      <c r="A9" s="9"/>
      <c r="B9" s="10">
        <v>24</v>
      </c>
      <c r="C9" s="92">
        <v>7</v>
      </c>
      <c r="D9" s="92">
        <v>7.3</v>
      </c>
      <c r="E9" s="92">
        <v>7.8</v>
      </c>
      <c r="F9" s="92">
        <v>8.65</v>
      </c>
      <c r="G9" s="92">
        <v>9.6999999999999993</v>
      </c>
      <c r="J9" s="9"/>
      <c r="K9" s="10">
        <v>24</v>
      </c>
      <c r="L9" s="11">
        <f t="shared" si="6"/>
        <v>48000</v>
      </c>
      <c r="M9" s="11">
        <f t="shared" si="7"/>
        <v>48000</v>
      </c>
      <c r="N9" s="11">
        <f t="shared" si="8"/>
        <v>48000</v>
      </c>
      <c r="O9" s="11">
        <f t="shared" si="9"/>
        <v>48000</v>
      </c>
      <c r="P9" s="11">
        <f t="shared" si="10"/>
        <v>48000</v>
      </c>
      <c r="S9" s="9"/>
      <c r="T9" s="10">
        <v>24</v>
      </c>
      <c r="U9" s="11">
        <f t="shared" si="11"/>
        <v>48000</v>
      </c>
      <c r="V9" s="11">
        <f t="shared" si="12"/>
        <v>48000</v>
      </c>
      <c r="W9" s="11">
        <f t="shared" si="13"/>
        <v>48000</v>
      </c>
      <c r="X9" s="11">
        <f t="shared" si="14"/>
        <v>48000</v>
      </c>
      <c r="Y9" s="11">
        <f t="shared" si="15"/>
        <v>48000</v>
      </c>
      <c r="AB9" s="9"/>
      <c r="AC9" s="10">
        <v>24</v>
      </c>
      <c r="AD9" s="11">
        <f t="shared" si="16"/>
        <v>48000</v>
      </c>
      <c r="AE9" s="11">
        <f t="shared" si="17"/>
        <v>48000</v>
      </c>
      <c r="AF9" s="11">
        <f t="shared" si="18"/>
        <v>48000</v>
      </c>
      <c r="AG9" s="11">
        <f t="shared" si="19"/>
        <v>48000</v>
      </c>
      <c r="AH9" s="11">
        <f t="shared" si="20"/>
        <v>48000</v>
      </c>
      <c r="AK9" s="9"/>
      <c r="AL9" s="10">
        <v>24</v>
      </c>
      <c r="AM9" s="11">
        <f t="shared" si="21"/>
        <v>63000</v>
      </c>
      <c r="AN9" s="11">
        <f t="shared" si="22"/>
        <v>65700</v>
      </c>
      <c r="AO9" s="11">
        <f t="shared" si="23"/>
        <v>70200</v>
      </c>
      <c r="AP9" s="11">
        <f t="shared" si="24"/>
        <v>77850</v>
      </c>
      <c r="AQ9" s="11">
        <f t="shared" si="25"/>
        <v>87299.999999999985</v>
      </c>
      <c r="AT9" s="9"/>
      <c r="AU9" s="10">
        <v>24</v>
      </c>
      <c r="AV9" s="11">
        <f t="shared" si="26"/>
        <v>94500</v>
      </c>
      <c r="AW9" s="11">
        <f t="shared" si="27"/>
        <v>98550</v>
      </c>
      <c r="AX9" s="11">
        <f t="shared" si="28"/>
        <v>105300</v>
      </c>
      <c r="AY9" s="11">
        <f t="shared" si="29"/>
        <v>116775</v>
      </c>
      <c r="AZ9" s="11">
        <f t="shared" si="30"/>
        <v>130949.99999999997</v>
      </c>
      <c r="BC9" s="9"/>
      <c r="BD9" s="10">
        <v>24</v>
      </c>
      <c r="BE9" s="11">
        <f t="shared" si="31"/>
        <v>126000</v>
      </c>
      <c r="BF9" s="11">
        <f t="shared" si="32"/>
        <v>131400</v>
      </c>
      <c r="BG9" s="11">
        <f t="shared" si="33"/>
        <v>140400</v>
      </c>
      <c r="BH9" s="11">
        <f t="shared" si="34"/>
        <v>155700</v>
      </c>
      <c r="BI9" s="11">
        <f t="shared" si="35"/>
        <v>174599.99999999997</v>
      </c>
    </row>
    <row r="10" spans="1:61">
      <c r="A10" s="9"/>
      <c r="B10" s="10">
        <v>25</v>
      </c>
      <c r="C10" s="92">
        <v>7.05</v>
      </c>
      <c r="D10" s="92">
        <v>7.4</v>
      </c>
      <c r="E10" s="92">
        <v>8</v>
      </c>
      <c r="F10" s="92">
        <v>8.9</v>
      </c>
      <c r="G10" s="92">
        <v>10.199999999999999</v>
      </c>
      <c r="J10" s="9"/>
      <c r="K10" s="10">
        <v>25</v>
      </c>
      <c r="L10" s="11">
        <f t="shared" si="6"/>
        <v>48000</v>
      </c>
      <c r="M10" s="11">
        <f t="shared" si="7"/>
        <v>48000</v>
      </c>
      <c r="N10" s="11">
        <f t="shared" si="8"/>
        <v>48000</v>
      </c>
      <c r="O10" s="11">
        <f t="shared" si="9"/>
        <v>48000</v>
      </c>
      <c r="P10" s="11">
        <f t="shared" si="10"/>
        <v>48000</v>
      </c>
      <c r="S10" s="9"/>
      <c r="T10" s="10">
        <v>25</v>
      </c>
      <c r="U10" s="11">
        <f t="shared" si="11"/>
        <v>48000</v>
      </c>
      <c r="V10" s="11">
        <f t="shared" si="12"/>
        <v>48000</v>
      </c>
      <c r="W10" s="11">
        <f t="shared" si="13"/>
        <v>48000</v>
      </c>
      <c r="X10" s="11">
        <f t="shared" si="14"/>
        <v>48000</v>
      </c>
      <c r="Y10" s="11">
        <f t="shared" si="15"/>
        <v>48000</v>
      </c>
      <c r="AB10" s="9"/>
      <c r="AC10" s="10">
        <v>25</v>
      </c>
      <c r="AD10" s="11">
        <f t="shared" si="16"/>
        <v>48000</v>
      </c>
      <c r="AE10" s="11">
        <f t="shared" si="17"/>
        <v>48000</v>
      </c>
      <c r="AF10" s="11">
        <f t="shared" si="18"/>
        <v>48000</v>
      </c>
      <c r="AG10" s="11">
        <f t="shared" si="19"/>
        <v>48000</v>
      </c>
      <c r="AH10" s="11">
        <f t="shared" si="20"/>
        <v>48000</v>
      </c>
      <c r="AK10" s="9"/>
      <c r="AL10" s="10">
        <v>25</v>
      </c>
      <c r="AM10" s="11">
        <f t="shared" si="21"/>
        <v>63450</v>
      </c>
      <c r="AN10" s="11">
        <f t="shared" si="22"/>
        <v>66600</v>
      </c>
      <c r="AO10" s="11">
        <f t="shared" si="23"/>
        <v>72000</v>
      </c>
      <c r="AP10" s="11">
        <f t="shared" si="24"/>
        <v>80100</v>
      </c>
      <c r="AQ10" s="11">
        <f t="shared" si="25"/>
        <v>91799.999999999985</v>
      </c>
      <c r="AT10" s="9"/>
      <c r="AU10" s="10">
        <v>25</v>
      </c>
      <c r="AV10" s="11">
        <f t="shared" si="26"/>
        <v>95175</v>
      </c>
      <c r="AW10" s="11">
        <f t="shared" si="27"/>
        <v>99900</v>
      </c>
      <c r="AX10" s="11">
        <f t="shared" si="28"/>
        <v>108000</v>
      </c>
      <c r="AY10" s="11">
        <f t="shared" si="29"/>
        <v>120150</v>
      </c>
      <c r="AZ10" s="11">
        <f t="shared" si="30"/>
        <v>137699.99999999997</v>
      </c>
      <c r="BC10" s="9"/>
      <c r="BD10" s="10">
        <v>25</v>
      </c>
      <c r="BE10" s="11">
        <f t="shared" si="31"/>
        <v>126900</v>
      </c>
      <c r="BF10" s="11">
        <f t="shared" si="32"/>
        <v>133200</v>
      </c>
      <c r="BG10" s="11">
        <f t="shared" si="33"/>
        <v>144000</v>
      </c>
      <c r="BH10" s="11">
        <f t="shared" si="34"/>
        <v>160200</v>
      </c>
      <c r="BI10" s="11">
        <f t="shared" si="35"/>
        <v>183599.99999999997</v>
      </c>
    </row>
    <row r="11" spans="1:61">
      <c r="A11" s="9"/>
      <c r="B11" s="10">
        <v>26</v>
      </c>
      <c r="C11" s="92">
        <v>7.1</v>
      </c>
      <c r="D11" s="92">
        <v>7.5</v>
      </c>
      <c r="E11" s="92">
        <v>8.1999999999999993</v>
      </c>
      <c r="F11" s="92">
        <v>9.1999999999999993</v>
      </c>
      <c r="G11" s="92">
        <v>10.7</v>
      </c>
      <c r="J11" s="9"/>
      <c r="K11" s="10">
        <v>26</v>
      </c>
      <c r="L11" s="11">
        <f t="shared" si="6"/>
        <v>48000</v>
      </c>
      <c r="M11" s="11">
        <f t="shared" si="7"/>
        <v>48000</v>
      </c>
      <c r="N11" s="11">
        <f t="shared" si="8"/>
        <v>48000</v>
      </c>
      <c r="O11" s="11">
        <f t="shared" si="9"/>
        <v>48000</v>
      </c>
      <c r="P11" s="11">
        <f t="shared" si="10"/>
        <v>48000</v>
      </c>
      <c r="S11" s="9"/>
      <c r="T11" s="10">
        <v>26</v>
      </c>
      <c r="U11" s="11">
        <f t="shared" si="11"/>
        <v>48000</v>
      </c>
      <c r="V11" s="11">
        <f t="shared" si="12"/>
        <v>48000</v>
      </c>
      <c r="W11" s="11">
        <f t="shared" si="13"/>
        <v>48000</v>
      </c>
      <c r="X11" s="11">
        <f t="shared" si="14"/>
        <v>48000</v>
      </c>
      <c r="Y11" s="11">
        <f t="shared" si="15"/>
        <v>48000</v>
      </c>
      <c r="AB11" s="9"/>
      <c r="AC11" s="10">
        <v>26</v>
      </c>
      <c r="AD11" s="11">
        <f t="shared" si="16"/>
        <v>48000</v>
      </c>
      <c r="AE11" s="11">
        <f t="shared" si="17"/>
        <v>48000</v>
      </c>
      <c r="AF11" s="11">
        <f t="shared" si="18"/>
        <v>48000</v>
      </c>
      <c r="AG11" s="11">
        <f t="shared" si="19"/>
        <v>48000</v>
      </c>
      <c r="AH11" s="11">
        <f t="shared" si="20"/>
        <v>24075</v>
      </c>
      <c r="AK11" s="9"/>
      <c r="AL11" s="10">
        <v>26</v>
      </c>
      <c r="AM11" s="11">
        <f t="shared" si="21"/>
        <v>63900</v>
      </c>
      <c r="AN11" s="11">
        <f t="shared" si="22"/>
        <v>67500</v>
      </c>
      <c r="AO11" s="11">
        <f t="shared" si="23"/>
        <v>73799.999999999985</v>
      </c>
      <c r="AP11" s="11">
        <f t="shared" si="24"/>
        <v>82800</v>
      </c>
      <c r="AQ11" s="11">
        <f t="shared" si="25"/>
        <v>96300</v>
      </c>
      <c r="AT11" s="9"/>
      <c r="AU11" s="10">
        <v>26</v>
      </c>
      <c r="AV11" s="11">
        <f t="shared" si="26"/>
        <v>95850</v>
      </c>
      <c r="AW11" s="11">
        <f t="shared" si="27"/>
        <v>101250</v>
      </c>
      <c r="AX11" s="11">
        <f t="shared" si="28"/>
        <v>110699.99999999999</v>
      </c>
      <c r="AY11" s="11">
        <f t="shared" si="29"/>
        <v>124200</v>
      </c>
      <c r="AZ11" s="11">
        <f t="shared" si="30"/>
        <v>144450</v>
      </c>
      <c r="BC11" s="9"/>
      <c r="BD11" s="10">
        <v>26</v>
      </c>
      <c r="BE11" s="11">
        <f t="shared" si="31"/>
        <v>127800</v>
      </c>
      <c r="BF11" s="11">
        <f t="shared" si="32"/>
        <v>135000</v>
      </c>
      <c r="BG11" s="11">
        <f t="shared" si="33"/>
        <v>147599.99999999997</v>
      </c>
      <c r="BH11" s="11">
        <f t="shared" si="34"/>
        <v>165600</v>
      </c>
      <c r="BI11" s="11">
        <f t="shared" si="35"/>
        <v>192600</v>
      </c>
    </row>
    <row r="12" spans="1:61">
      <c r="A12" s="9"/>
      <c r="B12" s="10">
        <v>27</v>
      </c>
      <c r="C12" s="92">
        <v>7.2</v>
      </c>
      <c r="D12" s="92">
        <v>7.65</v>
      </c>
      <c r="E12" s="92">
        <v>8.4499999999999993</v>
      </c>
      <c r="F12" s="92">
        <v>9.5500000000000007</v>
      </c>
      <c r="G12" s="92">
        <v>11.25</v>
      </c>
      <c r="J12" s="9"/>
      <c r="K12" s="10">
        <v>27</v>
      </c>
      <c r="L12" s="11">
        <f t="shared" si="6"/>
        <v>48000</v>
      </c>
      <c r="M12" s="11">
        <f t="shared" si="7"/>
        <v>48000</v>
      </c>
      <c r="N12" s="11">
        <f t="shared" si="8"/>
        <v>48000</v>
      </c>
      <c r="O12" s="11">
        <f t="shared" si="9"/>
        <v>48000</v>
      </c>
      <c r="P12" s="11">
        <f t="shared" si="10"/>
        <v>48000</v>
      </c>
      <c r="S12" s="9"/>
      <c r="T12" s="10">
        <v>27</v>
      </c>
      <c r="U12" s="11">
        <f t="shared" si="11"/>
        <v>48000</v>
      </c>
      <c r="V12" s="11">
        <f t="shared" si="12"/>
        <v>48000</v>
      </c>
      <c r="W12" s="11">
        <f t="shared" si="13"/>
        <v>48000</v>
      </c>
      <c r="X12" s="11">
        <f t="shared" si="14"/>
        <v>48000</v>
      </c>
      <c r="Y12" s="11">
        <f t="shared" si="15"/>
        <v>48000</v>
      </c>
      <c r="AB12" s="9"/>
      <c r="AC12" s="10">
        <v>27</v>
      </c>
      <c r="AD12" s="11">
        <f t="shared" si="16"/>
        <v>48000</v>
      </c>
      <c r="AE12" s="11">
        <f t="shared" si="17"/>
        <v>48000</v>
      </c>
      <c r="AF12" s="11">
        <f t="shared" si="18"/>
        <v>48000</v>
      </c>
      <c r="AG12" s="11">
        <f t="shared" si="19"/>
        <v>48000</v>
      </c>
      <c r="AH12" s="11">
        <f t="shared" si="20"/>
        <v>25312.5</v>
      </c>
      <c r="AK12" s="9"/>
      <c r="AL12" s="10">
        <v>27</v>
      </c>
      <c r="AM12" s="11">
        <f t="shared" si="21"/>
        <v>64800</v>
      </c>
      <c r="AN12" s="11">
        <f t="shared" si="22"/>
        <v>68850</v>
      </c>
      <c r="AO12" s="11">
        <f t="shared" si="23"/>
        <v>76049.999999999985</v>
      </c>
      <c r="AP12" s="11">
        <f t="shared" si="24"/>
        <v>85950.000000000015</v>
      </c>
      <c r="AQ12" s="11">
        <f t="shared" si="25"/>
        <v>101250</v>
      </c>
      <c r="AT12" s="9"/>
      <c r="AU12" s="10">
        <v>27</v>
      </c>
      <c r="AV12" s="11">
        <f t="shared" si="26"/>
        <v>97200</v>
      </c>
      <c r="AW12" s="11">
        <f t="shared" si="27"/>
        <v>103275.00000000001</v>
      </c>
      <c r="AX12" s="11">
        <f t="shared" si="28"/>
        <v>114074.99999999999</v>
      </c>
      <c r="AY12" s="11">
        <f t="shared" si="29"/>
        <v>128925.00000000003</v>
      </c>
      <c r="AZ12" s="11">
        <f t="shared" si="30"/>
        <v>151875</v>
      </c>
      <c r="BC12" s="9"/>
      <c r="BD12" s="10">
        <v>27</v>
      </c>
      <c r="BE12" s="11">
        <f t="shared" si="31"/>
        <v>129600</v>
      </c>
      <c r="BF12" s="11">
        <f t="shared" si="32"/>
        <v>137700</v>
      </c>
      <c r="BG12" s="11">
        <f t="shared" si="33"/>
        <v>152099.99999999997</v>
      </c>
      <c r="BH12" s="11">
        <f t="shared" si="34"/>
        <v>171900.00000000003</v>
      </c>
      <c r="BI12" s="11">
        <f t="shared" si="35"/>
        <v>202500</v>
      </c>
    </row>
    <row r="13" spans="1:61">
      <c r="A13" s="9"/>
      <c r="B13" s="10">
        <v>28</v>
      </c>
      <c r="C13" s="92">
        <v>7.3</v>
      </c>
      <c r="D13" s="92">
        <v>7.85</v>
      </c>
      <c r="E13" s="92">
        <v>8.75</v>
      </c>
      <c r="F13" s="92">
        <v>9.9499999999999993</v>
      </c>
      <c r="G13" s="92">
        <v>11.85</v>
      </c>
      <c r="J13" s="9"/>
      <c r="K13" s="10">
        <v>28</v>
      </c>
      <c r="L13" s="11">
        <f t="shared" si="6"/>
        <v>48000</v>
      </c>
      <c r="M13" s="11">
        <f t="shared" si="7"/>
        <v>48000</v>
      </c>
      <c r="N13" s="11">
        <f t="shared" si="8"/>
        <v>48000</v>
      </c>
      <c r="O13" s="11">
        <f t="shared" si="9"/>
        <v>48000</v>
      </c>
      <c r="P13" s="11">
        <f t="shared" si="10"/>
        <v>48000</v>
      </c>
      <c r="S13" s="9"/>
      <c r="T13" s="10">
        <v>28</v>
      </c>
      <c r="U13" s="11">
        <f t="shared" si="11"/>
        <v>48000</v>
      </c>
      <c r="V13" s="11">
        <f t="shared" si="12"/>
        <v>48000</v>
      </c>
      <c r="W13" s="11">
        <f t="shared" si="13"/>
        <v>48000</v>
      </c>
      <c r="X13" s="11">
        <f t="shared" si="14"/>
        <v>48000</v>
      </c>
      <c r="Y13" s="11">
        <f t="shared" si="15"/>
        <v>48000</v>
      </c>
      <c r="AB13" s="9"/>
      <c r="AC13" s="10">
        <v>28</v>
      </c>
      <c r="AD13" s="11">
        <f t="shared" si="16"/>
        <v>48000</v>
      </c>
      <c r="AE13" s="11">
        <f t="shared" si="17"/>
        <v>48000</v>
      </c>
      <c r="AF13" s="11">
        <f t="shared" si="18"/>
        <v>48000</v>
      </c>
      <c r="AG13" s="11">
        <f t="shared" si="19"/>
        <v>48000</v>
      </c>
      <c r="AH13" s="11">
        <f t="shared" si="20"/>
        <v>26662.5</v>
      </c>
      <c r="AK13" s="9"/>
      <c r="AL13" s="10">
        <v>28</v>
      </c>
      <c r="AM13" s="11">
        <f t="shared" si="21"/>
        <v>65700</v>
      </c>
      <c r="AN13" s="11">
        <f t="shared" si="22"/>
        <v>70650</v>
      </c>
      <c r="AO13" s="11">
        <f t="shared" si="23"/>
        <v>78750.000000000015</v>
      </c>
      <c r="AP13" s="11">
        <f t="shared" si="24"/>
        <v>89549.999999999985</v>
      </c>
      <c r="AQ13" s="11">
        <f t="shared" si="25"/>
        <v>106650</v>
      </c>
      <c r="AT13" s="9"/>
      <c r="AU13" s="10">
        <v>28</v>
      </c>
      <c r="AV13" s="11">
        <f t="shared" si="26"/>
        <v>98550</v>
      </c>
      <c r="AW13" s="11">
        <f t="shared" si="27"/>
        <v>105974.99999999999</v>
      </c>
      <c r="AX13" s="11">
        <f t="shared" si="28"/>
        <v>118125</v>
      </c>
      <c r="AY13" s="11">
        <f t="shared" si="29"/>
        <v>134324.99999999997</v>
      </c>
      <c r="AZ13" s="11">
        <f t="shared" si="30"/>
        <v>159975</v>
      </c>
      <c r="BC13" s="9"/>
      <c r="BD13" s="10">
        <v>28</v>
      </c>
      <c r="BE13" s="11">
        <f t="shared" si="31"/>
        <v>131400</v>
      </c>
      <c r="BF13" s="11">
        <f t="shared" si="32"/>
        <v>141300</v>
      </c>
      <c r="BG13" s="11">
        <f t="shared" si="33"/>
        <v>157500.00000000003</v>
      </c>
      <c r="BH13" s="11">
        <f t="shared" si="34"/>
        <v>179099.99999999997</v>
      </c>
      <c r="BI13" s="11">
        <f t="shared" si="35"/>
        <v>213300</v>
      </c>
    </row>
    <row r="14" spans="1:61">
      <c r="A14" s="9"/>
      <c r="B14" s="10">
        <v>29</v>
      </c>
      <c r="C14" s="92">
        <v>7.45</v>
      </c>
      <c r="D14" s="92">
        <v>8.1</v>
      </c>
      <c r="E14" s="92">
        <v>9.1</v>
      </c>
      <c r="F14" s="92">
        <v>10.5</v>
      </c>
      <c r="G14" s="92">
        <v>12.5</v>
      </c>
      <c r="J14" s="9"/>
      <c r="K14" s="10">
        <v>29</v>
      </c>
      <c r="L14" s="11">
        <f t="shared" si="6"/>
        <v>48000</v>
      </c>
      <c r="M14" s="11">
        <f t="shared" si="7"/>
        <v>48000</v>
      </c>
      <c r="N14" s="11">
        <f t="shared" si="8"/>
        <v>48000</v>
      </c>
      <c r="O14" s="11">
        <f t="shared" si="9"/>
        <v>48000</v>
      </c>
      <c r="P14" s="11">
        <f t="shared" si="10"/>
        <v>48000</v>
      </c>
      <c r="S14" s="9"/>
      <c r="T14" s="10">
        <v>29</v>
      </c>
      <c r="U14" s="11">
        <f t="shared" si="11"/>
        <v>48000</v>
      </c>
      <c r="V14" s="11">
        <f t="shared" si="12"/>
        <v>48000</v>
      </c>
      <c r="W14" s="11">
        <f t="shared" si="13"/>
        <v>48000</v>
      </c>
      <c r="X14" s="11">
        <f t="shared" si="14"/>
        <v>48000</v>
      </c>
      <c r="Y14" s="11">
        <f t="shared" si="15"/>
        <v>48000</v>
      </c>
      <c r="AB14" s="9"/>
      <c r="AC14" s="10">
        <v>29</v>
      </c>
      <c r="AD14" s="11">
        <f t="shared" si="16"/>
        <v>48000</v>
      </c>
      <c r="AE14" s="11">
        <f t="shared" si="17"/>
        <v>48000</v>
      </c>
      <c r="AF14" s="11">
        <f t="shared" si="18"/>
        <v>48000</v>
      </c>
      <c r="AG14" s="11">
        <f t="shared" si="19"/>
        <v>48000</v>
      </c>
      <c r="AH14" s="11">
        <f t="shared" si="20"/>
        <v>28125</v>
      </c>
      <c r="AK14" s="9"/>
      <c r="AL14" s="10">
        <v>29</v>
      </c>
      <c r="AM14" s="11">
        <f t="shared" si="21"/>
        <v>67050</v>
      </c>
      <c r="AN14" s="11">
        <f t="shared" si="22"/>
        <v>72900</v>
      </c>
      <c r="AO14" s="11">
        <f t="shared" si="23"/>
        <v>81900</v>
      </c>
      <c r="AP14" s="11">
        <f t="shared" si="24"/>
        <v>94500</v>
      </c>
      <c r="AQ14" s="11">
        <f t="shared" si="25"/>
        <v>112500</v>
      </c>
      <c r="AT14" s="9"/>
      <c r="AU14" s="10">
        <v>29</v>
      </c>
      <c r="AV14" s="11">
        <f t="shared" si="26"/>
        <v>100575</v>
      </c>
      <c r="AW14" s="11">
        <f t="shared" si="27"/>
        <v>109350</v>
      </c>
      <c r="AX14" s="11">
        <f t="shared" si="28"/>
        <v>122850</v>
      </c>
      <c r="AY14" s="11">
        <f t="shared" si="29"/>
        <v>141750</v>
      </c>
      <c r="AZ14" s="11">
        <f t="shared" si="30"/>
        <v>168750</v>
      </c>
      <c r="BC14" s="9"/>
      <c r="BD14" s="10">
        <v>29</v>
      </c>
      <c r="BE14" s="11">
        <f t="shared" si="31"/>
        <v>134100</v>
      </c>
      <c r="BF14" s="11">
        <f t="shared" si="32"/>
        <v>145800</v>
      </c>
      <c r="BG14" s="11">
        <f t="shared" si="33"/>
        <v>163800</v>
      </c>
      <c r="BH14" s="11">
        <f t="shared" si="34"/>
        <v>189000</v>
      </c>
      <c r="BI14" s="11">
        <f t="shared" si="35"/>
        <v>225000</v>
      </c>
    </row>
    <row r="15" spans="1:61">
      <c r="A15" s="9"/>
      <c r="B15" s="10">
        <v>30</v>
      </c>
      <c r="C15" s="92">
        <v>7.6</v>
      </c>
      <c r="D15" s="92">
        <v>8.35</v>
      </c>
      <c r="E15" s="92">
        <v>9.5</v>
      </c>
      <c r="F15" s="92">
        <v>11.1</v>
      </c>
      <c r="G15" s="92">
        <v>13.15</v>
      </c>
      <c r="J15" s="9"/>
      <c r="K15" s="10">
        <v>30</v>
      </c>
      <c r="L15" s="11">
        <f t="shared" si="6"/>
        <v>48000</v>
      </c>
      <c r="M15" s="11">
        <f t="shared" si="7"/>
        <v>48000</v>
      </c>
      <c r="N15" s="11">
        <f t="shared" si="8"/>
        <v>48000</v>
      </c>
      <c r="O15" s="11">
        <f t="shared" si="9"/>
        <v>48000</v>
      </c>
      <c r="P15" s="11">
        <f t="shared" si="10"/>
        <v>48000</v>
      </c>
      <c r="S15" s="9"/>
      <c r="T15" s="10">
        <v>30</v>
      </c>
      <c r="U15" s="11">
        <f t="shared" si="11"/>
        <v>48000</v>
      </c>
      <c r="V15" s="11">
        <f t="shared" si="12"/>
        <v>48000</v>
      </c>
      <c r="W15" s="11">
        <f t="shared" si="13"/>
        <v>48000</v>
      </c>
      <c r="X15" s="11">
        <f t="shared" si="14"/>
        <v>48000</v>
      </c>
      <c r="Y15" s="11">
        <f t="shared" si="15"/>
        <v>48000</v>
      </c>
      <c r="AB15" s="9"/>
      <c r="AC15" s="10">
        <v>30</v>
      </c>
      <c r="AD15" s="11">
        <f t="shared" si="16"/>
        <v>48000</v>
      </c>
      <c r="AE15" s="11">
        <f t="shared" si="17"/>
        <v>48000</v>
      </c>
      <c r="AF15" s="11">
        <f t="shared" si="18"/>
        <v>48000</v>
      </c>
      <c r="AG15" s="11">
        <f t="shared" si="19"/>
        <v>24975</v>
      </c>
      <c r="AH15" s="11">
        <f t="shared" si="20"/>
        <v>29587.5</v>
      </c>
      <c r="AK15" s="9"/>
      <c r="AL15" s="10">
        <v>30</v>
      </c>
      <c r="AM15" s="11">
        <f t="shared" si="21"/>
        <v>68400</v>
      </c>
      <c r="AN15" s="11">
        <f t="shared" si="22"/>
        <v>75150</v>
      </c>
      <c r="AO15" s="11">
        <f t="shared" si="23"/>
        <v>85500</v>
      </c>
      <c r="AP15" s="11">
        <f t="shared" si="24"/>
        <v>99900</v>
      </c>
      <c r="AQ15" s="11">
        <f t="shared" si="25"/>
        <v>118350</v>
      </c>
      <c r="AT15" s="9"/>
      <c r="AU15" s="10">
        <v>30</v>
      </c>
      <c r="AV15" s="11">
        <f t="shared" si="26"/>
        <v>102600</v>
      </c>
      <c r="AW15" s="11">
        <f t="shared" si="27"/>
        <v>112725</v>
      </c>
      <c r="AX15" s="11">
        <f t="shared" si="28"/>
        <v>128250</v>
      </c>
      <c r="AY15" s="11">
        <f t="shared" si="29"/>
        <v>149850</v>
      </c>
      <c r="AZ15" s="11">
        <f t="shared" si="30"/>
        <v>177525</v>
      </c>
      <c r="BC15" s="9"/>
      <c r="BD15" s="10">
        <v>30</v>
      </c>
      <c r="BE15" s="11">
        <f t="shared" si="31"/>
        <v>136800</v>
      </c>
      <c r="BF15" s="11">
        <f t="shared" si="32"/>
        <v>150300</v>
      </c>
      <c r="BG15" s="11">
        <f t="shared" si="33"/>
        <v>171000</v>
      </c>
      <c r="BH15" s="11">
        <f t="shared" si="34"/>
        <v>199800</v>
      </c>
      <c r="BI15" s="11">
        <f t="shared" si="35"/>
        <v>236700</v>
      </c>
    </row>
    <row r="16" spans="1:61">
      <c r="A16" s="9"/>
      <c r="B16" s="10">
        <v>31</v>
      </c>
      <c r="C16" s="92">
        <v>7.8</v>
      </c>
      <c r="D16" s="92">
        <v>8.65</v>
      </c>
      <c r="E16" s="92">
        <v>10</v>
      </c>
      <c r="F16" s="92">
        <v>11.75</v>
      </c>
      <c r="G16" s="92">
        <v>13.95</v>
      </c>
      <c r="J16" s="9"/>
      <c r="K16" s="10">
        <v>31</v>
      </c>
      <c r="L16" s="11">
        <f t="shared" si="6"/>
        <v>48000</v>
      </c>
      <c r="M16" s="11">
        <f t="shared" si="7"/>
        <v>48000</v>
      </c>
      <c r="N16" s="11">
        <f t="shared" si="8"/>
        <v>48000</v>
      </c>
      <c r="O16" s="11">
        <f t="shared" si="9"/>
        <v>48000</v>
      </c>
      <c r="P16" s="11">
        <f t="shared" si="10"/>
        <v>48000</v>
      </c>
      <c r="S16" s="9"/>
      <c r="T16" s="10">
        <v>31</v>
      </c>
      <c r="U16" s="11">
        <f t="shared" si="11"/>
        <v>48000</v>
      </c>
      <c r="V16" s="11">
        <f t="shared" si="12"/>
        <v>48000</v>
      </c>
      <c r="W16" s="11">
        <f t="shared" si="13"/>
        <v>48000</v>
      </c>
      <c r="X16" s="11">
        <f t="shared" si="14"/>
        <v>48000</v>
      </c>
      <c r="Y16" s="11">
        <f t="shared" si="15"/>
        <v>48000</v>
      </c>
      <c r="AB16" s="9"/>
      <c r="AC16" s="10">
        <v>31</v>
      </c>
      <c r="AD16" s="11">
        <f t="shared" si="16"/>
        <v>48000</v>
      </c>
      <c r="AE16" s="11">
        <f t="shared" si="17"/>
        <v>48000</v>
      </c>
      <c r="AF16" s="11">
        <f t="shared" si="18"/>
        <v>48000</v>
      </c>
      <c r="AG16" s="11">
        <f t="shared" si="19"/>
        <v>26437.5</v>
      </c>
      <c r="AH16" s="11">
        <f t="shared" si="20"/>
        <v>31387.5</v>
      </c>
      <c r="AK16" s="9"/>
      <c r="AL16" s="10">
        <v>31</v>
      </c>
      <c r="AM16" s="11">
        <f t="shared" si="21"/>
        <v>70200</v>
      </c>
      <c r="AN16" s="11">
        <f t="shared" si="22"/>
        <v>77850</v>
      </c>
      <c r="AO16" s="11">
        <f t="shared" si="23"/>
        <v>90000</v>
      </c>
      <c r="AP16" s="11">
        <f t="shared" si="24"/>
        <v>105750</v>
      </c>
      <c r="AQ16" s="11">
        <f t="shared" si="25"/>
        <v>125550</v>
      </c>
      <c r="AT16" s="9"/>
      <c r="AU16" s="10">
        <v>31</v>
      </c>
      <c r="AV16" s="11">
        <f t="shared" si="26"/>
        <v>105300</v>
      </c>
      <c r="AW16" s="11">
        <f t="shared" si="27"/>
        <v>116775</v>
      </c>
      <c r="AX16" s="11">
        <f t="shared" si="28"/>
        <v>135000</v>
      </c>
      <c r="AY16" s="11">
        <f t="shared" si="29"/>
        <v>158625</v>
      </c>
      <c r="AZ16" s="11">
        <f t="shared" si="30"/>
        <v>188324.99999999997</v>
      </c>
      <c r="BC16" s="9"/>
      <c r="BD16" s="10">
        <v>31</v>
      </c>
      <c r="BE16" s="11">
        <f t="shared" si="31"/>
        <v>140400</v>
      </c>
      <c r="BF16" s="11">
        <f t="shared" si="32"/>
        <v>155700</v>
      </c>
      <c r="BG16" s="11">
        <f t="shared" si="33"/>
        <v>180000</v>
      </c>
      <c r="BH16" s="11">
        <f t="shared" si="34"/>
        <v>211500</v>
      </c>
      <c r="BI16" s="11">
        <f t="shared" si="35"/>
        <v>251100</v>
      </c>
    </row>
    <row r="17" spans="1:61">
      <c r="A17" s="9"/>
      <c r="B17" s="10">
        <v>32</v>
      </c>
      <c r="C17" s="92">
        <v>8.0500000000000007</v>
      </c>
      <c r="D17" s="92">
        <v>9</v>
      </c>
      <c r="E17" s="92">
        <v>10.55</v>
      </c>
      <c r="F17" s="92">
        <v>12.5</v>
      </c>
      <c r="G17" s="92">
        <v>14.85</v>
      </c>
      <c r="J17" s="9"/>
      <c r="K17" s="10">
        <v>32</v>
      </c>
      <c r="L17" s="11">
        <f t="shared" si="6"/>
        <v>48000</v>
      </c>
      <c r="M17" s="11">
        <f t="shared" si="7"/>
        <v>48000</v>
      </c>
      <c r="N17" s="11">
        <f t="shared" si="8"/>
        <v>48000</v>
      </c>
      <c r="O17" s="11">
        <f t="shared" si="9"/>
        <v>48000</v>
      </c>
      <c r="P17" s="11">
        <f t="shared" si="10"/>
        <v>48000</v>
      </c>
      <c r="S17" s="9"/>
      <c r="T17" s="10">
        <v>32</v>
      </c>
      <c r="U17" s="11">
        <f t="shared" si="11"/>
        <v>48000</v>
      </c>
      <c r="V17" s="11">
        <f t="shared" si="12"/>
        <v>48000</v>
      </c>
      <c r="W17" s="11">
        <f t="shared" si="13"/>
        <v>48000</v>
      </c>
      <c r="X17" s="11">
        <f t="shared" si="14"/>
        <v>48000</v>
      </c>
      <c r="Y17" s="11">
        <f t="shared" si="15"/>
        <v>48000</v>
      </c>
      <c r="AB17" s="9"/>
      <c r="AC17" s="10">
        <v>32</v>
      </c>
      <c r="AD17" s="11">
        <f t="shared" si="16"/>
        <v>48000</v>
      </c>
      <c r="AE17" s="11">
        <f t="shared" si="17"/>
        <v>48000</v>
      </c>
      <c r="AF17" s="11">
        <f t="shared" si="18"/>
        <v>48000</v>
      </c>
      <c r="AG17" s="11">
        <f t="shared" si="19"/>
        <v>28125</v>
      </c>
      <c r="AH17" s="11">
        <f t="shared" si="20"/>
        <v>33412.5</v>
      </c>
      <c r="AK17" s="9"/>
      <c r="AL17" s="10">
        <v>32</v>
      </c>
      <c r="AM17" s="11">
        <f t="shared" si="21"/>
        <v>72450</v>
      </c>
      <c r="AN17" s="11">
        <f t="shared" si="22"/>
        <v>81000</v>
      </c>
      <c r="AO17" s="11">
        <f t="shared" si="23"/>
        <v>94950</v>
      </c>
      <c r="AP17" s="11">
        <f t="shared" si="24"/>
        <v>112500</v>
      </c>
      <c r="AQ17" s="11">
        <f t="shared" si="25"/>
        <v>133650</v>
      </c>
      <c r="AT17" s="9"/>
      <c r="AU17" s="10">
        <v>32</v>
      </c>
      <c r="AV17" s="11">
        <f t="shared" si="26"/>
        <v>108675</v>
      </c>
      <c r="AW17" s="11">
        <f t="shared" si="27"/>
        <v>121500</v>
      </c>
      <c r="AX17" s="11">
        <f t="shared" si="28"/>
        <v>142425</v>
      </c>
      <c r="AY17" s="11">
        <f t="shared" si="29"/>
        <v>168750</v>
      </c>
      <c r="AZ17" s="11">
        <f t="shared" si="30"/>
        <v>200475</v>
      </c>
      <c r="BC17" s="9"/>
      <c r="BD17" s="10">
        <v>32</v>
      </c>
      <c r="BE17" s="11">
        <f t="shared" si="31"/>
        <v>144900</v>
      </c>
      <c r="BF17" s="11">
        <f t="shared" si="32"/>
        <v>162000</v>
      </c>
      <c r="BG17" s="11">
        <f t="shared" si="33"/>
        <v>189900</v>
      </c>
      <c r="BH17" s="11">
        <f t="shared" si="34"/>
        <v>225000</v>
      </c>
      <c r="BI17" s="11">
        <f t="shared" si="35"/>
        <v>267300</v>
      </c>
    </row>
    <row r="18" spans="1:61">
      <c r="A18" s="9"/>
      <c r="B18" s="10">
        <v>33</v>
      </c>
      <c r="C18" s="92">
        <v>8.3000000000000007</v>
      </c>
      <c r="D18" s="92">
        <v>9.4</v>
      </c>
      <c r="E18" s="92">
        <v>11.15</v>
      </c>
      <c r="F18" s="92">
        <v>13.3</v>
      </c>
      <c r="G18" s="92">
        <v>15.8</v>
      </c>
      <c r="J18" s="9"/>
      <c r="K18" s="10">
        <v>33</v>
      </c>
      <c r="L18" s="11">
        <f t="shared" si="6"/>
        <v>48000</v>
      </c>
      <c r="M18" s="11">
        <f t="shared" si="7"/>
        <v>48000</v>
      </c>
      <c r="N18" s="11">
        <f t="shared" si="8"/>
        <v>48000</v>
      </c>
      <c r="O18" s="11">
        <f t="shared" si="9"/>
        <v>48000</v>
      </c>
      <c r="P18" s="11">
        <f t="shared" si="10"/>
        <v>48000</v>
      </c>
      <c r="S18" s="9"/>
      <c r="T18" s="10">
        <v>33</v>
      </c>
      <c r="U18" s="11">
        <f t="shared" si="11"/>
        <v>48000</v>
      </c>
      <c r="V18" s="11">
        <f t="shared" si="12"/>
        <v>48000</v>
      </c>
      <c r="W18" s="11">
        <f t="shared" si="13"/>
        <v>48000</v>
      </c>
      <c r="X18" s="11">
        <f t="shared" si="14"/>
        <v>48000</v>
      </c>
      <c r="Y18" s="11">
        <f t="shared" si="15"/>
        <v>48000</v>
      </c>
      <c r="AB18" s="9"/>
      <c r="AC18" s="10">
        <v>33</v>
      </c>
      <c r="AD18" s="11">
        <f t="shared" si="16"/>
        <v>48000</v>
      </c>
      <c r="AE18" s="11">
        <f t="shared" si="17"/>
        <v>48000</v>
      </c>
      <c r="AF18" s="11">
        <f t="shared" si="18"/>
        <v>25087.5</v>
      </c>
      <c r="AG18" s="11">
        <f t="shared" si="19"/>
        <v>29925</v>
      </c>
      <c r="AH18" s="11">
        <f t="shared" si="20"/>
        <v>35550.000000000007</v>
      </c>
      <c r="AK18" s="9"/>
      <c r="AL18" s="10">
        <v>33</v>
      </c>
      <c r="AM18" s="11">
        <f t="shared" si="21"/>
        <v>74700</v>
      </c>
      <c r="AN18" s="11">
        <f t="shared" si="22"/>
        <v>84600</v>
      </c>
      <c r="AO18" s="11">
        <f t="shared" si="23"/>
        <v>100350</v>
      </c>
      <c r="AP18" s="11">
        <f t="shared" si="24"/>
        <v>119700</v>
      </c>
      <c r="AQ18" s="11">
        <f t="shared" si="25"/>
        <v>142200.00000000003</v>
      </c>
      <c r="AT18" s="9"/>
      <c r="AU18" s="10">
        <v>33</v>
      </c>
      <c r="AV18" s="11">
        <f t="shared" si="26"/>
        <v>112050</v>
      </c>
      <c r="AW18" s="11">
        <f t="shared" si="27"/>
        <v>126900</v>
      </c>
      <c r="AX18" s="11">
        <f t="shared" si="28"/>
        <v>150525</v>
      </c>
      <c r="AY18" s="11">
        <f t="shared" si="29"/>
        <v>179550.00000000003</v>
      </c>
      <c r="AZ18" s="11">
        <f t="shared" si="30"/>
        <v>213300.00000000003</v>
      </c>
      <c r="BC18" s="9"/>
      <c r="BD18" s="10">
        <v>33</v>
      </c>
      <c r="BE18" s="11">
        <f t="shared" si="31"/>
        <v>149400</v>
      </c>
      <c r="BF18" s="11">
        <f t="shared" si="32"/>
        <v>169200</v>
      </c>
      <c r="BG18" s="11">
        <f t="shared" si="33"/>
        <v>200700</v>
      </c>
      <c r="BH18" s="11">
        <f t="shared" si="34"/>
        <v>239400</v>
      </c>
      <c r="BI18" s="11">
        <f t="shared" si="35"/>
        <v>284400.00000000006</v>
      </c>
    </row>
    <row r="19" spans="1:61">
      <c r="A19" s="9"/>
      <c r="B19" s="10">
        <v>34</v>
      </c>
      <c r="C19" s="92">
        <v>8.6</v>
      </c>
      <c r="D19" s="92">
        <v>9.9</v>
      </c>
      <c r="E19" s="92">
        <v>11.8</v>
      </c>
      <c r="F19" s="92">
        <v>14.15</v>
      </c>
      <c r="G19" s="92">
        <v>16.899999999999999</v>
      </c>
      <c r="J19" s="9"/>
      <c r="K19" s="10">
        <v>34</v>
      </c>
      <c r="L19" s="11">
        <f t="shared" si="6"/>
        <v>48000</v>
      </c>
      <c r="M19" s="11">
        <f t="shared" si="7"/>
        <v>48000</v>
      </c>
      <c r="N19" s="11">
        <f t="shared" si="8"/>
        <v>48000</v>
      </c>
      <c r="O19" s="11">
        <f t="shared" si="9"/>
        <v>48000</v>
      </c>
      <c r="P19" s="11">
        <f t="shared" si="10"/>
        <v>48000</v>
      </c>
      <c r="S19" s="9"/>
      <c r="T19" s="10">
        <v>34</v>
      </c>
      <c r="U19" s="11">
        <f t="shared" si="11"/>
        <v>48000</v>
      </c>
      <c r="V19" s="11">
        <f t="shared" si="12"/>
        <v>48000</v>
      </c>
      <c r="W19" s="11">
        <f t="shared" si="13"/>
        <v>48000</v>
      </c>
      <c r="X19" s="11">
        <f t="shared" si="14"/>
        <v>48000</v>
      </c>
      <c r="Y19" s="11">
        <f t="shared" si="15"/>
        <v>48000</v>
      </c>
      <c r="AB19" s="9"/>
      <c r="AC19" s="10">
        <v>34</v>
      </c>
      <c r="AD19" s="11">
        <f t="shared" si="16"/>
        <v>48000</v>
      </c>
      <c r="AE19" s="11">
        <f t="shared" si="17"/>
        <v>48000</v>
      </c>
      <c r="AF19" s="11">
        <f t="shared" si="18"/>
        <v>26550.000000000004</v>
      </c>
      <c r="AG19" s="11">
        <f t="shared" si="19"/>
        <v>31837.5</v>
      </c>
      <c r="AH19" s="11">
        <f t="shared" si="20"/>
        <v>38024.999999999993</v>
      </c>
      <c r="AK19" s="9"/>
      <c r="AL19" s="10">
        <v>34</v>
      </c>
      <c r="AM19" s="11">
        <f t="shared" si="21"/>
        <v>77400</v>
      </c>
      <c r="AN19" s="11">
        <f t="shared" si="22"/>
        <v>89100.000000000015</v>
      </c>
      <c r="AO19" s="11">
        <f t="shared" si="23"/>
        <v>106200.00000000001</v>
      </c>
      <c r="AP19" s="11">
        <f t="shared" si="24"/>
        <v>127350</v>
      </c>
      <c r="AQ19" s="11">
        <f t="shared" si="25"/>
        <v>152099.99999999997</v>
      </c>
      <c r="AT19" s="9"/>
      <c r="AU19" s="10">
        <v>34</v>
      </c>
      <c r="AV19" s="11">
        <f t="shared" si="26"/>
        <v>116100</v>
      </c>
      <c r="AW19" s="11">
        <f t="shared" si="27"/>
        <v>133650</v>
      </c>
      <c r="AX19" s="11">
        <f t="shared" si="28"/>
        <v>159300.00000000003</v>
      </c>
      <c r="AY19" s="11">
        <f t="shared" si="29"/>
        <v>191025.00000000003</v>
      </c>
      <c r="AZ19" s="11">
        <f t="shared" si="30"/>
        <v>228149.99999999997</v>
      </c>
      <c r="BC19" s="9"/>
      <c r="BD19" s="10">
        <v>34</v>
      </c>
      <c r="BE19" s="11">
        <f t="shared" si="31"/>
        <v>154800</v>
      </c>
      <c r="BF19" s="11">
        <f t="shared" si="32"/>
        <v>178200.00000000003</v>
      </c>
      <c r="BG19" s="11">
        <f t="shared" si="33"/>
        <v>212400.00000000003</v>
      </c>
      <c r="BH19" s="11">
        <f t="shared" si="34"/>
        <v>254700</v>
      </c>
      <c r="BI19" s="11">
        <f t="shared" si="35"/>
        <v>304199.99999999994</v>
      </c>
    </row>
    <row r="20" spans="1:61">
      <c r="A20" s="9"/>
      <c r="B20" s="10">
        <v>35</v>
      </c>
      <c r="C20" s="92">
        <v>9</v>
      </c>
      <c r="D20" s="92">
        <v>10.5</v>
      </c>
      <c r="E20" s="92">
        <v>12.55</v>
      </c>
      <c r="F20" s="92">
        <v>15.1</v>
      </c>
      <c r="G20" s="92">
        <v>18.05</v>
      </c>
      <c r="J20" s="9"/>
      <c r="K20" s="10">
        <v>35</v>
      </c>
      <c r="L20" s="11">
        <f t="shared" si="6"/>
        <v>48000</v>
      </c>
      <c r="M20" s="11">
        <f t="shared" si="7"/>
        <v>48000</v>
      </c>
      <c r="N20" s="11">
        <f t="shared" si="8"/>
        <v>48000</v>
      </c>
      <c r="O20" s="11">
        <f t="shared" si="9"/>
        <v>48000</v>
      </c>
      <c r="P20" s="11">
        <f t="shared" si="10"/>
        <v>48000</v>
      </c>
      <c r="S20" s="9"/>
      <c r="T20" s="10">
        <v>35</v>
      </c>
      <c r="U20" s="11">
        <f t="shared" si="11"/>
        <v>48000</v>
      </c>
      <c r="V20" s="11">
        <f t="shared" si="12"/>
        <v>48000</v>
      </c>
      <c r="W20" s="11">
        <f t="shared" si="13"/>
        <v>48000</v>
      </c>
      <c r="X20" s="11">
        <f t="shared" si="14"/>
        <v>48000</v>
      </c>
      <c r="Y20" s="11">
        <f t="shared" si="15"/>
        <v>48000</v>
      </c>
      <c r="AB20" s="9"/>
      <c r="AC20" s="10">
        <v>35</v>
      </c>
      <c r="AD20" s="11">
        <f t="shared" si="16"/>
        <v>48000</v>
      </c>
      <c r="AE20" s="11">
        <f t="shared" si="17"/>
        <v>48000</v>
      </c>
      <c r="AF20" s="11">
        <f t="shared" si="18"/>
        <v>28237.5</v>
      </c>
      <c r="AG20" s="11">
        <f t="shared" si="19"/>
        <v>33975</v>
      </c>
      <c r="AH20" s="11">
        <f t="shared" si="20"/>
        <v>40612.5</v>
      </c>
      <c r="AK20" s="9"/>
      <c r="AL20" s="10">
        <v>35</v>
      </c>
      <c r="AM20" s="11">
        <f t="shared" si="21"/>
        <v>81000</v>
      </c>
      <c r="AN20" s="11">
        <f t="shared" si="22"/>
        <v>94500</v>
      </c>
      <c r="AO20" s="11">
        <f t="shared" si="23"/>
        <v>112950</v>
      </c>
      <c r="AP20" s="11">
        <f t="shared" si="24"/>
        <v>135900</v>
      </c>
      <c r="AQ20" s="11">
        <f t="shared" si="25"/>
        <v>162450</v>
      </c>
      <c r="AT20" s="9"/>
      <c r="AU20" s="10">
        <v>35</v>
      </c>
      <c r="AV20" s="11">
        <f t="shared" si="26"/>
        <v>121500</v>
      </c>
      <c r="AW20" s="11">
        <f t="shared" si="27"/>
        <v>141750</v>
      </c>
      <c r="AX20" s="11">
        <f t="shared" si="28"/>
        <v>169425</v>
      </c>
      <c r="AY20" s="11">
        <f t="shared" si="29"/>
        <v>203849.99999999997</v>
      </c>
      <c r="AZ20" s="11">
        <f t="shared" si="30"/>
        <v>243675</v>
      </c>
      <c r="BC20" s="9"/>
      <c r="BD20" s="10">
        <v>35</v>
      </c>
      <c r="BE20" s="11">
        <f t="shared" si="31"/>
        <v>162000</v>
      </c>
      <c r="BF20" s="11">
        <f t="shared" si="32"/>
        <v>189000</v>
      </c>
      <c r="BG20" s="11">
        <f t="shared" si="33"/>
        <v>225900</v>
      </c>
      <c r="BH20" s="11">
        <f t="shared" si="34"/>
        <v>271800</v>
      </c>
      <c r="BI20" s="11">
        <f t="shared" si="35"/>
        <v>324900</v>
      </c>
    </row>
    <row r="21" spans="1:61">
      <c r="A21" s="9"/>
      <c r="B21" s="10">
        <v>36</v>
      </c>
      <c r="C21" s="92">
        <v>9.4499999999999993</v>
      </c>
      <c r="D21" s="92">
        <v>11.15</v>
      </c>
      <c r="E21" s="92">
        <v>13.35</v>
      </c>
      <c r="F21" s="92">
        <v>16.2</v>
      </c>
      <c r="G21" s="92">
        <v>19.25</v>
      </c>
      <c r="J21" s="9"/>
      <c r="K21" s="10">
        <v>36</v>
      </c>
      <c r="L21" s="11">
        <f t="shared" si="6"/>
        <v>48000</v>
      </c>
      <c r="M21" s="11">
        <f t="shared" si="7"/>
        <v>48000</v>
      </c>
      <c r="N21" s="11">
        <f t="shared" si="8"/>
        <v>48000</v>
      </c>
      <c r="O21" s="11">
        <f t="shared" si="9"/>
        <v>48000</v>
      </c>
      <c r="P21" s="11">
        <f t="shared" si="10"/>
        <v>48000</v>
      </c>
      <c r="S21" s="9"/>
      <c r="T21" s="10">
        <v>36</v>
      </c>
      <c r="U21" s="11">
        <f t="shared" si="11"/>
        <v>48000</v>
      </c>
      <c r="V21" s="11">
        <f t="shared" si="12"/>
        <v>48000</v>
      </c>
      <c r="W21" s="11">
        <f t="shared" si="13"/>
        <v>48000</v>
      </c>
      <c r="X21" s="11">
        <f t="shared" si="14"/>
        <v>48000</v>
      </c>
      <c r="Y21" s="11">
        <f t="shared" si="15"/>
        <v>48000</v>
      </c>
      <c r="AB21" s="9"/>
      <c r="AC21" s="10">
        <v>36</v>
      </c>
      <c r="AD21" s="11">
        <f t="shared" si="16"/>
        <v>48000</v>
      </c>
      <c r="AE21" s="11">
        <f t="shared" si="17"/>
        <v>25087.5</v>
      </c>
      <c r="AF21" s="11">
        <f t="shared" si="18"/>
        <v>30037.5</v>
      </c>
      <c r="AG21" s="11">
        <f t="shared" si="19"/>
        <v>36450</v>
      </c>
      <c r="AH21" s="11">
        <f t="shared" si="20"/>
        <v>43312.5</v>
      </c>
      <c r="AK21" s="9"/>
      <c r="AL21" s="10">
        <v>36</v>
      </c>
      <c r="AM21" s="11">
        <f t="shared" si="21"/>
        <v>85050</v>
      </c>
      <c r="AN21" s="11">
        <f t="shared" si="22"/>
        <v>100350</v>
      </c>
      <c r="AO21" s="11">
        <f t="shared" si="23"/>
        <v>120150</v>
      </c>
      <c r="AP21" s="11">
        <f t="shared" si="24"/>
        <v>145800</v>
      </c>
      <c r="AQ21" s="11">
        <f t="shared" si="25"/>
        <v>173250</v>
      </c>
      <c r="AT21" s="9"/>
      <c r="AU21" s="10">
        <v>36</v>
      </c>
      <c r="AV21" s="11">
        <f t="shared" si="26"/>
        <v>127575</v>
      </c>
      <c r="AW21" s="11">
        <f t="shared" si="27"/>
        <v>150525</v>
      </c>
      <c r="AX21" s="11">
        <f t="shared" si="28"/>
        <v>180224.99999999997</v>
      </c>
      <c r="AY21" s="11">
        <f t="shared" si="29"/>
        <v>218700</v>
      </c>
      <c r="AZ21" s="11">
        <f t="shared" si="30"/>
        <v>259875</v>
      </c>
      <c r="BC21" s="9"/>
      <c r="BD21" s="10">
        <v>36</v>
      </c>
      <c r="BE21" s="11">
        <f t="shared" si="31"/>
        <v>170100</v>
      </c>
      <c r="BF21" s="11">
        <f t="shared" si="32"/>
        <v>200700</v>
      </c>
      <c r="BG21" s="11">
        <f t="shared" si="33"/>
        <v>240300</v>
      </c>
      <c r="BH21" s="11">
        <f t="shared" si="34"/>
        <v>291600</v>
      </c>
      <c r="BI21" s="11">
        <f t="shared" si="35"/>
        <v>346500</v>
      </c>
    </row>
    <row r="22" spans="1:61">
      <c r="A22" s="9"/>
      <c r="B22" s="10">
        <v>37</v>
      </c>
      <c r="C22" s="92">
        <v>10</v>
      </c>
      <c r="D22" s="92">
        <v>11.85</v>
      </c>
      <c r="E22" s="92">
        <v>14.3</v>
      </c>
      <c r="F22" s="92">
        <v>17.350000000000001</v>
      </c>
      <c r="G22" s="92">
        <v>20.6</v>
      </c>
      <c r="J22" s="9"/>
      <c r="K22" s="10">
        <v>37</v>
      </c>
      <c r="L22" s="11">
        <f t="shared" si="6"/>
        <v>48000</v>
      </c>
      <c r="M22" s="11">
        <f t="shared" si="7"/>
        <v>48000</v>
      </c>
      <c r="N22" s="11">
        <f t="shared" si="8"/>
        <v>48000</v>
      </c>
      <c r="O22" s="11">
        <f t="shared" si="9"/>
        <v>48000</v>
      </c>
      <c r="P22" s="11">
        <f t="shared" si="10"/>
        <v>48000</v>
      </c>
      <c r="S22" s="9"/>
      <c r="T22" s="10">
        <v>37</v>
      </c>
      <c r="U22" s="11">
        <f t="shared" si="11"/>
        <v>48000</v>
      </c>
      <c r="V22" s="11">
        <f t="shared" si="12"/>
        <v>48000</v>
      </c>
      <c r="W22" s="11">
        <f t="shared" si="13"/>
        <v>48000</v>
      </c>
      <c r="X22" s="11">
        <f t="shared" si="14"/>
        <v>48000</v>
      </c>
      <c r="Y22" s="11">
        <f t="shared" si="15"/>
        <v>48000</v>
      </c>
      <c r="AB22" s="9"/>
      <c r="AC22" s="10">
        <v>37</v>
      </c>
      <c r="AD22" s="11">
        <f t="shared" si="16"/>
        <v>48000</v>
      </c>
      <c r="AE22" s="11">
        <f t="shared" si="17"/>
        <v>26662.5</v>
      </c>
      <c r="AF22" s="11">
        <f t="shared" si="18"/>
        <v>32175</v>
      </c>
      <c r="AG22" s="11">
        <f t="shared" si="19"/>
        <v>39037.5</v>
      </c>
      <c r="AH22" s="11">
        <f t="shared" si="20"/>
        <v>46350</v>
      </c>
      <c r="AK22" s="9"/>
      <c r="AL22" s="10">
        <v>37</v>
      </c>
      <c r="AM22" s="11">
        <f t="shared" si="21"/>
        <v>90000</v>
      </c>
      <c r="AN22" s="11">
        <f t="shared" si="22"/>
        <v>106650</v>
      </c>
      <c r="AO22" s="11">
        <f t="shared" si="23"/>
        <v>128700</v>
      </c>
      <c r="AP22" s="11">
        <f t="shared" si="24"/>
        <v>156150</v>
      </c>
      <c r="AQ22" s="11">
        <f t="shared" si="25"/>
        <v>185400</v>
      </c>
      <c r="AT22" s="9"/>
      <c r="AU22" s="10">
        <v>37</v>
      </c>
      <c r="AV22" s="11">
        <f t="shared" si="26"/>
        <v>135000</v>
      </c>
      <c r="AW22" s="11">
        <f t="shared" si="27"/>
        <v>159975</v>
      </c>
      <c r="AX22" s="11">
        <f t="shared" si="28"/>
        <v>193050</v>
      </c>
      <c r="AY22" s="11">
        <f t="shared" si="29"/>
        <v>234225</v>
      </c>
      <c r="AZ22" s="11">
        <f t="shared" si="30"/>
        <v>278100</v>
      </c>
      <c r="BC22" s="9"/>
      <c r="BD22" s="10">
        <v>37</v>
      </c>
      <c r="BE22" s="11">
        <f t="shared" si="31"/>
        <v>180000</v>
      </c>
      <c r="BF22" s="11">
        <f t="shared" si="32"/>
        <v>213300</v>
      </c>
      <c r="BG22" s="11">
        <f t="shared" si="33"/>
        <v>257400</v>
      </c>
      <c r="BH22" s="11">
        <f t="shared" si="34"/>
        <v>312300</v>
      </c>
      <c r="BI22" s="11">
        <f t="shared" si="35"/>
        <v>370800</v>
      </c>
    </row>
    <row r="23" spans="1:61">
      <c r="A23" s="9"/>
      <c r="B23" s="10">
        <v>38</v>
      </c>
      <c r="C23" s="92">
        <v>10.6</v>
      </c>
      <c r="D23" s="92">
        <v>12.65</v>
      </c>
      <c r="E23" s="92">
        <v>15.4</v>
      </c>
      <c r="F23" s="92">
        <v>18.649999999999999</v>
      </c>
      <c r="G23" s="92">
        <v>22</v>
      </c>
      <c r="J23" s="9"/>
      <c r="K23" s="10">
        <v>38</v>
      </c>
      <c r="L23" s="11">
        <f t="shared" si="6"/>
        <v>48000</v>
      </c>
      <c r="M23" s="11">
        <f t="shared" si="7"/>
        <v>48000</v>
      </c>
      <c r="N23" s="11">
        <f t="shared" si="8"/>
        <v>48000</v>
      </c>
      <c r="O23" s="11">
        <f t="shared" si="9"/>
        <v>48000</v>
      </c>
      <c r="P23" s="11">
        <f t="shared" si="10"/>
        <v>48000</v>
      </c>
      <c r="S23" s="9"/>
      <c r="T23" s="10">
        <v>38</v>
      </c>
      <c r="U23" s="11">
        <f t="shared" si="11"/>
        <v>48000</v>
      </c>
      <c r="V23" s="11">
        <f t="shared" si="12"/>
        <v>48000</v>
      </c>
      <c r="W23" s="11">
        <f t="shared" si="13"/>
        <v>48000</v>
      </c>
      <c r="X23" s="11">
        <f t="shared" si="14"/>
        <v>48000</v>
      </c>
      <c r="Y23" s="11">
        <f t="shared" si="15"/>
        <v>49500</v>
      </c>
      <c r="AB23" s="9"/>
      <c r="AC23" s="10">
        <v>38</v>
      </c>
      <c r="AD23" s="11">
        <f t="shared" si="16"/>
        <v>48000</v>
      </c>
      <c r="AE23" s="11">
        <f t="shared" si="17"/>
        <v>28462.5</v>
      </c>
      <c r="AF23" s="11">
        <f t="shared" si="18"/>
        <v>34650</v>
      </c>
      <c r="AG23" s="11">
        <f t="shared" si="19"/>
        <v>41962.5</v>
      </c>
      <c r="AH23" s="11">
        <f t="shared" si="20"/>
        <v>49500</v>
      </c>
      <c r="AK23" s="9"/>
      <c r="AL23" s="10">
        <v>38</v>
      </c>
      <c r="AM23" s="11">
        <f t="shared" si="21"/>
        <v>95400</v>
      </c>
      <c r="AN23" s="11">
        <f t="shared" si="22"/>
        <v>113850</v>
      </c>
      <c r="AO23" s="11">
        <f t="shared" si="23"/>
        <v>138600</v>
      </c>
      <c r="AP23" s="11">
        <f t="shared" si="24"/>
        <v>167850</v>
      </c>
      <c r="AQ23" s="11">
        <f t="shared" si="25"/>
        <v>198000</v>
      </c>
      <c r="AT23" s="9"/>
      <c r="AU23" s="10">
        <v>38</v>
      </c>
      <c r="AV23" s="11">
        <f t="shared" si="26"/>
        <v>143100</v>
      </c>
      <c r="AW23" s="11">
        <f t="shared" si="27"/>
        <v>170775</v>
      </c>
      <c r="AX23" s="11">
        <f t="shared" si="28"/>
        <v>207900</v>
      </c>
      <c r="AY23" s="11">
        <f t="shared" si="29"/>
        <v>251775</v>
      </c>
      <c r="AZ23" s="11">
        <f t="shared" si="30"/>
        <v>297000</v>
      </c>
      <c r="BC23" s="9"/>
      <c r="BD23" s="10">
        <v>38</v>
      </c>
      <c r="BE23" s="11">
        <f t="shared" si="31"/>
        <v>190800</v>
      </c>
      <c r="BF23" s="11">
        <f t="shared" si="32"/>
        <v>227700</v>
      </c>
      <c r="BG23" s="11">
        <f t="shared" si="33"/>
        <v>277200</v>
      </c>
      <c r="BH23" s="11">
        <f t="shared" si="34"/>
        <v>335700</v>
      </c>
      <c r="BI23" s="11">
        <f t="shared" si="35"/>
        <v>396000</v>
      </c>
    </row>
    <row r="24" spans="1:61">
      <c r="A24" s="9"/>
      <c r="B24" s="10">
        <v>39</v>
      </c>
      <c r="C24" s="92">
        <v>11.3</v>
      </c>
      <c r="D24" s="92">
        <v>13.55</v>
      </c>
      <c r="E24" s="92">
        <v>16.55</v>
      </c>
      <c r="F24" s="92">
        <v>20</v>
      </c>
      <c r="G24" s="92">
        <v>23.5</v>
      </c>
      <c r="J24" s="9"/>
      <c r="K24" s="10">
        <v>39</v>
      </c>
      <c r="L24" s="11">
        <f t="shared" si="6"/>
        <v>48000</v>
      </c>
      <c r="M24" s="11">
        <f t="shared" si="7"/>
        <v>48000</v>
      </c>
      <c r="N24" s="11">
        <f t="shared" si="8"/>
        <v>48000</v>
      </c>
      <c r="O24" s="11">
        <f t="shared" si="9"/>
        <v>48000</v>
      </c>
      <c r="P24" s="11">
        <f t="shared" si="10"/>
        <v>48000</v>
      </c>
      <c r="S24" s="9"/>
      <c r="T24" s="10">
        <v>39</v>
      </c>
      <c r="U24" s="11">
        <f t="shared" si="11"/>
        <v>48000</v>
      </c>
      <c r="V24" s="11">
        <f t="shared" si="12"/>
        <v>48000</v>
      </c>
      <c r="W24" s="11">
        <f t="shared" si="13"/>
        <v>48000</v>
      </c>
      <c r="X24" s="11">
        <f t="shared" si="14"/>
        <v>48000</v>
      </c>
      <c r="Y24" s="11">
        <f t="shared" si="15"/>
        <v>52875</v>
      </c>
      <c r="AB24" s="9"/>
      <c r="AC24" s="10">
        <v>39</v>
      </c>
      <c r="AD24" s="11">
        <f t="shared" si="16"/>
        <v>25425.000000000004</v>
      </c>
      <c r="AE24" s="11">
        <f t="shared" si="17"/>
        <v>30487.5</v>
      </c>
      <c r="AF24" s="11">
        <f t="shared" si="18"/>
        <v>37237.500000000007</v>
      </c>
      <c r="AG24" s="11">
        <f t="shared" si="19"/>
        <v>45000</v>
      </c>
      <c r="AH24" s="11">
        <f t="shared" si="20"/>
        <v>52875</v>
      </c>
      <c r="AK24" s="9"/>
      <c r="AL24" s="10">
        <v>39</v>
      </c>
      <c r="AM24" s="11">
        <f t="shared" si="21"/>
        <v>101700.00000000001</v>
      </c>
      <c r="AN24" s="11">
        <f t="shared" si="22"/>
        <v>121950</v>
      </c>
      <c r="AO24" s="11">
        <f t="shared" si="23"/>
        <v>148950.00000000003</v>
      </c>
      <c r="AP24" s="11">
        <f t="shared" si="24"/>
        <v>180000</v>
      </c>
      <c r="AQ24" s="11">
        <f t="shared" si="25"/>
        <v>211500</v>
      </c>
      <c r="AT24" s="9"/>
      <c r="AU24" s="10">
        <v>39</v>
      </c>
      <c r="AV24" s="11">
        <f t="shared" si="26"/>
        <v>152550.00000000003</v>
      </c>
      <c r="AW24" s="11">
        <f t="shared" si="27"/>
        <v>182925.00000000003</v>
      </c>
      <c r="AX24" s="11">
        <f t="shared" si="28"/>
        <v>223425.00000000003</v>
      </c>
      <c r="AY24" s="11">
        <f t="shared" si="29"/>
        <v>270000</v>
      </c>
      <c r="AZ24" s="11">
        <f t="shared" si="30"/>
        <v>317250</v>
      </c>
      <c r="BC24" s="9"/>
      <c r="BD24" s="10">
        <v>39</v>
      </c>
      <c r="BE24" s="11">
        <f t="shared" si="31"/>
        <v>203400.00000000003</v>
      </c>
      <c r="BF24" s="11">
        <f t="shared" si="32"/>
        <v>243900</v>
      </c>
      <c r="BG24" s="11">
        <f t="shared" si="33"/>
        <v>297900.00000000006</v>
      </c>
      <c r="BH24" s="11">
        <f t="shared" si="34"/>
        <v>360000</v>
      </c>
      <c r="BI24" s="11">
        <f t="shared" si="35"/>
        <v>423000</v>
      </c>
    </row>
    <row r="25" spans="1:61">
      <c r="A25" s="9"/>
      <c r="B25" s="10">
        <v>40</v>
      </c>
      <c r="C25" s="92">
        <v>12.05</v>
      </c>
      <c r="D25" s="92">
        <v>14.6</v>
      </c>
      <c r="E25" s="92">
        <v>17.8</v>
      </c>
      <c r="F25" s="92">
        <v>21.45</v>
      </c>
      <c r="G25" s="92">
        <v>25.05</v>
      </c>
      <c r="J25" s="9"/>
      <c r="K25" s="10">
        <v>40</v>
      </c>
      <c r="L25" s="11">
        <f t="shared" si="6"/>
        <v>48000</v>
      </c>
      <c r="M25" s="11">
        <f t="shared" si="7"/>
        <v>48000</v>
      </c>
      <c r="N25" s="11">
        <f t="shared" si="8"/>
        <v>48000</v>
      </c>
      <c r="O25" s="11">
        <f t="shared" si="9"/>
        <v>48000</v>
      </c>
      <c r="P25" s="11">
        <f t="shared" si="10"/>
        <v>48000</v>
      </c>
      <c r="S25" s="9"/>
      <c r="T25" s="10">
        <v>40</v>
      </c>
      <c r="U25" s="11">
        <f t="shared" si="11"/>
        <v>48000</v>
      </c>
      <c r="V25" s="11">
        <f t="shared" si="12"/>
        <v>48000</v>
      </c>
      <c r="W25" s="11">
        <f t="shared" si="13"/>
        <v>48000</v>
      </c>
      <c r="X25" s="11">
        <f t="shared" si="14"/>
        <v>48262.5</v>
      </c>
      <c r="Y25" s="11">
        <f t="shared" si="15"/>
        <v>56362.5</v>
      </c>
      <c r="AB25" s="9"/>
      <c r="AC25" s="10">
        <v>40</v>
      </c>
      <c r="AD25" s="11">
        <f t="shared" si="16"/>
        <v>27112.5</v>
      </c>
      <c r="AE25" s="11">
        <f t="shared" si="17"/>
        <v>32850</v>
      </c>
      <c r="AF25" s="11">
        <f t="shared" si="18"/>
        <v>40050</v>
      </c>
      <c r="AG25" s="11">
        <f t="shared" si="19"/>
        <v>48262.5</v>
      </c>
      <c r="AH25" s="11">
        <f t="shared" si="20"/>
        <v>56362.5</v>
      </c>
      <c r="AK25" s="9"/>
      <c r="AL25" s="10">
        <v>40</v>
      </c>
      <c r="AM25" s="11">
        <f t="shared" si="21"/>
        <v>108450</v>
      </c>
      <c r="AN25" s="11">
        <f t="shared" si="22"/>
        <v>131400</v>
      </c>
      <c r="AO25" s="11">
        <f t="shared" si="23"/>
        <v>160200</v>
      </c>
      <c r="AP25" s="11">
        <f t="shared" si="24"/>
        <v>193050</v>
      </c>
      <c r="AQ25" s="11">
        <f t="shared" si="25"/>
        <v>225450</v>
      </c>
      <c r="AT25" s="9"/>
      <c r="AU25" s="10">
        <v>40</v>
      </c>
      <c r="AV25" s="11">
        <f t="shared" si="26"/>
        <v>162675</v>
      </c>
      <c r="AW25" s="11">
        <f t="shared" si="27"/>
        <v>197100</v>
      </c>
      <c r="AX25" s="11">
        <f t="shared" si="28"/>
        <v>240300</v>
      </c>
      <c r="AY25" s="11">
        <f t="shared" si="29"/>
        <v>289575</v>
      </c>
      <c r="AZ25" s="11">
        <f t="shared" si="30"/>
        <v>338175</v>
      </c>
      <c r="BC25" s="9"/>
      <c r="BD25" s="10">
        <v>40</v>
      </c>
      <c r="BE25" s="11">
        <f t="shared" si="31"/>
        <v>216900</v>
      </c>
      <c r="BF25" s="11">
        <f t="shared" si="32"/>
        <v>262800</v>
      </c>
      <c r="BG25" s="11">
        <f t="shared" si="33"/>
        <v>320400</v>
      </c>
      <c r="BH25" s="11">
        <f t="shared" si="34"/>
        <v>386100</v>
      </c>
      <c r="BI25" s="11">
        <f t="shared" si="35"/>
        <v>450900</v>
      </c>
    </row>
    <row r="26" spans="1:61">
      <c r="A26" s="9"/>
      <c r="B26" s="10">
        <v>41</v>
      </c>
      <c r="C26" s="92">
        <v>12.95</v>
      </c>
      <c r="D26" s="92">
        <v>15.75</v>
      </c>
      <c r="E26" s="92">
        <v>19.2</v>
      </c>
      <c r="F26" s="92">
        <v>23.05</v>
      </c>
      <c r="G26" s="92">
        <v>26.75</v>
      </c>
      <c r="J26" s="9"/>
      <c r="K26" s="10">
        <v>41</v>
      </c>
      <c r="L26" s="11">
        <f t="shared" si="6"/>
        <v>48000</v>
      </c>
      <c r="M26" s="11">
        <f t="shared" si="7"/>
        <v>48000</v>
      </c>
      <c r="N26" s="11">
        <f t="shared" si="8"/>
        <v>48000</v>
      </c>
      <c r="O26" s="11">
        <f t="shared" si="9"/>
        <v>48000</v>
      </c>
      <c r="P26" s="11">
        <f t="shared" si="10"/>
        <v>48000</v>
      </c>
      <c r="S26" s="9"/>
      <c r="T26" s="10">
        <v>41</v>
      </c>
      <c r="U26" s="11">
        <f t="shared" si="11"/>
        <v>48000</v>
      </c>
      <c r="V26" s="11">
        <f t="shared" si="12"/>
        <v>48000</v>
      </c>
      <c r="W26" s="11">
        <f t="shared" si="13"/>
        <v>48000</v>
      </c>
      <c r="X26" s="11">
        <f t="shared" si="14"/>
        <v>51862.5</v>
      </c>
      <c r="Y26" s="11">
        <f t="shared" si="15"/>
        <v>60187.5</v>
      </c>
      <c r="AB26" s="9"/>
      <c r="AC26" s="10">
        <v>41</v>
      </c>
      <c r="AD26" s="11">
        <f t="shared" si="16"/>
        <v>29137.5</v>
      </c>
      <c r="AE26" s="11">
        <f t="shared" si="17"/>
        <v>35437.5</v>
      </c>
      <c r="AF26" s="11">
        <f t="shared" si="18"/>
        <v>43199.999999999993</v>
      </c>
      <c r="AG26" s="11">
        <f t="shared" si="19"/>
        <v>51862.5</v>
      </c>
      <c r="AH26" s="11">
        <f t="shared" si="20"/>
        <v>60187.5</v>
      </c>
      <c r="AK26" s="9"/>
      <c r="AL26" s="10">
        <v>41</v>
      </c>
      <c r="AM26" s="11">
        <f t="shared" si="21"/>
        <v>116550</v>
      </c>
      <c r="AN26" s="11">
        <f t="shared" si="22"/>
        <v>141750</v>
      </c>
      <c r="AO26" s="11">
        <f t="shared" si="23"/>
        <v>172799.99999999997</v>
      </c>
      <c r="AP26" s="11">
        <f t="shared" si="24"/>
        <v>207450</v>
      </c>
      <c r="AQ26" s="11">
        <f t="shared" si="25"/>
        <v>240750</v>
      </c>
      <c r="AT26" s="9"/>
      <c r="AU26" s="10">
        <v>41</v>
      </c>
      <c r="AV26" s="11">
        <f t="shared" si="26"/>
        <v>174825</v>
      </c>
      <c r="AW26" s="11">
        <f t="shared" si="27"/>
        <v>212625</v>
      </c>
      <c r="AX26" s="11">
        <f t="shared" si="28"/>
        <v>259200</v>
      </c>
      <c r="AY26" s="11">
        <f t="shared" si="29"/>
        <v>311175</v>
      </c>
      <c r="AZ26" s="11">
        <f t="shared" si="30"/>
        <v>361125</v>
      </c>
      <c r="BC26" s="9"/>
      <c r="BD26" s="10">
        <v>41</v>
      </c>
      <c r="BE26" s="11">
        <f t="shared" si="31"/>
        <v>233100</v>
      </c>
      <c r="BF26" s="11">
        <f t="shared" si="32"/>
        <v>283500</v>
      </c>
      <c r="BG26" s="11">
        <f t="shared" si="33"/>
        <v>345599.99999999994</v>
      </c>
      <c r="BH26" s="11">
        <f t="shared" si="34"/>
        <v>414900</v>
      </c>
      <c r="BI26" s="11">
        <f t="shared" si="35"/>
        <v>481500</v>
      </c>
    </row>
    <row r="27" spans="1:61">
      <c r="A27" s="9"/>
      <c r="B27" s="10">
        <v>42</v>
      </c>
      <c r="C27" s="92">
        <v>14</v>
      </c>
      <c r="D27" s="92">
        <v>17</v>
      </c>
      <c r="E27" s="92">
        <v>20.7</v>
      </c>
      <c r="F27" s="92">
        <v>24.75</v>
      </c>
      <c r="G27" s="92">
        <v>28.55</v>
      </c>
      <c r="J27" s="9"/>
      <c r="K27" s="10">
        <v>42</v>
      </c>
      <c r="L27" s="11">
        <f t="shared" si="6"/>
        <v>48000</v>
      </c>
      <c r="M27" s="11">
        <f t="shared" si="7"/>
        <v>48000</v>
      </c>
      <c r="N27" s="11">
        <f t="shared" si="8"/>
        <v>48000</v>
      </c>
      <c r="O27" s="11">
        <f t="shared" si="9"/>
        <v>48000</v>
      </c>
      <c r="P27" s="11">
        <f t="shared" si="10"/>
        <v>48000</v>
      </c>
      <c r="S27" s="9"/>
      <c r="T27" s="10">
        <v>42</v>
      </c>
      <c r="U27" s="11">
        <f t="shared" si="11"/>
        <v>48000</v>
      </c>
      <c r="V27" s="11">
        <f t="shared" si="12"/>
        <v>48000</v>
      </c>
      <c r="W27" s="11">
        <f t="shared" si="13"/>
        <v>48000</v>
      </c>
      <c r="X27" s="11">
        <f t="shared" si="14"/>
        <v>55687.5</v>
      </c>
      <c r="Y27" s="11">
        <f t="shared" si="15"/>
        <v>64237.5</v>
      </c>
      <c r="AB27" s="9"/>
      <c r="AC27" s="10">
        <v>42</v>
      </c>
      <c r="AD27" s="11">
        <f t="shared" si="16"/>
        <v>31500</v>
      </c>
      <c r="AE27" s="11">
        <f t="shared" si="17"/>
        <v>38250</v>
      </c>
      <c r="AF27" s="11">
        <f t="shared" si="18"/>
        <v>46575</v>
      </c>
      <c r="AG27" s="11">
        <f t="shared" si="19"/>
        <v>55687.5</v>
      </c>
      <c r="AH27" s="11">
        <f t="shared" si="20"/>
        <v>64237.5</v>
      </c>
      <c r="AK27" s="9"/>
      <c r="AL27" s="10">
        <v>42</v>
      </c>
      <c r="AM27" s="11">
        <f t="shared" si="21"/>
        <v>126000</v>
      </c>
      <c r="AN27" s="11">
        <f t="shared" si="22"/>
        <v>153000</v>
      </c>
      <c r="AO27" s="11">
        <f t="shared" si="23"/>
        <v>186300</v>
      </c>
      <c r="AP27" s="11">
        <f t="shared" si="24"/>
        <v>222750</v>
      </c>
      <c r="AQ27" s="11">
        <f t="shared" si="25"/>
        <v>256950</v>
      </c>
      <c r="AT27" s="9"/>
      <c r="AU27" s="10">
        <v>42</v>
      </c>
      <c r="AV27" s="11">
        <f t="shared" si="26"/>
        <v>189000</v>
      </c>
      <c r="AW27" s="11">
        <f t="shared" si="27"/>
        <v>229500.00000000003</v>
      </c>
      <c r="AX27" s="11">
        <f t="shared" si="28"/>
        <v>279450</v>
      </c>
      <c r="AY27" s="11">
        <f t="shared" si="29"/>
        <v>334125</v>
      </c>
      <c r="AZ27" s="11">
        <f t="shared" si="30"/>
        <v>385425</v>
      </c>
      <c r="BC27" s="9"/>
      <c r="BD27" s="10">
        <v>42</v>
      </c>
      <c r="BE27" s="11">
        <f t="shared" si="31"/>
        <v>252000</v>
      </c>
      <c r="BF27" s="11">
        <f t="shared" si="32"/>
        <v>306000</v>
      </c>
      <c r="BG27" s="11">
        <f t="shared" si="33"/>
        <v>372600</v>
      </c>
      <c r="BH27" s="11">
        <f t="shared" si="34"/>
        <v>445500</v>
      </c>
      <c r="BI27" s="11">
        <f t="shared" si="35"/>
        <v>513900</v>
      </c>
    </row>
    <row r="28" spans="1:61">
      <c r="A28" s="9"/>
      <c r="B28" s="10">
        <v>43</v>
      </c>
      <c r="C28" s="92">
        <v>15.15</v>
      </c>
      <c r="D28" s="92">
        <v>18.350000000000001</v>
      </c>
      <c r="E28" s="92">
        <v>22.35</v>
      </c>
      <c r="F28" s="92">
        <v>26.35</v>
      </c>
      <c r="G28" s="92">
        <v>30.45</v>
      </c>
      <c r="J28" s="9"/>
      <c r="K28" s="10">
        <v>43</v>
      </c>
      <c r="L28" s="11">
        <f t="shared" si="6"/>
        <v>48000</v>
      </c>
      <c r="M28" s="11">
        <f t="shared" si="7"/>
        <v>48000</v>
      </c>
      <c r="N28" s="11">
        <f t="shared" si="8"/>
        <v>48000</v>
      </c>
      <c r="O28" s="11">
        <f t="shared" si="9"/>
        <v>48000</v>
      </c>
      <c r="P28" s="11">
        <f t="shared" si="10"/>
        <v>48000</v>
      </c>
      <c r="S28" s="9"/>
      <c r="T28" s="10">
        <v>43</v>
      </c>
      <c r="U28" s="11">
        <f t="shared" si="11"/>
        <v>48000</v>
      </c>
      <c r="V28" s="11">
        <f t="shared" si="12"/>
        <v>48000</v>
      </c>
      <c r="W28" s="11">
        <f t="shared" si="13"/>
        <v>50287.500000000007</v>
      </c>
      <c r="X28" s="11">
        <f t="shared" si="14"/>
        <v>59287.5</v>
      </c>
      <c r="Y28" s="11">
        <f t="shared" si="15"/>
        <v>68512.5</v>
      </c>
      <c r="AB28" s="9"/>
      <c r="AC28" s="10">
        <v>43</v>
      </c>
      <c r="AD28" s="11">
        <f t="shared" si="16"/>
        <v>34087.5</v>
      </c>
      <c r="AE28" s="11">
        <f t="shared" si="17"/>
        <v>41287.500000000007</v>
      </c>
      <c r="AF28" s="11">
        <f t="shared" si="18"/>
        <v>50287.500000000007</v>
      </c>
      <c r="AG28" s="11">
        <f t="shared" si="19"/>
        <v>59287.5</v>
      </c>
      <c r="AH28" s="11">
        <f t="shared" si="20"/>
        <v>68512.5</v>
      </c>
      <c r="AK28" s="9"/>
      <c r="AL28" s="10">
        <v>43</v>
      </c>
      <c r="AM28" s="11">
        <f t="shared" si="21"/>
        <v>136350</v>
      </c>
      <c r="AN28" s="11">
        <f t="shared" si="22"/>
        <v>165150.00000000003</v>
      </c>
      <c r="AO28" s="11">
        <f t="shared" si="23"/>
        <v>201150.00000000003</v>
      </c>
      <c r="AP28" s="11">
        <f t="shared" si="24"/>
        <v>237150</v>
      </c>
      <c r="AQ28" s="11">
        <f t="shared" si="25"/>
        <v>274050</v>
      </c>
      <c r="AT28" s="9"/>
      <c r="AU28" s="10">
        <v>43</v>
      </c>
      <c r="AV28" s="11">
        <f t="shared" si="26"/>
        <v>204525</v>
      </c>
      <c r="AW28" s="11">
        <f t="shared" si="27"/>
        <v>247725</v>
      </c>
      <c r="AX28" s="11">
        <f t="shared" si="28"/>
        <v>301725</v>
      </c>
      <c r="AY28" s="11">
        <f t="shared" si="29"/>
        <v>355725</v>
      </c>
      <c r="AZ28" s="11">
        <f t="shared" si="30"/>
        <v>411074.99999999994</v>
      </c>
      <c r="BC28" s="9"/>
      <c r="BD28" s="10">
        <v>43</v>
      </c>
      <c r="BE28" s="11">
        <f t="shared" si="31"/>
        <v>272700</v>
      </c>
      <c r="BF28" s="11">
        <f t="shared" si="32"/>
        <v>330300.00000000006</v>
      </c>
      <c r="BG28" s="11">
        <f t="shared" si="33"/>
        <v>402300.00000000006</v>
      </c>
      <c r="BH28" s="11">
        <f t="shared" si="34"/>
        <v>474300</v>
      </c>
      <c r="BI28" s="11">
        <f t="shared" si="35"/>
        <v>548100</v>
      </c>
    </row>
    <row r="29" spans="1:61">
      <c r="A29" s="9"/>
      <c r="B29" s="10">
        <v>44</v>
      </c>
      <c r="C29" s="92">
        <v>16.3</v>
      </c>
      <c r="D29" s="92">
        <v>19.850000000000001</v>
      </c>
      <c r="E29" s="92">
        <v>24.1</v>
      </c>
      <c r="F29" s="92">
        <v>28.45</v>
      </c>
      <c r="G29" s="92">
        <v>32.549999999999997</v>
      </c>
      <c r="J29" s="9"/>
      <c r="K29" s="10">
        <v>44</v>
      </c>
      <c r="L29" s="11">
        <f t="shared" si="6"/>
        <v>48000</v>
      </c>
      <c r="M29" s="11">
        <f t="shared" si="7"/>
        <v>48000</v>
      </c>
      <c r="N29" s="11">
        <f t="shared" si="8"/>
        <v>48000</v>
      </c>
      <c r="O29" s="11">
        <f t="shared" si="9"/>
        <v>48000</v>
      </c>
      <c r="P29" s="11">
        <f t="shared" si="10"/>
        <v>48000</v>
      </c>
      <c r="S29" s="9"/>
      <c r="T29" s="10">
        <v>44</v>
      </c>
      <c r="U29" s="11">
        <f t="shared" si="11"/>
        <v>48000</v>
      </c>
      <c r="V29" s="11">
        <f t="shared" si="12"/>
        <v>48000</v>
      </c>
      <c r="W29" s="11">
        <f t="shared" si="13"/>
        <v>54225</v>
      </c>
      <c r="X29" s="11">
        <f t="shared" si="14"/>
        <v>64012.5</v>
      </c>
      <c r="Y29" s="11">
        <f t="shared" si="15"/>
        <v>73237.499999999985</v>
      </c>
      <c r="AB29" s="9"/>
      <c r="AC29" s="10">
        <v>44</v>
      </c>
      <c r="AD29" s="11">
        <f t="shared" si="16"/>
        <v>36675.000000000007</v>
      </c>
      <c r="AE29" s="11">
        <f t="shared" si="17"/>
        <v>44662.500000000007</v>
      </c>
      <c r="AF29" s="11">
        <f t="shared" si="18"/>
        <v>54225</v>
      </c>
      <c r="AG29" s="11">
        <f t="shared" si="19"/>
        <v>64012.5</v>
      </c>
      <c r="AH29" s="11">
        <f t="shared" si="20"/>
        <v>73237.499999999985</v>
      </c>
      <c r="AK29" s="9"/>
      <c r="AL29" s="10">
        <v>44</v>
      </c>
      <c r="AM29" s="11">
        <f t="shared" si="21"/>
        <v>146700.00000000003</v>
      </c>
      <c r="AN29" s="11">
        <f t="shared" si="22"/>
        <v>178650.00000000003</v>
      </c>
      <c r="AO29" s="11">
        <f t="shared" si="23"/>
        <v>216900</v>
      </c>
      <c r="AP29" s="11">
        <f t="shared" si="24"/>
        <v>256050</v>
      </c>
      <c r="AQ29" s="11">
        <f t="shared" si="25"/>
        <v>292949.99999999994</v>
      </c>
      <c r="AT29" s="9"/>
      <c r="AU29" s="10">
        <v>44</v>
      </c>
      <c r="AV29" s="11">
        <f t="shared" si="26"/>
        <v>220050.00000000003</v>
      </c>
      <c r="AW29" s="11">
        <f t="shared" si="27"/>
        <v>267975.00000000006</v>
      </c>
      <c r="AX29" s="11">
        <f t="shared" si="28"/>
        <v>325350</v>
      </c>
      <c r="AY29" s="11">
        <f t="shared" si="29"/>
        <v>384075</v>
      </c>
      <c r="AZ29" s="11">
        <f t="shared" si="30"/>
        <v>439424.99999999994</v>
      </c>
      <c r="BC29" s="9"/>
      <c r="BD29" s="10">
        <v>44</v>
      </c>
      <c r="BE29" s="11">
        <f t="shared" si="31"/>
        <v>293400.00000000006</v>
      </c>
      <c r="BF29" s="11">
        <f t="shared" si="32"/>
        <v>357300.00000000006</v>
      </c>
      <c r="BG29" s="11">
        <f t="shared" si="33"/>
        <v>433800</v>
      </c>
      <c r="BH29" s="11">
        <f t="shared" si="34"/>
        <v>512100</v>
      </c>
      <c r="BI29" s="11">
        <f t="shared" si="35"/>
        <v>585899.99999999988</v>
      </c>
    </row>
    <row r="30" spans="1:61">
      <c r="A30" s="9"/>
      <c r="B30" s="10">
        <v>45</v>
      </c>
      <c r="C30" s="92">
        <v>17.5</v>
      </c>
      <c r="D30" s="92">
        <v>21.5</v>
      </c>
      <c r="E30" s="92">
        <v>26</v>
      </c>
      <c r="F30" s="92">
        <v>30.5</v>
      </c>
      <c r="G30" s="92">
        <v>34.65</v>
      </c>
      <c r="J30" s="9"/>
      <c r="K30" s="10">
        <v>45</v>
      </c>
      <c r="L30" s="11">
        <f t="shared" si="6"/>
        <v>48000</v>
      </c>
      <c r="M30" s="11">
        <f t="shared" si="7"/>
        <v>48000</v>
      </c>
      <c r="N30" s="11">
        <f t="shared" si="8"/>
        <v>48000</v>
      </c>
      <c r="O30" s="11">
        <f t="shared" si="9"/>
        <v>48000</v>
      </c>
      <c r="P30" s="11">
        <f t="shared" si="10"/>
        <v>48000</v>
      </c>
      <c r="S30" s="9"/>
      <c r="T30" s="10">
        <v>45</v>
      </c>
      <c r="U30" s="11">
        <f t="shared" si="11"/>
        <v>48000</v>
      </c>
      <c r="V30" s="11">
        <f t="shared" si="12"/>
        <v>48374.999999999993</v>
      </c>
      <c r="W30" s="11">
        <f t="shared" si="13"/>
        <v>58500</v>
      </c>
      <c r="X30" s="11">
        <f t="shared" si="14"/>
        <v>68625</v>
      </c>
      <c r="Y30" s="11">
        <f t="shared" si="15"/>
        <v>77962.5</v>
      </c>
      <c r="AB30" s="9"/>
      <c r="AC30" s="10">
        <v>45</v>
      </c>
      <c r="AD30" s="11">
        <f t="shared" si="16"/>
        <v>39375.000000000007</v>
      </c>
      <c r="AE30" s="11">
        <f t="shared" si="17"/>
        <v>48374.999999999993</v>
      </c>
      <c r="AF30" s="11">
        <f t="shared" si="18"/>
        <v>58500</v>
      </c>
      <c r="AG30" s="11">
        <f t="shared" si="19"/>
        <v>68625</v>
      </c>
      <c r="AH30" s="11">
        <f t="shared" si="20"/>
        <v>77962.5</v>
      </c>
      <c r="AK30" s="9"/>
      <c r="AL30" s="10">
        <v>45</v>
      </c>
      <c r="AM30" s="11">
        <f t="shared" si="21"/>
        <v>157500.00000000003</v>
      </c>
      <c r="AN30" s="11">
        <f t="shared" si="22"/>
        <v>193499.99999999997</v>
      </c>
      <c r="AO30" s="11">
        <f t="shared" si="23"/>
        <v>234000</v>
      </c>
      <c r="AP30" s="11">
        <f t="shared" si="24"/>
        <v>274500</v>
      </c>
      <c r="AQ30" s="11">
        <f t="shared" si="25"/>
        <v>311850</v>
      </c>
      <c r="AT30" s="9"/>
      <c r="AU30" s="10">
        <v>45</v>
      </c>
      <c r="AV30" s="11">
        <f t="shared" si="26"/>
        <v>236250</v>
      </c>
      <c r="AW30" s="11">
        <f t="shared" si="27"/>
        <v>290250</v>
      </c>
      <c r="AX30" s="11">
        <f t="shared" si="28"/>
        <v>351000</v>
      </c>
      <c r="AY30" s="11">
        <f t="shared" si="29"/>
        <v>411750</v>
      </c>
      <c r="AZ30" s="11">
        <f t="shared" si="30"/>
        <v>467775</v>
      </c>
      <c r="BC30" s="9"/>
      <c r="BD30" s="10">
        <v>45</v>
      </c>
      <c r="BE30" s="11">
        <f t="shared" si="31"/>
        <v>315000.00000000006</v>
      </c>
      <c r="BF30" s="11">
        <f t="shared" si="32"/>
        <v>386999.99999999994</v>
      </c>
      <c r="BG30" s="11">
        <f t="shared" si="33"/>
        <v>468000</v>
      </c>
      <c r="BH30" s="11">
        <f t="shared" si="34"/>
        <v>549000</v>
      </c>
      <c r="BI30" s="11">
        <f t="shared" si="35"/>
        <v>623700</v>
      </c>
    </row>
    <row r="31" spans="1:61">
      <c r="A31" s="9"/>
      <c r="B31" s="10">
        <v>46</v>
      </c>
      <c r="C31" s="92">
        <v>19</v>
      </c>
      <c r="D31" s="92">
        <v>23.35</v>
      </c>
      <c r="E31" s="92">
        <v>28</v>
      </c>
      <c r="F31" s="92">
        <v>32.6</v>
      </c>
      <c r="G31" s="92"/>
      <c r="J31" s="9"/>
      <c r="K31" s="10">
        <v>46</v>
      </c>
      <c r="L31" s="11">
        <f t="shared" si="6"/>
        <v>48000</v>
      </c>
      <c r="M31" s="11">
        <f t="shared" si="7"/>
        <v>48000</v>
      </c>
      <c r="N31" s="11">
        <f t="shared" si="8"/>
        <v>48000</v>
      </c>
      <c r="O31" s="11">
        <f t="shared" si="9"/>
        <v>48000</v>
      </c>
      <c r="P31" s="92"/>
      <c r="S31" s="9"/>
      <c r="T31" s="10">
        <v>46</v>
      </c>
      <c r="U31" s="11">
        <f t="shared" si="11"/>
        <v>48000</v>
      </c>
      <c r="V31" s="11">
        <f t="shared" si="12"/>
        <v>52537.500000000007</v>
      </c>
      <c r="W31" s="11">
        <f t="shared" si="13"/>
        <v>63000</v>
      </c>
      <c r="X31" s="11">
        <f t="shared" si="14"/>
        <v>73350.000000000015</v>
      </c>
      <c r="Y31" s="92"/>
      <c r="AB31" s="9"/>
      <c r="AC31" s="10">
        <v>46</v>
      </c>
      <c r="AD31" s="11">
        <f t="shared" si="16"/>
        <v>42750</v>
      </c>
      <c r="AE31" s="11">
        <f t="shared" si="17"/>
        <v>52537.500000000007</v>
      </c>
      <c r="AF31" s="11">
        <f t="shared" si="18"/>
        <v>63000</v>
      </c>
      <c r="AG31" s="11">
        <f t="shared" si="19"/>
        <v>73350.000000000015</v>
      </c>
      <c r="AH31" s="92"/>
      <c r="AK31" s="9"/>
      <c r="AL31" s="10">
        <v>46</v>
      </c>
      <c r="AM31" s="11">
        <f t="shared" si="21"/>
        <v>171000</v>
      </c>
      <c r="AN31" s="11">
        <f t="shared" si="22"/>
        <v>210150.00000000003</v>
      </c>
      <c r="AO31" s="11">
        <f t="shared" si="23"/>
        <v>252000</v>
      </c>
      <c r="AP31" s="11">
        <f t="shared" si="24"/>
        <v>293400.00000000006</v>
      </c>
      <c r="AQ31" s="92"/>
      <c r="AT31" s="9"/>
      <c r="AU31" s="10">
        <v>46</v>
      </c>
      <c r="AV31" s="11">
        <f t="shared" si="26"/>
        <v>256500</v>
      </c>
      <c r="AW31" s="11">
        <f t="shared" si="27"/>
        <v>315225.00000000006</v>
      </c>
      <c r="AX31" s="11">
        <f t="shared" si="28"/>
        <v>378000</v>
      </c>
      <c r="AY31" s="11">
        <f t="shared" si="29"/>
        <v>440100.00000000006</v>
      </c>
      <c r="AZ31" s="92"/>
      <c r="BC31" s="9"/>
      <c r="BD31" s="10">
        <v>46</v>
      </c>
      <c r="BE31" s="11">
        <f t="shared" si="31"/>
        <v>342000</v>
      </c>
      <c r="BF31" s="11">
        <f t="shared" si="32"/>
        <v>420300.00000000006</v>
      </c>
      <c r="BG31" s="11">
        <f t="shared" si="33"/>
        <v>504000</v>
      </c>
      <c r="BH31" s="11">
        <f t="shared" si="34"/>
        <v>586800.00000000012</v>
      </c>
      <c r="BI31" s="92"/>
    </row>
    <row r="32" spans="1:61">
      <c r="A32" s="9"/>
      <c r="B32" s="10">
        <v>47</v>
      </c>
      <c r="C32" s="92">
        <v>20.6</v>
      </c>
      <c r="D32" s="92">
        <v>23.35</v>
      </c>
      <c r="E32" s="92">
        <v>30.2</v>
      </c>
      <c r="F32" s="92">
        <v>34.85</v>
      </c>
      <c r="G32" s="92"/>
      <c r="J32" s="9"/>
      <c r="K32" s="10">
        <v>47</v>
      </c>
      <c r="L32" s="11">
        <f t="shared" si="6"/>
        <v>48000</v>
      </c>
      <c r="M32" s="11">
        <f t="shared" si="7"/>
        <v>48000</v>
      </c>
      <c r="N32" s="11">
        <f t="shared" si="8"/>
        <v>48000</v>
      </c>
      <c r="O32" s="11">
        <f t="shared" si="9"/>
        <v>48000</v>
      </c>
      <c r="P32" s="92"/>
      <c r="S32" s="9"/>
      <c r="T32" s="10">
        <v>47</v>
      </c>
      <c r="U32" s="11">
        <f t="shared" si="11"/>
        <v>48000</v>
      </c>
      <c r="V32" s="11">
        <f t="shared" si="12"/>
        <v>52537.500000000007</v>
      </c>
      <c r="W32" s="11">
        <f t="shared" si="13"/>
        <v>67950</v>
      </c>
      <c r="X32" s="11">
        <f t="shared" si="14"/>
        <v>78412.5</v>
      </c>
      <c r="Y32" s="92"/>
      <c r="AB32" s="9"/>
      <c r="AC32" s="10">
        <v>47</v>
      </c>
      <c r="AD32" s="11">
        <f t="shared" si="16"/>
        <v>46350</v>
      </c>
      <c r="AE32" s="11">
        <f t="shared" si="17"/>
        <v>52537.500000000007</v>
      </c>
      <c r="AF32" s="11">
        <f t="shared" si="18"/>
        <v>67950</v>
      </c>
      <c r="AG32" s="11">
        <f t="shared" si="19"/>
        <v>78412.5</v>
      </c>
      <c r="AH32" s="92"/>
      <c r="AK32" s="9"/>
      <c r="AL32" s="10">
        <v>47</v>
      </c>
      <c r="AM32" s="11">
        <f t="shared" si="21"/>
        <v>185400</v>
      </c>
      <c r="AN32" s="11">
        <f t="shared" si="22"/>
        <v>210150.00000000003</v>
      </c>
      <c r="AO32" s="11">
        <f t="shared" si="23"/>
        <v>271800</v>
      </c>
      <c r="AP32" s="11">
        <f t="shared" si="24"/>
        <v>313650</v>
      </c>
      <c r="AQ32" s="92"/>
      <c r="AT32" s="9"/>
      <c r="AU32" s="10">
        <v>47</v>
      </c>
      <c r="AV32" s="11">
        <f t="shared" si="26"/>
        <v>278100</v>
      </c>
      <c r="AW32" s="11">
        <f t="shared" si="27"/>
        <v>315225.00000000006</v>
      </c>
      <c r="AX32" s="11">
        <f t="shared" si="28"/>
        <v>407699.99999999994</v>
      </c>
      <c r="AY32" s="11">
        <f t="shared" si="29"/>
        <v>470475</v>
      </c>
      <c r="AZ32" s="92"/>
      <c r="BC32" s="9"/>
      <c r="BD32" s="10">
        <v>47</v>
      </c>
      <c r="BE32" s="11">
        <f t="shared" si="31"/>
        <v>370800</v>
      </c>
      <c r="BF32" s="11">
        <f t="shared" si="32"/>
        <v>420300.00000000006</v>
      </c>
      <c r="BG32" s="11">
        <f t="shared" si="33"/>
        <v>543600</v>
      </c>
      <c r="BH32" s="11">
        <f t="shared" si="34"/>
        <v>627300</v>
      </c>
      <c r="BI32" s="92"/>
    </row>
    <row r="33" spans="1:61">
      <c r="A33" s="9"/>
      <c r="B33" s="10">
        <v>48</v>
      </c>
      <c r="C33" s="92">
        <v>22.35</v>
      </c>
      <c r="D33" s="92">
        <v>27.45</v>
      </c>
      <c r="E33" s="92">
        <v>32.450000000000003</v>
      </c>
      <c r="F33" s="92">
        <v>37.25</v>
      </c>
      <c r="G33" s="92"/>
      <c r="J33" s="9"/>
      <c r="K33" s="10">
        <v>48</v>
      </c>
      <c r="L33" s="11">
        <f t="shared" si="6"/>
        <v>48000</v>
      </c>
      <c r="M33" s="11">
        <f t="shared" si="7"/>
        <v>48000</v>
      </c>
      <c r="N33" s="11">
        <f t="shared" si="8"/>
        <v>48000</v>
      </c>
      <c r="O33" s="11">
        <f t="shared" si="9"/>
        <v>48000</v>
      </c>
      <c r="P33" s="92"/>
      <c r="S33" s="9"/>
      <c r="T33" s="10">
        <v>48</v>
      </c>
      <c r="U33" s="11">
        <f t="shared" si="11"/>
        <v>50287.500000000007</v>
      </c>
      <c r="V33" s="11">
        <f t="shared" si="12"/>
        <v>61762.5</v>
      </c>
      <c r="W33" s="11">
        <f t="shared" si="13"/>
        <v>73012.5</v>
      </c>
      <c r="X33" s="11">
        <f t="shared" si="14"/>
        <v>83812.5</v>
      </c>
      <c r="Y33" s="92"/>
      <c r="AB33" s="9"/>
      <c r="AC33" s="10">
        <v>48</v>
      </c>
      <c r="AD33" s="11">
        <f t="shared" si="16"/>
        <v>50287.500000000007</v>
      </c>
      <c r="AE33" s="11">
        <f t="shared" si="17"/>
        <v>61762.5</v>
      </c>
      <c r="AF33" s="11">
        <f t="shared" si="18"/>
        <v>73012.5</v>
      </c>
      <c r="AG33" s="11">
        <f t="shared" si="19"/>
        <v>83812.5</v>
      </c>
      <c r="AH33" s="92"/>
      <c r="AK33" s="9"/>
      <c r="AL33" s="10">
        <v>48</v>
      </c>
      <c r="AM33" s="11">
        <f t="shared" si="21"/>
        <v>201150.00000000003</v>
      </c>
      <c r="AN33" s="11">
        <f t="shared" si="22"/>
        <v>247050</v>
      </c>
      <c r="AO33" s="11">
        <f t="shared" si="23"/>
        <v>292050</v>
      </c>
      <c r="AP33" s="11">
        <f t="shared" si="24"/>
        <v>335250</v>
      </c>
      <c r="AQ33" s="92"/>
      <c r="AT33" s="9"/>
      <c r="AU33" s="10">
        <v>48</v>
      </c>
      <c r="AV33" s="11">
        <f t="shared" si="26"/>
        <v>301725</v>
      </c>
      <c r="AW33" s="11">
        <f t="shared" si="27"/>
        <v>370575</v>
      </c>
      <c r="AX33" s="11">
        <f t="shared" si="28"/>
        <v>438075</v>
      </c>
      <c r="AY33" s="11">
        <f t="shared" si="29"/>
        <v>502875</v>
      </c>
      <c r="AZ33" s="92"/>
      <c r="BC33" s="9"/>
      <c r="BD33" s="10">
        <v>48</v>
      </c>
      <c r="BE33" s="11">
        <f t="shared" si="31"/>
        <v>402300.00000000006</v>
      </c>
      <c r="BF33" s="11">
        <f t="shared" si="32"/>
        <v>494100</v>
      </c>
      <c r="BG33" s="11">
        <f t="shared" si="33"/>
        <v>584100</v>
      </c>
      <c r="BH33" s="11">
        <f t="shared" si="34"/>
        <v>670500</v>
      </c>
      <c r="BI33" s="92"/>
    </row>
    <row r="34" spans="1:61">
      <c r="A34" s="9"/>
      <c r="B34" s="10">
        <v>49</v>
      </c>
      <c r="C34" s="92">
        <v>24.25</v>
      </c>
      <c r="D34" s="92">
        <v>29.65</v>
      </c>
      <c r="E34" s="92">
        <v>34.840000000000003</v>
      </c>
      <c r="F34" s="92">
        <v>39.799999999999997</v>
      </c>
      <c r="G34" s="92"/>
      <c r="J34" s="9"/>
      <c r="K34" s="10">
        <v>49</v>
      </c>
      <c r="L34" s="11">
        <f t="shared" si="6"/>
        <v>48000</v>
      </c>
      <c r="M34" s="11">
        <f t="shared" si="7"/>
        <v>48000</v>
      </c>
      <c r="N34" s="11">
        <f t="shared" si="8"/>
        <v>48000</v>
      </c>
      <c r="O34" s="11">
        <f t="shared" si="9"/>
        <v>48000</v>
      </c>
      <c r="P34" s="92"/>
      <c r="S34" s="9"/>
      <c r="T34" s="10">
        <v>49</v>
      </c>
      <c r="U34" s="11">
        <f t="shared" si="11"/>
        <v>54562.5</v>
      </c>
      <c r="V34" s="11">
        <f t="shared" si="12"/>
        <v>66712.5</v>
      </c>
      <c r="W34" s="11">
        <f t="shared" si="13"/>
        <v>78390</v>
      </c>
      <c r="X34" s="11">
        <f t="shared" si="14"/>
        <v>89549.999999999985</v>
      </c>
      <c r="Y34" s="92"/>
      <c r="AB34" s="9"/>
      <c r="AC34" s="10">
        <v>49</v>
      </c>
      <c r="AD34" s="11">
        <f t="shared" si="16"/>
        <v>54562.5</v>
      </c>
      <c r="AE34" s="11">
        <f t="shared" si="17"/>
        <v>66712.5</v>
      </c>
      <c r="AF34" s="11">
        <f t="shared" si="18"/>
        <v>78390</v>
      </c>
      <c r="AG34" s="11">
        <f t="shared" si="19"/>
        <v>89549.999999999985</v>
      </c>
      <c r="AH34" s="92"/>
      <c r="AK34" s="9"/>
      <c r="AL34" s="10">
        <v>49</v>
      </c>
      <c r="AM34" s="11">
        <f t="shared" si="21"/>
        <v>218250</v>
      </c>
      <c r="AN34" s="11">
        <f t="shared" si="22"/>
        <v>266850</v>
      </c>
      <c r="AO34" s="11">
        <f t="shared" si="23"/>
        <v>313560</v>
      </c>
      <c r="AP34" s="11">
        <f t="shared" si="24"/>
        <v>358199.99999999994</v>
      </c>
      <c r="AQ34" s="92"/>
      <c r="AT34" s="9"/>
      <c r="AU34" s="10">
        <v>49</v>
      </c>
      <c r="AV34" s="11">
        <f t="shared" si="26"/>
        <v>327375</v>
      </c>
      <c r="AW34" s="11">
        <f t="shared" si="27"/>
        <v>400275</v>
      </c>
      <c r="AX34" s="11">
        <f t="shared" si="28"/>
        <v>470340.00000000006</v>
      </c>
      <c r="AY34" s="11">
        <f t="shared" si="29"/>
        <v>537299.99999999988</v>
      </c>
      <c r="AZ34" s="92"/>
      <c r="BC34" s="9"/>
      <c r="BD34" s="10">
        <v>49</v>
      </c>
      <c r="BE34" s="11">
        <f t="shared" si="31"/>
        <v>436500</v>
      </c>
      <c r="BF34" s="11">
        <f t="shared" si="32"/>
        <v>533700</v>
      </c>
      <c r="BG34" s="11">
        <f t="shared" si="33"/>
        <v>627120</v>
      </c>
      <c r="BH34" s="11">
        <f t="shared" si="34"/>
        <v>716399.99999999988</v>
      </c>
      <c r="BI34" s="92"/>
    </row>
    <row r="35" spans="1:61">
      <c r="A35" s="9"/>
      <c r="B35" s="10">
        <v>50</v>
      </c>
      <c r="C35" s="92">
        <v>26.3</v>
      </c>
      <c r="D35" s="92">
        <v>31.9</v>
      </c>
      <c r="E35" s="92">
        <v>37.4</v>
      </c>
      <c r="F35" s="92">
        <v>42.6</v>
      </c>
      <c r="G35" s="92"/>
      <c r="J35" s="9"/>
      <c r="K35" s="10">
        <v>50</v>
      </c>
      <c r="L35" s="11">
        <f t="shared" si="6"/>
        <v>48000</v>
      </c>
      <c r="M35" s="11">
        <f t="shared" si="7"/>
        <v>48000</v>
      </c>
      <c r="N35" s="11">
        <f t="shared" si="8"/>
        <v>48000</v>
      </c>
      <c r="O35" s="11">
        <f t="shared" si="9"/>
        <v>48000</v>
      </c>
      <c r="P35" s="92"/>
      <c r="S35" s="9"/>
      <c r="T35" s="10">
        <v>50</v>
      </c>
      <c r="U35" s="11">
        <f t="shared" si="11"/>
        <v>59175</v>
      </c>
      <c r="V35" s="11">
        <f t="shared" si="12"/>
        <v>71775</v>
      </c>
      <c r="W35" s="11">
        <f t="shared" si="13"/>
        <v>84149.999999999985</v>
      </c>
      <c r="X35" s="11">
        <f t="shared" si="14"/>
        <v>95850</v>
      </c>
      <c r="Y35" s="92"/>
      <c r="AB35" s="9"/>
      <c r="AC35" s="10">
        <v>50</v>
      </c>
      <c r="AD35" s="11">
        <f t="shared" si="16"/>
        <v>59175</v>
      </c>
      <c r="AE35" s="11">
        <f t="shared" si="17"/>
        <v>71775</v>
      </c>
      <c r="AF35" s="11">
        <f t="shared" si="18"/>
        <v>84149.999999999985</v>
      </c>
      <c r="AG35" s="11">
        <f t="shared" si="19"/>
        <v>95850</v>
      </c>
      <c r="AH35" s="92"/>
      <c r="AK35" s="9"/>
      <c r="AL35" s="10">
        <v>50</v>
      </c>
      <c r="AM35" s="11">
        <f t="shared" si="21"/>
        <v>236700</v>
      </c>
      <c r="AN35" s="11">
        <f t="shared" si="22"/>
        <v>287100</v>
      </c>
      <c r="AO35" s="11">
        <f t="shared" si="23"/>
        <v>336599.99999999994</v>
      </c>
      <c r="AP35" s="11">
        <f t="shared" si="24"/>
        <v>383400</v>
      </c>
      <c r="AQ35" s="92"/>
      <c r="AT35" s="9"/>
      <c r="AU35" s="10">
        <v>50</v>
      </c>
      <c r="AV35" s="11">
        <f t="shared" si="26"/>
        <v>355050</v>
      </c>
      <c r="AW35" s="11">
        <f t="shared" si="27"/>
        <v>430649.99999999994</v>
      </c>
      <c r="AX35" s="11">
        <f t="shared" si="28"/>
        <v>504899.99999999988</v>
      </c>
      <c r="AY35" s="11">
        <f t="shared" si="29"/>
        <v>575100</v>
      </c>
      <c r="AZ35" s="92"/>
      <c r="BC35" s="9"/>
      <c r="BD35" s="10">
        <v>50</v>
      </c>
      <c r="BE35" s="11">
        <f t="shared" si="31"/>
        <v>473400</v>
      </c>
      <c r="BF35" s="11">
        <f t="shared" si="32"/>
        <v>574200</v>
      </c>
      <c r="BG35" s="11">
        <f t="shared" si="33"/>
        <v>673199.99999999988</v>
      </c>
      <c r="BH35" s="11">
        <f t="shared" si="34"/>
        <v>766800</v>
      </c>
      <c r="BI35" s="92"/>
    </row>
    <row r="36" spans="1:61">
      <c r="A36" s="9"/>
      <c r="B36" s="10">
        <v>51</v>
      </c>
      <c r="C36" s="92">
        <v>32.08</v>
      </c>
      <c r="D36" s="92">
        <v>37.35</v>
      </c>
      <c r="E36" s="92">
        <v>42.61</v>
      </c>
      <c r="F36" s="92"/>
      <c r="G36" s="92"/>
      <c r="J36" s="9"/>
      <c r="K36" s="10">
        <v>51</v>
      </c>
      <c r="L36" s="11">
        <f t="shared" si="6"/>
        <v>48000</v>
      </c>
      <c r="M36" s="11">
        <f t="shared" si="7"/>
        <v>48000</v>
      </c>
      <c r="N36" s="11">
        <f t="shared" si="8"/>
        <v>48000</v>
      </c>
      <c r="O36" s="92"/>
      <c r="P36" s="92"/>
      <c r="S36" s="9"/>
      <c r="T36" s="10">
        <v>51</v>
      </c>
      <c r="U36" s="11">
        <f t="shared" si="11"/>
        <v>72180</v>
      </c>
      <c r="V36" s="11">
        <f t="shared" si="12"/>
        <v>84037.5</v>
      </c>
      <c r="W36" s="11">
        <f t="shared" si="13"/>
        <v>95872.5</v>
      </c>
      <c r="X36" s="92"/>
      <c r="Y36" s="92"/>
      <c r="AB36" s="9"/>
      <c r="AC36" s="10">
        <v>51</v>
      </c>
      <c r="AD36" s="11">
        <f t="shared" si="16"/>
        <v>72180</v>
      </c>
      <c r="AE36" s="11">
        <f t="shared" si="17"/>
        <v>84037.5</v>
      </c>
      <c r="AF36" s="11">
        <f t="shared" si="18"/>
        <v>95872.5</v>
      </c>
      <c r="AG36" s="92"/>
      <c r="AH36" s="92"/>
      <c r="AK36" s="9"/>
      <c r="AL36" s="10">
        <v>51</v>
      </c>
      <c r="AM36" s="11">
        <f t="shared" si="21"/>
        <v>288720</v>
      </c>
      <c r="AN36" s="11">
        <f t="shared" si="22"/>
        <v>336150</v>
      </c>
      <c r="AO36" s="11">
        <f t="shared" si="23"/>
        <v>383490</v>
      </c>
      <c r="AP36" s="92"/>
      <c r="AQ36" s="92"/>
      <c r="AT36" s="9"/>
      <c r="AU36" s="10">
        <v>51</v>
      </c>
      <c r="AV36" s="11">
        <f t="shared" si="26"/>
        <v>433079.99999999994</v>
      </c>
      <c r="AW36" s="11">
        <f t="shared" si="27"/>
        <v>504225</v>
      </c>
      <c r="AX36" s="11">
        <f t="shared" si="28"/>
        <v>575235</v>
      </c>
      <c r="AY36" s="92"/>
      <c r="AZ36" s="92"/>
      <c r="BC36" s="9"/>
      <c r="BD36" s="10">
        <v>51</v>
      </c>
      <c r="BE36" s="11">
        <f t="shared" si="31"/>
        <v>577440</v>
      </c>
      <c r="BF36" s="11">
        <f t="shared" si="32"/>
        <v>672300</v>
      </c>
      <c r="BG36" s="11">
        <f t="shared" si="33"/>
        <v>766980</v>
      </c>
      <c r="BH36" s="92"/>
      <c r="BI36" s="92"/>
    </row>
    <row r="37" spans="1:61">
      <c r="A37" s="9"/>
      <c r="B37" s="10">
        <v>52</v>
      </c>
      <c r="C37" s="92">
        <v>34.6</v>
      </c>
      <c r="D37" s="92">
        <v>40.049999999999997</v>
      </c>
      <c r="E37" s="92">
        <v>45.47</v>
      </c>
      <c r="F37" s="92"/>
      <c r="G37" s="92"/>
      <c r="J37" s="9"/>
      <c r="K37" s="10">
        <v>52</v>
      </c>
      <c r="L37" s="11">
        <f t="shared" si="6"/>
        <v>48000</v>
      </c>
      <c r="M37" s="11">
        <f t="shared" si="7"/>
        <v>48000</v>
      </c>
      <c r="N37" s="11">
        <f t="shared" si="8"/>
        <v>48000</v>
      </c>
      <c r="O37" s="92"/>
      <c r="P37" s="92"/>
      <c r="S37" s="9"/>
      <c r="T37" s="10">
        <v>52</v>
      </c>
      <c r="U37" s="11">
        <f t="shared" si="11"/>
        <v>77850</v>
      </c>
      <c r="V37" s="11">
        <f t="shared" si="12"/>
        <v>90112.499999999985</v>
      </c>
      <c r="W37" s="11">
        <f t="shared" si="13"/>
        <v>102307.49999999999</v>
      </c>
      <c r="X37" s="92"/>
      <c r="Y37" s="92"/>
      <c r="AB37" s="9"/>
      <c r="AC37" s="10">
        <v>52</v>
      </c>
      <c r="AD37" s="11">
        <f t="shared" si="16"/>
        <v>77850</v>
      </c>
      <c r="AE37" s="11">
        <f t="shared" si="17"/>
        <v>90112.499999999985</v>
      </c>
      <c r="AF37" s="11">
        <f t="shared" si="18"/>
        <v>102307.49999999999</v>
      </c>
      <c r="AG37" s="92"/>
      <c r="AH37" s="92"/>
      <c r="AK37" s="9"/>
      <c r="AL37" s="10">
        <v>52</v>
      </c>
      <c r="AM37" s="11">
        <f t="shared" si="21"/>
        <v>311400</v>
      </c>
      <c r="AN37" s="11">
        <f t="shared" si="22"/>
        <v>360449.99999999994</v>
      </c>
      <c r="AO37" s="11">
        <f t="shared" si="23"/>
        <v>409229.99999999994</v>
      </c>
      <c r="AP37" s="92"/>
      <c r="AQ37" s="92"/>
      <c r="AT37" s="9"/>
      <c r="AU37" s="10">
        <v>52</v>
      </c>
      <c r="AV37" s="11">
        <f t="shared" si="26"/>
        <v>467100</v>
      </c>
      <c r="AW37" s="11">
        <f t="shared" si="27"/>
        <v>540674.99999999988</v>
      </c>
      <c r="AX37" s="11">
        <f t="shared" si="28"/>
        <v>613845</v>
      </c>
      <c r="AY37" s="92"/>
      <c r="AZ37" s="92"/>
      <c r="BC37" s="9"/>
      <c r="BD37" s="10">
        <v>52</v>
      </c>
      <c r="BE37" s="11">
        <f t="shared" si="31"/>
        <v>622800</v>
      </c>
      <c r="BF37" s="11">
        <f t="shared" si="32"/>
        <v>720899.99999999988</v>
      </c>
      <c r="BG37" s="11">
        <f t="shared" si="33"/>
        <v>818459.99999999988</v>
      </c>
      <c r="BH37" s="92"/>
      <c r="BI37" s="92"/>
    </row>
    <row r="38" spans="1:61">
      <c r="A38" s="9"/>
      <c r="B38" s="10">
        <v>53</v>
      </c>
      <c r="C38" s="92">
        <v>37.24</v>
      </c>
      <c r="D38" s="92">
        <v>42.89</v>
      </c>
      <c r="E38" s="92">
        <v>48.45</v>
      </c>
      <c r="F38" s="92"/>
      <c r="G38" s="92"/>
      <c r="J38" s="9"/>
      <c r="K38" s="10">
        <v>53</v>
      </c>
      <c r="L38" s="11">
        <f t="shared" si="6"/>
        <v>48000</v>
      </c>
      <c r="M38" s="11">
        <f t="shared" si="7"/>
        <v>48000</v>
      </c>
      <c r="N38" s="11">
        <f t="shared" si="8"/>
        <v>48000</v>
      </c>
      <c r="O38" s="92"/>
      <c r="P38" s="92"/>
      <c r="S38" s="9"/>
      <c r="T38" s="10">
        <v>53</v>
      </c>
      <c r="U38" s="11">
        <f t="shared" si="11"/>
        <v>83790</v>
      </c>
      <c r="V38" s="11">
        <f t="shared" si="12"/>
        <v>96502.5</v>
      </c>
      <c r="W38" s="11">
        <f t="shared" si="13"/>
        <v>109012.5</v>
      </c>
      <c r="X38" s="92"/>
      <c r="Y38" s="92"/>
      <c r="AB38" s="9"/>
      <c r="AC38" s="10">
        <v>53</v>
      </c>
      <c r="AD38" s="11">
        <f t="shared" si="16"/>
        <v>83790</v>
      </c>
      <c r="AE38" s="11">
        <f t="shared" si="17"/>
        <v>96502.5</v>
      </c>
      <c r="AF38" s="11">
        <f t="shared" si="18"/>
        <v>109012.5</v>
      </c>
      <c r="AG38" s="92"/>
      <c r="AH38" s="92"/>
      <c r="AK38" s="9"/>
      <c r="AL38" s="10">
        <v>53</v>
      </c>
      <c r="AM38" s="11">
        <f t="shared" si="21"/>
        <v>335160</v>
      </c>
      <c r="AN38" s="11">
        <f t="shared" si="22"/>
        <v>386010</v>
      </c>
      <c r="AO38" s="11">
        <f t="shared" si="23"/>
        <v>436050</v>
      </c>
      <c r="AP38" s="92"/>
      <c r="AQ38" s="92"/>
      <c r="AT38" s="9"/>
      <c r="AU38" s="10">
        <v>53</v>
      </c>
      <c r="AV38" s="11">
        <f t="shared" si="26"/>
        <v>502740</v>
      </c>
      <c r="AW38" s="11">
        <f t="shared" si="27"/>
        <v>579015</v>
      </c>
      <c r="AX38" s="11">
        <f t="shared" si="28"/>
        <v>654075</v>
      </c>
      <c r="AY38" s="92"/>
      <c r="AZ38" s="92"/>
      <c r="BC38" s="9"/>
      <c r="BD38" s="10">
        <v>53</v>
      </c>
      <c r="BE38" s="11">
        <f t="shared" si="31"/>
        <v>670320</v>
      </c>
      <c r="BF38" s="11">
        <f t="shared" si="32"/>
        <v>772020</v>
      </c>
      <c r="BG38" s="11">
        <f t="shared" si="33"/>
        <v>872100</v>
      </c>
      <c r="BH38" s="92"/>
      <c r="BI38" s="92"/>
    </row>
    <row r="39" spans="1:61">
      <c r="A39" s="9"/>
      <c r="B39" s="10">
        <v>54</v>
      </c>
      <c r="C39" s="92">
        <v>40</v>
      </c>
      <c r="D39" s="92">
        <v>45.86</v>
      </c>
      <c r="E39" s="92">
        <v>51.56</v>
      </c>
      <c r="F39" s="92"/>
      <c r="G39" s="92"/>
      <c r="J39" s="9"/>
      <c r="K39" s="10">
        <v>54</v>
      </c>
      <c r="L39" s="11">
        <f t="shared" si="6"/>
        <v>48000</v>
      </c>
      <c r="M39" s="11">
        <f t="shared" si="7"/>
        <v>48000</v>
      </c>
      <c r="N39" s="11">
        <f t="shared" si="8"/>
        <v>48000</v>
      </c>
      <c r="O39" s="92"/>
      <c r="P39" s="92"/>
      <c r="S39" s="9"/>
      <c r="T39" s="10">
        <v>54</v>
      </c>
      <c r="U39" s="11">
        <f t="shared" si="11"/>
        <v>90000</v>
      </c>
      <c r="V39" s="11">
        <f t="shared" si="12"/>
        <v>103185</v>
      </c>
      <c r="W39" s="11">
        <f t="shared" si="13"/>
        <v>116010</v>
      </c>
      <c r="X39" s="92"/>
      <c r="Y39" s="92"/>
      <c r="AB39" s="9"/>
      <c r="AC39" s="10">
        <v>54</v>
      </c>
      <c r="AD39" s="11">
        <f t="shared" si="16"/>
        <v>90000</v>
      </c>
      <c r="AE39" s="11">
        <f t="shared" si="17"/>
        <v>103185</v>
      </c>
      <c r="AF39" s="11">
        <f t="shared" si="18"/>
        <v>116010</v>
      </c>
      <c r="AG39" s="92"/>
      <c r="AH39" s="92"/>
      <c r="AK39" s="9"/>
      <c r="AL39" s="10">
        <v>54</v>
      </c>
      <c r="AM39" s="11">
        <f t="shared" si="21"/>
        <v>360000</v>
      </c>
      <c r="AN39" s="11">
        <f t="shared" si="22"/>
        <v>412740</v>
      </c>
      <c r="AO39" s="11">
        <f t="shared" si="23"/>
        <v>464040</v>
      </c>
      <c r="AP39" s="92"/>
      <c r="AQ39" s="92"/>
      <c r="AT39" s="9"/>
      <c r="AU39" s="10">
        <v>54</v>
      </c>
      <c r="AV39" s="11">
        <f t="shared" si="26"/>
        <v>540000</v>
      </c>
      <c r="AW39" s="11">
        <f t="shared" si="27"/>
        <v>619110</v>
      </c>
      <c r="AX39" s="11">
        <f t="shared" si="28"/>
        <v>696060</v>
      </c>
      <c r="AY39" s="92"/>
      <c r="AZ39" s="92"/>
      <c r="BC39" s="9"/>
      <c r="BD39" s="10">
        <v>54</v>
      </c>
      <c r="BE39" s="11">
        <f t="shared" si="31"/>
        <v>720000</v>
      </c>
      <c r="BF39" s="11">
        <f t="shared" si="32"/>
        <v>825480</v>
      </c>
      <c r="BG39" s="11">
        <f t="shared" si="33"/>
        <v>928080</v>
      </c>
      <c r="BH39" s="92"/>
      <c r="BI39" s="92"/>
    </row>
    <row r="40" spans="1:61">
      <c r="A40" s="9"/>
      <c r="B40" s="10">
        <v>55</v>
      </c>
      <c r="C40" s="92">
        <v>42.88</v>
      </c>
      <c r="D40" s="92">
        <v>48.96</v>
      </c>
      <c r="E40" s="92">
        <v>54.8</v>
      </c>
      <c r="F40" s="92"/>
      <c r="G40" s="92"/>
      <c r="J40" s="9"/>
      <c r="K40" s="10">
        <v>55</v>
      </c>
      <c r="L40" s="11">
        <f t="shared" si="6"/>
        <v>48000</v>
      </c>
      <c r="M40" s="11">
        <f t="shared" si="7"/>
        <v>48000</v>
      </c>
      <c r="N40" s="11">
        <f t="shared" si="8"/>
        <v>49319.999999999993</v>
      </c>
      <c r="O40" s="92"/>
      <c r="P40" s="92"/>
      <c r="S40" s="9"/>
      <c r="T40" s="10">
        <v>55</v>
      </c>
      <c r="U40" s="11">
        <f t="shared" si="11"/>
        <v>96480</v>
      </c>
      <c r="V40" s="11">
        <f t="shared" si="12"/>
        <v>110160.00000000001</v>
      </c>
      <c r="W40" s="11">
        <f t="shared" si="13"/>
        <v>123300</v>
      </c>
      <c r="X40" s="92"/>
      <c r="Y40" s="92"/>
      <c r="AB40" s="9"/>
      <c r="AC40" s="10">
        <v>55</v>
      </c>
      <c r="AD40" s="11">
        <f t="shared" si="16"/>
        <v>96480</v>
      </c>
      <c r="AE40" s="11">
        <f t="shared" si="17"/>
        <v>110160.00000000001</v>
      </c>
      <c r="AF40" s="11">
        <f t="shared" si="18"/>
        <v>123300</v>
      </c>
      <c r="AG40" s="92"/>
      <c r="AH40" s="92"/>
      <c r="AK40" s="9"/>
      <c r="AL40" s="10">
        <v>55</v>
      </c>
      <c r="AM40" s="11">
        <f t="shared" si="21"/>
        <v>385920</v>
      </c>
      <c r="AN40" s="11">
        <f t="shared" si="22"/>
        <v>440640.00000000006</v>
      </c>
      <c r="AO40" s="11">
        <f t="shared" si="23"/>
        <v>493200</v>
      </c>
      <c r="AP40" s="92"/>
      <c r="AQ40" s="92"/>
      <c r="AT40" s="9"/>
      <c r="AU40" s="10">
        <v>55</v>
      </c>
      <c r="AV40" s="11">
        <f t="shared" si="26"/>
        <v>578880</v>
      </c>
      <c r="AW40" s="11">
        <f t="shared" si="27"/>
        <v>660960</v>
      </c>
      <c r="AX40" s="11">
        <f t="shared" si="28"/>
        <v>739799.99999999988</v>
      </c>
      <c r="AY40" s="92"/>
      <c r="AZ40" s="92"/>
      <c r="BC40" s="9"/>
      <c r="BD40" s="10">
        <v>55</v>
      </c>
      <c r="BE40" s="11">
        <f t="shared" si="31"/>
        <v>771840</v>
      </c>
      <c r="BF40" s="11">
        <f t="shared" si="32"/>
        <v>881280.00000000012</v>
      </c>
      <c r="BG40" s="11">
        <f t="shared" si="33"/>
        <v>986400</v>
      </c>
      <c r="BH40" s="92"/>
      <c r="BI40" s="92"/>
    </row>
    <row r="41" spans="1:61">
      <c r="A41" s="9"/>
      <c r="B41" s="10">
        <v>56</v>
      </c>
      <c r="C41" s="92">
        <v>45.9</v>
      </c>
      <c r="D41" s="92">
        <v>52.21</v>
      </c>
      <c r="E41" s="92"/>
      <c r="F41" s="92"/>
      <c r="G41" s="92"/>
      <c r="J41" s="9"/>
      <c r="K41" s="10">
        <v>56</v>
      </c>
      <c r="L41" s="11">
        <f t="shared" si="6"/>
        <v>48000</v>
      </c>
      <c r="M41" s="11">
        <f t="shared" si="7"/>
        <v>48000</v>
      </c>
      <c r="N41" s="92"/>
      <c r="O41" s="92"/>
      <c r="P41" s="92"/>
      <c r="S41" s="9"/>
      <c r="T41" s="10">
        <v>56</v>
      </c>
      <c r="U41" s="11">
        <f t="shared" si="11"/>
        <v>103274.99999999999</v>
      </c>
      <c r="V41" s="11">
        <f t="shared" si="12"/>
        <v>117472.5</v>
      </c>
      <c r="W41" s="92"/>
      <c r="X41" s="92"/>
      <c r="Y41" s="92"/>
      <c r="AB41" s="9"/>
      <c r="AC41" s="10">
        <v>56</v>
      </c>
      <c r="AD41" s="11">
        <f t="shared" si="16"/>
        <v>103274.99999999999</v>
      </c>
      <c r="AE41" s="11">
        <f t="shared" si="17"/>
        <v>117472.5</v>
      </c>
      <c r="AF41" s="92"/>
      <c r="AG41" s="92"/>
      <c r="AH41" s="92"/>
      <c r="AK41" s="9"/>
      <c r="AL41" s="10">
        <v>56</v>
      </c>
      <c r="AM41" s="11">
        <f t="shared" si="21"/>
        <v>413099.99999999994</v>
      </c>
      <c r="AN41" s="11">
        <f t="shared" si="22"/>
        <v>469890</v>
      </c>
      <c r="AO41" s="92"/>
      <c r="AP41" s="92"/>
      <c r="AQ41" s="92"/>
      <c r="AT41" s="9"/>
      <c r="AU41" s="10">
        <v>56</v>
      </c>
      <c r="AV41" s="11">
        <f t="shared" si="26"/>
        <v>619650</v>
      </c>
      <c r="AW41" s="11">
        <f t="shared" si="27"/>
        <v>704835</v>
      </c>
      <c r="AX41" s="92"/>
      <c r="AY41" s="92"/>
      <c r="AZ41" s="92"/>
      <c r="BC41" s="9"/>
      <c r="BD41" s="10">
        <v>56</v>
      </c>
      <c r="BE41" s="11">
        <f t="shared" si="31"/>
        <v>826199.99999999988</v>
      </c>
      <c r="BF41" s="11">
        <f t="shared" si="32"/>
        <v>939780</v>
      </c>
      <c r="BG41" s="92"/>
      <c r="BH41" s="92"/>
      <c r="BI41" s="92"/>
    </row>
    <row r="42" spans="1:61">
      <c r="A42" s="9"/>
      <c r="B42" s="10">
        <v>57</v>
      </c>
      <c r="C42" s="92">
        <v>49.07</v>
      </c>
      <c r="D42" s="92">
        <v>55.62</v>
      </c>
      <c r="E42" s="92"/>
      <c r="F42" s="92"/>
      <c r="G42" s="92"/>
      <c r="J42" s="9"/>
      <c r="K42" s="10">
        <v>57</v>
      </c>
      <c r="L42" s="11">
        <f t="shared" si="6"/>
        <v>48000</v>
      </c>
      <c r="M42" s="11">
        <f t="shared" si="7"/>
        <v>50057.999999999993</v>
      </c>
      <c r="N42" s="92"/>
      <c r="O42" s="92"/>
      <c r="P42" s="92"/>
      <c r="S42" s="9"/>
      <c r="T42" s="10">
        <v>57</v>
      </c>
      <c r="U42" s="11">
        <f t="shared" si="11"/>
        <v>110407.5</v>
      </c>
      <c r="V42" s="11">
        <f t="shared" si="12"/>
        <v>125145</v>
      </c>
      <c r="W42" s="92"/>
      <c r="X42" s="92"/>
      <c r="Y42" s="92"/>
      <c r="AB42" s="9"/>
      <c r="AC42" s="10">
        <v>57</v>
      </c>
      <c r="AD42" s="11">
        <f t="shared" si="16"/>
        <v>110407.5</v>
      </c>
      <c r="AE42" s="11">
        <f t="shared" si="17"/>
        <v>125145</v>
      </c>
      <c r="AF42" s="92"/>
      <c r="AG42" s="92"/>
      <c r="AH42" s="92"/>
      <c r="AK42" s="9"/>
      <c r="AL42" s="10">
        <v>57</v>
      </c>
      <c r="AM42" s="11">
        <f t="shared" si="21"/>
        <v>441630</v>
      </c>
      <c r="AN42" s="11">
        <f t="shared" si="22"/>
        <v>500580</v>
      </c>
      <c r="AO42" s="92"/>
      <c r="AP42" s="92"/>
      <c r="AQ42" s="92"/>
      <c r="AT42" s="9"/>
      <c r="AU42" s="10">
        <v>57</v>
      </c>
      <c r="AV42" s="11">
        <f t="shared" si="26"/>
        <v>662445</v>
      </c>
      <c r="AW42" s="11">
        <f t="shared" si="27"/>
        <v>750869.99999999988</v>
      </c>
      <c r="AX42" s="92"/>
      <c r="AY42" s="92"/>
      <c r="AZ42" s="92"/>
      <c r="BC42" s="9"/>
      <c r="BD42" s="10">
        <v>57</v>
      </c>
      <c r="BE42" s="11">
        <f t="shared" si="31"/>
        <v>883260</v>
      </c>
      <c r="BF42" s="11">
        <f t="shared" si="32"/>
        <v>1001160</v>
      </c>
      <c r="BG42" s="92"/>
      <c r="BH42" s="92"/>
      <c r="BI42" s="92"/>
    </row>
    <row r="43" spans="1:61">
      <c r="A43" s="9"/>
      <c r="B43" s="10">
        <v>58</v>
      </c>
      <c r="C43" s="92">
        <v>52.41</v>
      </c>
      <c r="D43" s="92">
        <v>59.18</v>
      </c>
      <c r="E43" s="92"/>
      <c r="F43" s="92"/>
      <c r="G43" s="92"/>
      <c r="J43" s="9"/>
      <c r="K43" s="10">
        <v>58</v>
      </c>
      <c r="L43" s="11">
        <f t="shared" si="6"/>
        <v>48000</v>
      </c>
      <c r="M43" s="11">
        <f t="shared" si="7"/>
        <v>53262</v>
      </c>
      <c r="N43" s="92"/>
      <c r="O43" s="92"/>
      <c r="P43" s="92"/>
      <c r="S43" s="9"/>
      <c r="T43" s="10">
        <v>58</v>
      </c>
      <c r="U43" s="11">
        <f t="shared" si="11"/>
        <v>117922.5</v>
      </c>
      <c r="V43" s="11">
        <f t="shared" si="12"/>
        <v>133155</v>
      </c>
      <c r="W43" s="92"/>
      <c r="X43" s="92"/>
      <c r="Y43" s="92"/>
      <c r="AB43" s="9"/>
      <c r="AC43" s="10">
        <v>58</v>
      </c>
      <c r="AD43" s="11">
        <f t="shared" si="16"/>
        <v>117922.5</v>
      </c>
      <c r="AE43" s="11">
        <f t="shared" si="17"/>
        <v>133155</v>
      </c>
      <c r="AF43" s="92"/>
      <c r="AG43" s="92"/>
      <c r="AH43" s="92"/>
      <c r="AK43" s="9"/>
      <c r="AL43" s="10">
        <v>58</v>
      </c>
      <c r="AM43" s="11">
        <f t="shared" si="21"/>
        <v>471690</v>
      </c>
      <c r="AN43" s="11">
        <f t="shared" si="22"/>
        <v>532620</v>
      </c>
      <c r="AO43" s="92"/>
      <c r="AP43" s="92"/>
      <c r="AQ43" s="92"/>
      <c r="AT43" s="9"/>
      <c r="AU43" s="10">
        <v>58</v>
      </c>
      <c r="AV43" s="11">
        <f t="shared" si="26"/>
        <v>707535</v>
      </c>
      <c r="AW43" s="11">
        <f t="shared" si="27"/>
        <v>798930</v>
      </c>
      <c r="AX43" s="92"/>
      <c r="AY43" s="92"/>
      <c r="AZ43" s="92"/>
      <c r="BC43" s="9"/>
      <c r="BD43" s="10">
        <v>58</v>
      </c>
      <c r="BE43" s="11">
        <f t="shared" si="31"/>
        <v>943380</v>
      </c>
      <c r="BF43" s="11">
        <f t="shared" si="32"/>
        <v>1065240</v>
      </c>
      <c r="BG43" s="92"/>
      <c r="BH43" s="92"/>
      <c r="BI43" s="92"/>
    </row>
    <row r="44" spans="1:61">
      <c r="A44" s="9"/>
      <c r="B44" s="10">
        <v>59</v>
      </c>
      <c r="C44" s="92">
        <v>55.92</v>
      </c>
      <c r="D44" s="92">
        <v>62.91</v>
      </c>
      <c r="E44" s="92"/>
      <c r="F44" s="92"/>
      <c r="G44" s="92"/>
      <c r="J44" s="9"/>
      <c r="K44" s="10">
        <v>59</v>
      </c>
      <c r="L44" s="11">
        <f t="shared" si="6"/>
        <v>50328.000000000007</v>
      </c>
      <c r="M44" s="11">
        <f t="shared" si="7"/>
        <v>56618.999999999993</v>
      </c>
      <c r="N44" s="92"/>
      <c r="O44" s="92"/>
      <c r="P44" s="92"/>
      <c r="S44" s="9"/>
      <c r="T44" s="10">
        <v>59</v>
      </c>
      <c r="U44" s="11">
        <f t="shared" si="11"/>
        <v>125820</v>
      </c>
      <c r="V44" s="11">
        <f t="shared" si="12"/>
        <v>141547.49999999997</v>
      </c>
      <c r="W44" s="92"/>
      <c r="X44" s="92"/>
      <c r="Y44" s="92"/>
      <c r="AB44" s="9"/>
      <c r="AC44" s="10">
        <v>59</v>
      </c>
      <c r="AD44" s="11">
        <f t="shared" si="16"/>
        <v>125820</v>
      </c>
      <c r="AE44" s="11">
        <f t="shared" si="17"/>
        <v>141547.49999999997</v>
      </c>
      <c r="AF44" s="92"/>
      <c r="AG44" s="92"/>
      <c r="AH44" s="92"/>
      <c r="AK44" s="9"/>
      <c r="AL44" s="10">
        <v>59</v>
      </c>
      <c r="AM44" s="11">
        <f t="shared" si="21"/>
        <v>503280</v>
      </c>
      <c r="AN44" s="11">
        <f t="shared" si="22"/>
        <v>566189.99999999988</v>
      </c>
      <c r="AO44" s="92"/>
      <c r="AP44" s="92"/>
      <c r="AQ44" s="92"/>
      <c r="AT44" s="9"/>
      <c r="AU44" s="10">
        <v>59</v>
      </c>
      <c r="AV44" s="11">
        <f t="shared" si="26"/>
        <v>754920.00000000012</v>
      </c>
      <c r="AW44" s="11">
        <f t="shared" si="27"/>
        <v>849284.99999999988</v>
      </c>
      <c r="AX44" s="92"/>
      <c r="AY44" s="92"/>
      <c r="AZ44" s="92"/>
      <c r="BC44" s="9"/>
      <c r="BD44" s="10">
        <v>59</v>
      </c>
      <c r="BE44" s="11">
        <f t="shared" si="31"/>
        <v>1006560</v>
      </c>
      <c r="BF44" s="11">
        <f t="shared" si="32"/>
        <v>1132379.9999999998</v>
      </c>
      <c r="BG44" s="92"/>
      <c r="BH44" s="92"/>
      <c r="BI44" s="92"/>
    </row>
    <row r="45" spans="1:61">
      <c r="A45" s="9"/>
      <c r="B45" s="10">
        <v>60</v>
      </c>
      <c r="C45" s="92">
        <v>59.62</v>
      </c>
      <c r="D45" s="92">
        <v>66.83</v>
      </c>
      <c r="E45" s="92"/>
      <c r="F45" s="92"/>
      <c r="G45" s="92"/>
      <c r="J45" s="9"/>
      <c r="K45" s="10">
        <v>60</v>
      </c>
      <c r="L45" s="11">
        <f t="shared" si="6"/>
        <v>53658</v>
      </c>
      <c r="M45" s="11">
        <f t="shared" si="7"/>
        <v>60147</v>
      </c>
      <c r="N45" s="92"/>
      <c r="O45" s="92"/>
      <c r="P45" s="92"/>
      <c r="S45" s="9"/>
      <c r="T45" s="10">
        <v>60</v>
      </c>
      <c r="U45" s="11">
        <f t="shared" si="11"/>
        <v>134145</v>
      </c>
      <c r="V45" s="11">
        <f t="shared" si="12"/>
        <v>150367.5</v>
      </c>
      <c r="W45" s="92"/>
      <c r="X45" s="92"/>
      <c r="Y45" s="92"/>
      <c r="AB45" s="9"/>
      <c r="AC45" s="10">
        <v>60</v>
      </c>
      <c r="AD45" s="11">
        <f t="shared" si="16"/>
        <v>134145</v>
      </c>
      <c r="AE45" s="11">
        <f t="shared" si="17"/>
        <v>150367.5</v>
      </c>
      <c r="AF45" s="92"/>
      <c r="AG45" s="92"/>
      <c r="AH45" s="92"/>
      <c r="AK45" s="9"/>
      <c r="AL45" s="10">
        <v>60</v>
      </c>
      <c r="AM45" s="11">
        <f t="shared" si="21"/>
        <v>536580</v>
      </c>
      <c r="AN45" s="11">
        <f t="shared" si="22"/>
        <v>601470</v>
      </c>
      <c r="AO45" s="92"/>
      <c r="AP45" s="92"/>
      <c r="AQ45" s="92"/>
      <c r="AT45" s="9"/>
      <c r="AU45" s="10">
        <v>60</v>
      </c>
      <c r="AV45" s="11">
        <f t="shared" si="26"/>
        <v>804870</v>
      </c>
      <c r="AW45" s="11">
        <f t="shared" si="27"/>
        <v>902205</v>
      </c>
      <c r="AX45" s="92"/>
      <c r="AY45" s="92"/>
      <c r="AZ45" s="92"/>
      <c r="BC45" s="9"/>
      <c r="BD45" s="10">
        <v>60</v>
      </c>
      <c r="BE45" s="11">
        <f t="shared" si="31"/>
        <v>1073160</v>
      </c>
      <c r="BF45" s="11">
        <f t="shared" si="32"/>
        <v>1202940</v>
      </c>
      <c r="BG45" s="92"/>
      <c r="BH45" s="92"/>
      <c r="BI45" s="92"/>
    </row>
    <row r="46" spans="1:61">
      <c r="A46" s="9"/>
      <c r="B46" s="10">
        <v>61</v>
      </c>
      <c r="C46" s="92">
        <v>63.51</v>
      </c>
      <c r="D46" s="92"/>
      <c r="E46" s="92"/>
      <c r="F46" s="92"/>
      <c r="G46" s="92"/>
      <c r="J46" s="9"/>
      <c r="K46" s="10">
        <v>61</v>
      </c>
      <c r="L46" s="11">
        <f t="shared" si="6"/>
        <v>57159</v>
      </c>
      <c r="M46" s="92"/>
      <c r="N46" s="92"/>
      <c r="O46" s="92"/>
      <c r="P46" s="92"/>
      <c r="S46" s="9"/>
      <c r="T46" s="10">
        <v>61</v>
      </c>
      <c r="U46" s="11">
        <f t="shared" si="11"/>
        <v>142897.5</v>
      </c>
      <c r="V46" s="92"/>
      <c r="W46" s="92"/>
      <c r="X46" s="92"/>
      <c r="Y46" s="92"/>
      <c r="AB46" s="9"/>
      <c r="AC46" s="10">
        <v>61</v>
      </c>
      <c r="AD46" s="11">
        <f t="shared" si="16"/>
        <v>142897.5</v>
      </c>
      <c r="AE46" s="92"/>
      <c r="AF46" s="92"/>
      <c r="AG46" s="92"/>
      <c r="AH46" s="92"/>
      <c r="AK46" s="9"/>
      <c r="AL46" s="10">
        <v>61</v>
      </c>
      <c r="AM46" s="11">
        <f t="shared" si="21"/>
        <v>571590</v>
      </c>
      <c r="AN46" s="92"/>
      <c r="AO46" s="92"/>
      <c r="AP46" s="92"/>
      <c r="AQ46" s="92"/>
      <c r="AT46" s="9"/>
      <c r="AU46" s="10">
        <v>61</v>
      </c>
      <c r="AV46" s="11">
        <f t="shared" si="26"/>
        <v>857385</v>
      </c>
      <c r="AW46" s="92"/>
      <c r="AX46" s="92"/>
      <c r="AY46" s="92"/>
      <c r="AZ46" s="92"/>
      <c r="BC46" s="9"/>
      <c r="BD46" s="10">
        <v>61</v>
      </c>
      <c r="BE46" s="11">
        <f t="shared" si="31"/>
        <v>1143180</v>
      </c>
      <c r="BF46" s="92"/>
      <c r="BG46" s="92"/>
      <c r="BH46" s="92"/>
      <c r="BI46" s="92"/>
    </row>
    <row r="47" spans="1:61">
      <c r="A47" s="9"/>
      <c r="B47" s="10">
        <v>62</v>
      </c>
      <c r="C47" s="92">
        <v>67.59</v>
      </c>
      <c r="D47" s="92"/>
      <c r="E47" s="92"/>
      <c r="F47" s="92"/>
      <c r="G47" s="92"/>
      <c r="J47" s="9"/>
      <c r="K47" s="10">
        <v>62</v>
      </c>
      <c r="L47" s="11">
        <f t="shared" si="6"/>
        <v>60831</v>
      </c>
      <c r="M47" s="92"/>
      <c r="N47" s="92"/>
      <c r="O47" s="92"/>
      <c r="P47" s="92"/>
      <c r="S47" s="9"/>
      <c r="T47" s="10">
        <v>62</v>
      </c>
      <c r="U47" s="11">
        <f t="shared" si="11"/>
        <v>152077.5</v>
      </c>
      <c r="V47" s="92"/>
      <c r="W47" s="92"/>
      <c r="X47" s="92"/>
      <c r="Y47" s="92"/>
      <c r="AB47" s="9"/>
      <c r="AC47" s="10">
        <v>62</v>
      </c>
      <c r="AD47" s="11">
        <f t="shared" si="16"/>
        <v>152077.5</v>
      </c>
      <c r="AE47" s="92"/>
      <c r="AF47" s="92"/>
      <c r="AG47" s="92"/>
      <c r="AH47" s="92"/>
      <c r="AK47" s="9"/>
      <c r="AL47" s="10">
        <v>62</v>
      </c>
      <c r="AM47" s="11">
        <f t="shared" si="21"/>
        <v>608310</v>
      </c>
      <c r="AN47" s="92"/>
      <c r="AO47" s="92"/>
      <c r="AP47" s="92"/>
      <c r="AQ47" s="92"/>
      <c r="AT47" s="9"/>
      <c r="AU47" s="10">
        <v>62</v>
      </c>
      <c r="AV47" s="11">
        <f t="shared" si="26"/>
        <v>912465</v>
      </c>
      <c r="AW47" s="92"/>
      <c r="AX47" s="92"/>
      <c r="AY47" s="92"/>
      <c r="AZ47" s="92"/>
      <c r="BC47" s="9"/>
      <c r="BD47" s="10">
        <v>62</v>
      </c>
      <c r="BE47" s="11">
        <f t="shared" si="31"/>
        <v>1216620</v>
      </c>
      <c r="BF47" s="92"/>
      <c r="BG47" s="92"/>
      <c r="BH47" s="92"/>
      <c r="BI47" s="92"/>
    </row>
    <row r="48" spans="1:61">
      <c r="A48" s="9"/>
      <c r="B48" s="10">
        <v>63</v>
      </c>
      <c r="C48" s="92">
        <v>71.849999999999994</v>
      </c>
      <c r="D48" s="92"/>
      <c r="E48" s="92"/>
      <c r="F48" s="92"/>
      <c r="G48" s="92"/>
      <c r="J48" s="9"/>
      <c r="K48" s="10">
        <v>63</v>
      </c>
      <c r="L48" s="11">
        <f t="shared" si="6"/>
        <v>64665</v>
      </c>
      <c r="M48" s="92"/>
      <c r="N48" s="92"/>
      <c r="O48" s="92"/>
      <c r="P48" s="92"/>
      <c r="S48" s="9"/>
      <c r="T48" s="10">
        <v>63</v>
      </c>
      <c r="U48" s="11">
        <f t="shared" si="11"/>
        <v>161662.5</v>
      </c>
      <c r="V48" s="92"/>
      <c r="W48" s="92"/>
      <c r="X48" s="92"/>
      <c r="Y48" s="92"/>
      <c r="AB48" s="9"/>
      <c r="AC48" s="10">
        <v>63</v>
      </c>
      <c r="AD48" s="11">
        <f t="shared" si="16"/>
        <v>161662.5</v>
      </c>
      <c r="AE48" s="92"/>
      <c r="AF48" s="92"/>
      <c r="AG48" s="92"/>
      <c r="AH48" s="92"/>
      <c r="AK48" s="9"/>
      <c r="AL48" s="10">
        <v>63</v>
      </c>
      <c r="AM48" s="11">
        <f t="shared" si="21"/>
        <v>646650</v>
      </c>
      <c r="AN48" s="92"/>
      <c r="AO48" s="92"/>
      <c r="AP48" s="92"/>
      <c r="AQ48" s="92"/>
      <c r="AT48" s="9"/>
      <c r="AU48" s="10">
        <v>63</v>
      </c>
      <c r="AV48" s="11">
        <f t="shared" si="26"/>
        <v>969975</v>
      </c>
      <c r="AW48" s="92"/>
      <c r="AX48" s="92"/>
      <c r="AY48" s="92"/>
      <c r="AZ48" s="92"/>
      <c r="BC48" s="9"/>
      <c r="BD48" s="10">
        <v>63</v>
      </c>
      <c r="BE48" s="11">
        <f t="shared" si="31"/>
        <v>1293300</v>
      </c>
      <c r="BF48" s="92"/>
      <c r="BG48" s="92"/>
      <c r="BH48" s="92"/>
      <c r="BI48" s="92"/>
    </row>
    <row r="49" spans="1:61">
      <c r="A49" s="9"/>
      <c r="B49" s="10">
        <v>64</v>
      </c>
      <c r="C49" s="92">
        <v>76.319999999999993</v>
      </c>
      <c r="D49" s="92"/>
      <c r="E49" s="92"/>
      <c r="F49" s="92"/>
      <c r="G49" s="92"/>
      <c r="J49" s="9"/>
      <c r="K49" s="10">
        <v>64</v>
      </c>
      <c r="L49" s="11">
        <f t="shared" si="6"/>
        <v>68688</v>
      </c>
      <c r="M49" s="92"/>
      <c r="N49" s="92"/>
      <c r="O49" s="92"/>
      <c r="P49" s="92"/>
      <c r="S49" s="9"/>
      <c r="T49" s="10">
        <v>64</v>
      </c>
      <c r="U49" s="11">
        <f t="shared" si="11"/>
        <v>171720</v>
      </c>
      <c r="V49" s="92"/>
      <c r="W49" s="92"/>
      <c r="X49" s="92"/>
      <c r="Y49" s="92"/>
      <c r="AB49" s="9"/>
      <c r="AC49" s="10">
        <v>64</v>
      </c>
      <c r="AD49" s="11">
        <f t="shared" si="16"/>
        <v>171720</v>
      </c>
      <c r="AE49" s="92"/>
      <c r="AF49" s="92"/>
      <c r="AG49" s="92"/>
      <c r="AH49" s="92"/>
      <c r="AK49" s="9"/>
      <c r="AL49" s="10">
        <v>64</v>
      </c>
      <c r="AM49" s="11">
        <f t="shared" si="21"/>
        <v>686880</v>
      </c>
      <c r="AN49" s="92"/>
      <c r="AO49" s="92"/>
      <c r="AP49" s="92"/>
      <c r="AQ49" s="92"/>
      <c r="AT49" s="9"/>
      <c r="AU49" s="10">
        <v>64</v>
      </c>
      <c r="AV49" s="11">
        <f t="shared" si="26"/>
        <v>1030320</v>
      </c>
      <c r="AW49" s="92"/>
      <c r="AX49" s="92"/>
      <c r="AY49" s="92"/>
      <c r="AZ49" s="92"/>
      <c r="BC49" s="9"/>
      <c r="BD49" s="10">
        <v>64</v>
      </c>
      <c r="BE49" s="11">
        <f t="shared" si="31"/>
        <v>1373760</v>
      </c>
      <c r="BF49" s="92"/>
      <c r="BG49" s="92"/>
      <c r="BH49" s="92"/>
      <c r="BI49" s="92"/>
    </row>
    <row r="50" spans="1:61">
      <c r="A50" s="9"/>
      <c r="B50" s="10">
        <v>65</v>
      </c>
      <c r="C50" s="92">
        <v>81.010000000000005</v>
      </c>
      <c r="D50" s="92"/>
      <c r="E50" s="92"/>
      <c r="F50" s="92"/>
      <c r="G50" s="92"/>
      <c r="J50" s="9"/>
      <c r="K50" s="10">
        <v>65</v>
      </c>
      <c r="L50" s="11">
        <f t="shared" si="6"/>
        <v>72909</v>
      </c>
      <c r="M50" s="92"/>
      <c r="N50" s="92"/>
      <c r="O50" s="92"/>
      <c r="P50" s="92"/>
      <c r="S50" s="9"/>
      <c r="T50" s="10">
        <v>65</v>
      </c>
      <c r="U50" s="11">
        <f t="shared" si="11"/>
        <v>182272.5</v>
      </c>
      <c r="V50" s="92"/>
      <c r="W50" s="92"/>
      <c r="X50" s="92"/>
      <c r="Y50" s="92"/>
      <c r="AB50" s="9"/>
      <c r="AC50" s="10">
        <v>65</v>
      </c>
      <c r="AD50" s="11">
        <f t="shared" si="16"/>
        <v>182272.5</v>
      </c>
      <c r="AE50" s="92"/>
      <c r="AF50" s="92"/>
      <c r="AG50" s="92"/>
      <c r="AH50" s="92"/>
      <c r="AK50" s="9"/>
      <c r="AL50" s="10">
        <v>65</v>
      </c>
      <c r="AM50" s="11">
        <f t="shared" si="21"/>
        <v>729090</v>
      </c>
      <c r="AN50" s="92"/>
      <c r="AO50" s="92"/>
      <c r="AP50" s="92"/>
      <c r="AQ50" s="92"/>
      <c r="AT50" s="9"/>
      <c r="AU50" s="10">
        <v>65</v>
      </c>
      <c r="AV50" s="11">
        <f t="shared" si="26"/>
        <v>1093635</v>
      </c>
      <c r="AW50" s="92"/>
      <c r="AX50" s="92"/>
      <c r="AY50" s="92"/>
      <c r="AZ50" s="92"/>
      <c r="BC50" s="9"/>
      <c r="BD50" s="10">
        <v>65</v>
      </c>
      <c r="BE50" s="11">
        <f t="shared" si="31"/>
        <v>1458180</v>
      </c>
      <c r="BF50" s="92"/>
      <c r="BG50" s="92"/>
      <c r="BH50" s="92"/>
      <c r="BI50" s="92"/>
    </row>
  </sheetData>
  <mergeCells count="7">
    <mergeCell ref="BC1:BI1"/>
    <mergeCell ref="A1:G1"/>
    <mergeCell ref="J1:P1"/>
    <mergeCell ref="S1:Y1"/>
    <mergeCell ref="AB1:AH1"/>
    <mergeCell ref="AK1:AQ1"/>
    <mergeCell ref="AT1:AZ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90C0-1FF5-48C5-BCF5-EBDD32F2804E}">
  <dimension ref="A1:CT221"/>
  <sheetViews>
    <sheetView tabSelected="1" topLeftCell="M49" workbookViewId="0">
      <selection activeCell="Y5" sqref="Y5"/>
    </sheetView>
  </sheetViews>
  <sheetFormatPr defaultRowHeight="14.5"/>
  <cols>
    <col min="9" max="9" width="8.7265625" style="59"/>
    <col min="18" max="18" width="8.7265625" style="59"/>
    <col min="27" max="27" width="8.7265625" style="59"/>
    <col min="36" max="36" width="8.7265625" style="59"/>
    <col min="44" max="44" width="8.7265625" style="61"/>
    <col min="46" max="46" width="11.26953125" bestFit="1" customWidth="1"/>
    <col min="47" max="47" width="7.1796875" bestFit="1" customWidth="1"/>
  </cols>
  <sheetData>
    <row r="1" spans="1:98">
      <c r="A1" s="187" t="s">
        <v>98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T1" s="72" t="s">
        <v>109</v>
      </c>
      <c r="AU1" s="72" t="s">
        <v>110</v>
      </c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/>
      <c r="BX1" s="188"/>
      <c r="BY1" s="188"/>
      <c r="BZ1" s="188"/>
      <c r="CA1" s="188"/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8"/>
      <c r="CM1" s="188"/>
      <c r="CN1" s="188"/>
      <c r="CO1" s="188"/>
      <c r="CP1" s="188"/>
      <c r="CQ1" s="188"/>
      <c r="CR1" s="188"/>
      <c r="CS1" s="188"/>
      <c r="CT1" s="188"/>
    </row>
    <row r="2" spans="1:98">
      <c r="AT2" s="73">
        <v>50000</v>
      </c>
      <c r="AU2" s="74" t="s">
        <v>99</v>
      </c>
    </row>
    <row r="3" spans="1:98" ht="15" thickBot="1">
      <c r="A3" s="189" t="s">
        <v>99</v>
      </c>
      <c r="B3" s="189"/>
      <c r="C3" s="189"/>
      <c r="D3" s="189"/>
      <c r="E3" s="189"/>
      <c r="F3" s="189"/>
      <c r="G3" s="189"/>
      <c r="H3" s="189"/>
      <c r="J3" s="189" t="s">
        <v>100</v>
      </c>
      <c r="K3" s="189"/>
      <c r="L3" s="189"/>
      <c r="M3" s="189"/>
      <c r="N3" s="189"/>
      <c r="O3" s="189"/>
      <c r="P3" s="189"/>
      <c r="Q3" s="189"/>
      <c r="S3" s="189" t="s">
        <v>101</v>
      </c>
      <c r="T3" s="189"/>
      <c r="U3" s="189"/>
      <c r="V3" s="189"/>
      <c r="W3" s="189"/>
      <c r="X3" s="189"/>
      <c r="Y3" s="189"/>
      <c r="Z3" s="189"/>
      <c r="AB3" s="189" t="s">
        <v>102</v>
      </c>
      <c r="AC3" s="189"/>
      <c r="AD3" s="189"/>
      <c r="AE3" s="189"/>
      <c r="AF3" s="189"/>
      <c r="AG3" s="189"/>
      <c r="AH3" s="189"/>
      <c r="AI3" s="189"/>
      <c r="AK3" s="189" t="s">
        <v>103</v>
      </c>
      <c r="AL3" s="189"/>
      <c r="AM3" s="189"/>
      <c r="AN3" s="189"/>
      <c r="AO3" s="189"/>
      <c r="AP3" s="189"/>
      <c r="AQ3" s="189"/>
      <c r="AR3" s="189"/>
      <c r="AT3" s="73">
        <v>100000</v>
      </c>
      <c r="AU3" s="74" t="s">
        <v>100</v>
      </c>
    </row>
    <row r="4" spans="1:98">
      <c r="A4" s="60" t="s">
        <v>104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J4" s="60" t="s">
        <v>104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S4" s="60" t="s">
        <v>104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AB4" s="60" t="s">
        <v>104</v>
      </c>
      <c r="AC4">
        <v>5</v>
      </c>
      <c r="AD4">
        <v>6</v>
      </c>
      <c r="AE4">
        <v>7</v>
      </c>
      <c r="AF4">
        <v>8</v>
      </c>
      <c r="AG4">
        <v>9</v>
      </c>
      <c r="AH4">
        <v>10</v>
      </c>
      <c r="AK4" s="60" t="s">
        <v>104</v>
      </c>
      <c r="AL4">
        <v>5</v>
      </c>
      <c r="AM4">
        <v>6</v>
      </c>
      <c r="AN4">
        <v>7</v>
      </c>
      <c r="AO4">
        <v>8</v>
      </c>
      <c r="AP4">
        <v>9</v>
      </c>
      <c r="AQ4">
        <v>10</v>
      </c>
      <c r="AT4" s="73">
        <v>150000</v>
      </c>
      <c r="AU4" s="74" t="s">
        <v>101</v>
      </c>
    </row>
    <row r="5" spans="1:98">
      <c r="A5">
        <v>18</v>
      </c>
      <c r="B5">
        <v>860</v>
      </c>
      <c r="C5">
        <v>860</v>
      </c>
      <c r="D5">
        <v>860</v>
      </c>
      <c r="E5">
        <v>860</v>
      </c>
      <c r="F5">
        <v>860</v>
      </c>
      <c r="G5">
        <v>860</v>
      </c>
      <c r="J5">
        <v>18</v>
      </c>
      <c r="K5">
        <v>3200</v>
      </c>
      <c r="L5">
        <v>3200</v>
      </c>
      <c r="M5">
        <v>3200</v>
      </c>
      <c r="N5">
        <v>3200</v>
      </c>
      <c r="O5">
        <v>3200</v>
      </c>
      <c r="P5">
        <v>3200</v>
      </c>
      <c r="S5">
        <v>18</v>
      </c>
      <c r="T5">
        <v>5370</v>
      </c>
      <c r="U5">
        <v>5370</v>
      </c>
      <c r="V5">
        <v>5370</v>
      </c>
      <c r="W5">
        <v>5370</v>
      </c>
      <c r="X5">
        <v>5370</v>
      </c>
      <c r="Y5">
        <v>5370</v>
      </c>
      <c r="AB5">
        <v>18</v>
      </c>
      <c r="AC5">
        <v>7600</v>
      </c>
      <c r="AD5">
        <v>7600</v>
      </c>
      <c r="AE5">
        <v>7600</v>
      </c>
      <c r="AF5">
        <v>7600</v>
      </c>
      <c r="AG5">
        <v>7600</v>
      </c>
      <c r="AH5">
        <v>7600</v>
      </c>
      <c r="AK5">
        <v>18</v>
      </c>
      <c r="AL5">
        <v>9840</v>
      </c>
      <c r="AM5">
        <v>9840</v>
      </c>
      <c r="AN5">
        <v>9840</v>
      </c>
      <c r="AO5">
        <v>9840</v>
      </c>
      <c r="AP5">
        <v>9840</v>
      </c>
      <c r="AQ5">
        <v>9840</v>
      </c>
      <c r="AT5" s="73">
        <v>200000</v>
      </c>
      <c r="AU5" s="74" t="s">
        <v>102</v>
      </c>
    </row>
    <row r="6" spans="1:98">
      <c r="A6">
        <v>19</v>
      </c>
      <c r="B6">
        <v>860</v>
      </c>
      <c r="C6">
        <v>860</v>
      </c>
      <c r="D6">
        <v>860</v>
      </c>
      <c r="E6">
        <v>860</v>
      </c>
      <c r="F6">
        <v>860</v>
      </c>
      <c r="G6">
        <v>860</v>
      </c>
      <c r="J6">
        <v>19</v>
      </c>
      <c r="K6">
        <v>3200</v>
      </c>
      <c r="L6">
        <v>3200</v>
      </c>
      <c r="M6">
        <v>3200</v>
      </c>
      <c r="N6">
        <v>3200</v>
      </c>
      <c r="O6">
        <v>3200</v>
      </c>
      <c r="P6">
        <v>3200</v>
      </c>
      <c r="S6">
        <v>19</v>
      </c>
      <c r="T6">
        <v>5370</v>
      </c>
      <c r="U6">
        <v>5370</v>
      </c>
      <c r="V6">
        <v>5370</v>
      </c>
      <c r="W6">
        <v>5370</v>
      </c>
      <c r="X6">
        <v>5370</v>
      </c>
      <c r="Y6">
        <v>5370</v>
      </c>
      <c r="AB6">
        <v>19</v>
      </c>
      <c r="AC6">
        <v>7600</v>
      </c>
      <c r="AD6">
        <v>7600</v>
      </c>
      <c r="AE6">
        <v>7600</v>
      </c>
      <c r="AF6">
        <v>7600</v>
      </c>
      <c r="AG6">
        <v>7600</v>
      </c>
      <c r="AH6">
        <v>7600</v>
      </c>
      <c r="AK6">
        <v>19</v>
      </c>
      <c r="AL6">
        <v>9840</v>
      </c>
      <c r="AM6">
        <v>9840</v>
      </c>
      <c r="AN6">
        <v>9840</v>
      </c>
      <c r="AO6">
        <v>9840</v>
      </c>
      <c r="AP6">
        <v>9840</v>
      </c>
      <c r="AQ6">
        <v>9840</v>
      </c>
      <c r="AT6" s="73">
        <v>250000</v>
      </c>
      <c r="AU6" s="74" t="s">
        <v>103</v>
      </c>
    </row>
    <row r="7" spans="1:98">
      <c r="A7">
        <v>20</v>
      </c>
      <c r="B7">
        <v>860</v>
      </c>
      <c r="C7">
        <v>860</v>
      </c>
      <c r="D7">
        <v>860</v>
      </c>
      <c r="E7">
        <v>860</v>
      </c>
      <c r="F7">
        <v>860</v>
      </c>
      <c r="G7">
        <v>860</v>
      </c>
      <c r="J7">
        <v>20</v>
      </c>
      <c r="K7">
        <v>3200</v>
      </c>
      <c r="L7">
        <v>3200</v>
      </c>
      <c r="M7">
        <v>3200</v>
      </c>
      <c r="N7">
        <v>3200</v>
      </c>
      <c r="O7">
        <v>3200</v>
      </c>
      <c r="P7">
        <v>3200</v>
      </c>
      <c r="S7">
        <v>20</v>
      </c>
      <c r="T7">
        <v>5370</v>
      </c>
      <c r="U7">
        <v>5370</v>
      </c>
      <c r="V7">
        <v>5370</v>
      </c>
      <c r="W7">
        <v>5370</v>
      </c>
      <c r="X7">
        <v>5370</v>
      </c>
      <c r="Y7">
        <v>5370</v>
      </c>
      <c r="AB7">
        <v>20</v>
      </c>
      <c r="AC7">
        <v>7600</v>
      </c>
      <c r="AD7">
        <v>7600</v>
      </c>
      <c r="AE7">
        <v>7600</v>
      </c>
      <c r="AF7">
        <v>7600</v>
      </c>
      <c r="AG7">
        <v>7600</v>
      </c>
      <c r="AH7">
        <v>7600</v>
      </c>
      <c r="AK7">
        <v>20</v>
      </c>
      <c r="AL7">
        <v>9840</v>
      </c>
      <c r="AM7">
        <v>9840</v>
      </c>
      <c r="AN7">
        <v>9840</v>
      </c>
      <c r="AO7">
        <v>9840</v>
      </c>
      <c r="AP7">
        <v>9840</v>
      </c>
      <c r="AQ7">
        <v>9840</v>
      </c>
    </row>
    <row r="8" spans="1:98">
      <c r="A8">
        <v>21</v>
      </c>
      <c r="B8">
        <v>860</v>
      </c>
      <c r="C8">
        <v>860</v>
      </c>
      <c r="D8">
        <v>860</v>
      </c>
      <c r="E8">
        <v>860</v>
      </c>
      <c r="F8">
        <v>860</v>
      </c>
      <c r="G8">
        <v>860</v>
      </c>
      <c r="J8">
        <v>21</v>
      </c>
      <c r="K8">
        <v>3200</v>
      </c>
      <c r="L8">
        <v>3200</v>
      </c>
      <c r="M8">
        <v>3200</v>
      </c>
      <c r="N8">
        <v>3200</v>
      </c>
      <c r="O8">
        <v>3200</v>
      </c>
      <c r="P8">
        <v>3200</v>
      </c>
      <c r="S8">
        <v>21</v>
      </c>
      <c r="T8">
        <v>5370</v>
      </c>
      <c r="U8">
        <v>5370</v>
      </c>
      <c r="V8">
        <v>5370</v>
      </c>
      <c r="W8">
        <v>5370</v>
      </c>
      <c r="X8">
        <v>5370</v>
      </c>
      <c r="Y8">
        <v>5370</v>
      </c>
      <c r="AB8">
        <v>21</v>
      </c>
      <c r="AC8">
        <v>7600</v>
      </c>
      <c r="AD8">
        <v>7600</v>
      </c>
      <c r="AE8">
        <v>7600</v>
      </c>
      <c r="AF8">
        <v>7600</v>
      </c>
      <c r="AG8">
        <v>7600</v>
      </c>
      <c r="AH8">
        <v>7600</v>
      </c>
      <c r="AK8">
        <v>21</v>
      </c>
      <c r="AL8">
        <v>9840</v>
      </c>
      <c r="AM8">
        <v>9840</v>
      </c>
      <c r="AN8">
        <v>9840</v>
      </c>
      <c r="AO8">
        <v>9840</v>
      </c>
      <c r="AP8">
        <v>9840</v>
      </c>
      <c r="AQ8">
        <v>9840</v>
      </c>
    </row>
    <row r="9" spans="1:98">
      <c r="A9">
        <v>22</v>
      </c>
      <c r="B9">
        <v>860</v>
      </c>
      <c r="C9">
        <v>860</v>
      </c>
      <c r="D9">
        <v>860</v>
      </c>
      <c r="E9">
        <v>860</v>
      </c>
      <c r="F9">
        <v>860</v>
      </c>
      <c r="G9">
        <v>860</v>
      </c>
      <c r="J9">
        <v>22</v>
      </c>
      <c r="K9">
        <v>3200</v>
      </c>
      <c r="L9">
        <v>3200</v>
      </c>
      <c r="M9">
        <v>3200</v>
      </c>
      <c r="N9">
        <v>3200</v>
      </c>
      <c r="O9">
        <v>3200</v>
      </c>
      <c r="P9">
        <v>3200</v>
      </c>
      <c r="S9">
        <v>22</v>
      </c>
      <c r="T9">
        <v>5370</v>
      </c>
      <c r="U9">
        <v>5370</v>
      </c>
      <c r="V9">
        <v>5370</v>
      </c>
      <c r="W9">
        <v>5370</v>
      </c>
      <c r="X9">
        <v>5370</v>
      </c>
      <c r="Y9">
        <v>5370</v>
      </c>
      <c r="AB9">
        <v>22</v>
      </c>
      <c r="AC9">
        <v>7600</v>
      </c>
      <c r="AD9">
        <v>7600</v>
      </c>
      <c r="AE9">
        <v>7600</v>
      </c>
      <c r="AF9">
        <v>7600</v>
      </c>
      <c r="AG9">
        <v>7600</v>
      </c>
      <c r="AH9">
        <v>7600</v>
      </c>
      <c r="AK9">
        <v>22</v>
      </c>
      <c r="AL9">
        <v>9840</v>
      </c>
      <c r="AM9">
        <v>9840</v>
      </c>
      <c r="AN9">
        <v>9840</v>
      </c>
      <c r="AO9">
        <v>9840</v>
      </c>
      <c r="AP9">
        <v>9840</v>
      </c>
      <c r="AQ9">
        <v>9840</v>
      </c>
    </row>
    <row r="10" spans="1:98">
      <c r="A10">
        <v>23</v>
      </c>
      <c r="B10">
        <v>860</v>
      </c>
      <c r="C10">
        <v>860</v>
      </c>
      <c r="D10">
        <v>860</v>
      </c>
      <c r="E10">
        <v>860</v>
      </c>
      <c r="F10">
        <v>860</v>
      </c>
      <c r="G10">
        <v>860</v>
      </c>
      <c r="J10">
        <v>23</v>
      </c>
      <c r="K10">
        <v>3200</v>
      </c>
      <c r="L10">
        <v>3200</v>
      </c>
      <c r="M10">
        <v>3200</v>
      </c>
      <c r="N10">
        <v>3200</v>
      </c>
      <c r="O10">
        <v>3200</v>
      </c>
      <c r="P10">
        <v>3200</v>
      </c>
      <c r="S10">
        <v>23</v>
      </c>
      <c r="T10">
        <v>5370</v>
      </c>
      <c r="U10">
        <v>5370</v>
      </c>
      <c r="V10">
        <v>5370</v>
      </c>
      <c r="W10">
        <v>5370</v>
      </c>
      <c r="X10">
        <v>5370</v>
      </c>
      <c r="Y10">
        <v>5370</v>
      </c>
      <c r="AB10">
        <v>23</v>
      </c>
      <c r="AC10">
        <v>7600</v>
      </c>
      <c r="AD10">
        <v>7600</v>
      </c>
      <c r="AE10">
        <v>7600</v>
      </c>
      <c r="AF10">
        <v>7600</v>
      </c>
      <c r="AG10">
        <v>7600</v>
      </c>
      <c r="AH10">
        <v>7600</v>
      </c>
      <c r="AK10">
        <v>23</v>
      </c>
      <c r="AL10">
        <v>9840</v>
      </c>
      <c r="AM10">
        <v>9840</v>
      </c>
      <c r="AN10">
        <v>9840</v>
      </c>
      <c r="AO10">
        <v>9840</v>
      </c>
      <c r="AP10">
        <v>9840</v>
      </c>
      <c r="AQ10">
        <v>9840</v>
      </c>
    </row>
    <row r="11" spans="1:98">
      <c r="A11">
        <v>24</v>
      </c>
      <c r="B11">
        <v>860</v>
      </c>
      <c r="C11">
        <v>860</v>
      </c>
      <c r="D11">
        <v>860</v>
      </c>
      <c r="E11">
        <v>860</v>
      </c>
      <c r="F11">
        <v>860</v>
      </c>
      <c r="G11">
        <v>860</v>
      </c>
      <c r="J11">
        <v>24</v>
      </c>
      <c r="K11">
        <v>3200</v>
      </c>
      <c r="L11">
        <v>3200</v>
      </c>
      <c r="M11">
        <v>3200</v>
      </c>
      <c r="N11">
        <v>3200</v>
      </c>
      <c r="O11">
        <v>3200</v>
      </c>
      <c r="P11">
        <v>3200</v>
      </c>
      <c r="S11">
        <v>24</v>
      </c>
      <c r="T11">
        <v>5370</v>
      </c>
      <c r="U11">
        <v>5370</v>
      </c>
      <c r="V11">
        <v>5370</v>
      </c>
      <c r="W11">
        <v>5370</v>
      </c>
      <c r="X11">
        <v>5370</v>
      </c>
      <c r="Y11">
        <v>5370</v>
      </c>
      <c r="AB11">
        <v>24</v>
      </c>
      <c r="AC11">
        <v>7600</v>
      </c>
      <c r="AD11">
        <v>7600</v>
      </c>
      <c r="AE11">
        <v>7600</v>
      </c>
      <c r="AF11">
        <v>7600</v>
      </c>
      <c r="AG11">
        <v>7600</v>
      </c>
      <c r="AH11">
        <v>7600</v>
      </c>
      <c r="AK11">
        <v>24</v>
      </c>
      <c r="AL11">
        <v>9840</v>
      </c>
      <c r="AM11">
        <v>9840</v>
      </c>
      <c r="AN11">
        <v>9840</v>
      </c>
      <c r="AO11">
        <v>9840</v>
      </c>
      <c r="AP11">
        <v>9840</v>
      </c>
      <c r="AQ11">
        <v>9840</v>
      </c>
    </row>
    <row r="12" spans="1:98">
      <c r="A12">
        <v>25</v>
      </c>
      <c r="B12">
        <v>860</v>
      </c>
      <c r="C12">
        <v>860</v>
      </c>
      <c r="D12">
        <v>860</v>
      </c>
      <c r="E12">
        <v>860</v>
      </c>
      <c r="F12">
        <v>860</v>
      </c>
      <c r="G12">
        <v>860</v>
      </c>
      <c r="J12">
        <v>25</v>
      </c>
      <c r="K12">
        <v>3200</v>
      </c>
      <c r="L12">
        <v>3200</v>
      </c>
      <c r="M12">
        <v>3200</v>
      </c>
      <c r="N12">
        <v>3200</v>
      </c>
      <c r="O12">
        <v>3200</v>
      </c>
      <c r="P12">
        <v>3200</v>
      </c>
      <c r="S12">
        <v>25</v>
      </c>
      <c r="T12">
        <v>5370</v>
      </c>
      <c r="U12">
        <v>5370</v>
      </c>
      <c r="V12">
        <v>5370</v>
      </c>
      <c r="W12">
        <v>5370</v>
      </c>
      <c r="X12">
        <v>5370</v>
      </c>
      <c r="Y12">
        <v>5370</v>
      </c>
      <c r="AB12">
        <v>25</v>
      </c>
      <c r="AC12">
        <v>7600</v>
      </c>
      <c r="AD12">
        <v>7600</v>
      </c>
      <c r="AE12">
        <v>7600</v>
      </c>
      <c r="AF12">
        <v>7600</v>
      </c>
      <c r="AG12">
        <v>7600</v>
      </c>
      <c r="AH12">
        <v>7600</v>
      </c>
      <c r="AK12">
        <v>25</v>
      </c>
      <c r="AL12">
        <v>9840</v>
      </c>
      <c r="AM12">
        <v>9840</v>
      </c>
      <c r="AN12">
        <v>9840</v>
      </c>
      <c r="AO12">
        <v>9840</v>
      </c>
      <c r="AP12">
        <v>9840</v>
      </c>
      <c r="AQ12">
        <v>9840</v>
      </c>
    </row>
    <row r="13" spans="1:98">
      <c r="A13">
        <v>26</v>
      </c>
      <c r="B13">
        <v>860</v>
      </c>
      <c r="C13">
        <v>860</v>
      </c>
      <c r="D13">
        <v>860</v>
      </c>
      <c r="E13">
        <v>860</v>
      </c>
      <c r="F13">
        <v>860</v>
      </c>
      <c r="G13">
        <v>860</v>
      </c>
      <c r="J13">
        <v>26</v>
      </c>
      <c r="K13">
        <v>3200</v>
      </c>
      <c r="L13">
        <v>3200</v>
      </c>
      <c r="M13">
        <v>3200</v>
      </c>
      <c r="N13">
        <v>3200</v>
      </c>
      <c r="O13">
        <v>3200</v>
      </c>
      <c r="P13">
        <v>3200</v>
      </c>
      <c r="S13">
        <v>26</v>
      </c>
      <c r="T13">
        <v>5370</v>
      </c>
      <c r="U13">
        <v>5370</v>
      </c>
      <c r="V13">
        <v>5370</v>
      </c>
      <c r="W13">
        <v>5370</v>
      </c>
      <c r="X13">
        <v>5370</v>
      </c>
      <c r="Y13">
        <v>5370</v>
      </c>
      <c r="AB13">
        <v>26</v>
      </c>
      <c r="AC13">
        <v>7600</v>
      </c>
      <c r="AD13">
        <v>7600</v>
      </c>
      <c r="AE13">
        <v>7600</v>
      </c>
      <c r="AF13">
        <v>7600</v>
      </c>
      <c r="AG13">
        <v>7600</v>
      </c>
      <c r="AH13">
        <v>7600</v>
      </c>
      <c r="AK13">
        <v>26</v>
      </c>
      <c r="AL13">
        <v>9840</v>
      </c>
      <c r="AM13">
        <v>9840</v>
      </c>
      <c r="AN13">
        <v>9840</v>
      </c>
      <c r="AO13">
        <v>9840</v>
      </c>
      <c r="AP13">
        <v>9840</v>
      </c>
      <c r="AQ13">
        <v>9840</v>
      </c>
    </row>
    <row r="14" spans="1:98">
      <c r="A14">
        <v>27</v>
      </c>
      <c r="B14">
        <v>860</v>
      </c>
      <c r="C14">
        <v>860</v>
      </c>
      <c r="D14">
        <v>860</v>
      </c>
      <c r="E14">
        <v>860</v>
      </c>
      <c r="F14">
        <v>860</v>
      </c>
      <c r="G14">
        <v>860</v>
      </c>
      <c r="J14">
        <v>27</v>
      </c>
      <c r="K14">
        <v>3200</v>
      </c>
      <c r="L14">
        <v>3200</v>
      </c>
      <c r="M14">
        <v>3200</v>
      </c>
      <c r="N14">
        <v>3200</v>
      </c>
      <c r="O14">
        <v>3200</v>
      </c>
      <c r="P14">
        <v>3200</v>
      </c>
      <c r="S14">
        <v>27</v>
      </c>
      <c r="T14">
        <v>5370</v>
      </c>
      <c r="U14">
        <v>5370</v>
      </c>
      <c r="V14">
        <v>5370</v>
      </c>
      <c r="W14">
        <v>5370</v>
      </c>
      <c r="X14">
        <v>5370</v>
      </c>
      <c r="Y14">
        <v>5370</v>
      </c>
      <c r="AB14">
        <v>27</v>
      </c>
      <c r="AC14">
        <v>7600</v>
      </c>
      <c r="AD14">
        <v>7600</v>
      </c>
      <c r="AE14">
        <v>7600</v>
      </c>
      <c r="AF14">
        <v>7600</v>
      </c>
      <c r="AG14">
        <v>7600</v>
      </c>
      <c r="AH14">
        <v>7600</v>
      </c>
      <c r="AK14">
        <v>27</v>
      </c>
      <c r="AL14">
        <v>9840</v>
      </c>
      <c r="AM14">
        <v>9840</v>
      </c>
      <c r="AN14">
        <v>9840</v>
      </c>
      <c r="AO14">
        <v>9840</v>
      </c>
      <c r="AP14">
        <v>9840</v>
      </c>
      <c r="AQ14">
        <v>9840</v>
      </c>
    </row>
    <row r="15" spans="1:98">
      <c r="A15">
        <v>28</v>
      </c>
      <c r="B15">
        <v>860</v>
      </c>
      <c r="C15">
        <v>860</v>
      </c>
      <c r="D15">
        <v>860</v>
      </c>
      <c r="E15">
        <v>860</v>
      </c>
      <c r="F15">
        <v>860</v>
      </c>
      <c r="G15">
        <v>860</v>
      </c>
      <c r="J15">
        <v>28</v>
      </c>
      <c r="K15">
        <v>3200</v>
      </c>
      <c r="L15">
        <v>3200</v>
      </c>
      <c r="M15">
        <v>3200</v>
      </c>
      <c r="N15">
        <v>3200</v>
      </c>
      <c r="O15">
        <v>3200</v>
      </c>
      <c r="P15">
        <v>3200</v>
      </c>
      <c r="S15">
        <v>28</v>
      </c>
      <c r="T15">
        <v>5370</v>
      </c>
      <c r="U15">
        <v>5370</v>
      </c>
      <c r="V15">
        <v>5370</v>
      </c>
      <c r="W15">
        <v>5370</v>
      </c>
      <c r="X15">
        <v>5370</v>
      </c>
      <c r="Y15">
        <v>5370</v>
      </c>
      <c r="AB15">
        <v>28</v>
      </c>
      <c r="AC15">
        <v>7600</v>
      </c>
      <c r="AD15">
        <v>7600</v>
      </c>
      <c r="AE15">
        <v>7600</v>
      </c>
      <c r="AF15">
        <v>7600</v>
      </c>
      <c r="AG15">
        <v>7600</v>
      </c>
      <c r="AH15">
        <v>7600</v>
      </c>
      <c r="AK15">
        <v>28</v>
      </c>
      <c r="AL15">
        <v>9840</v>
      </c>
      <c r="AM15">
        <v>9840</v>
      </c>
      <c r="AN15">
        <v>9840</v>
      </c>
      <c r="AO15">
        <v>9840</v>
      </c>
      <c r="AP15">
        <v>9840</v>
      </c>
      <c r="AQ15">
        <v>9840</v>
      </c>
    </row>
    <row r="16" spans="1:98">
      <c r="A16">
        <v>29</v>
      </c>
      <c r="B16">
        <v>860</v>
      </c>
      <c r="C16">
        <v>860</v>
      </c>
      <c r="D16">
        <v>860</v>
      </c>
      <c r="E16">
        <v>860</v>
      </c>
      <c r="F16">
        <v>860</v>
      </c>
      <c r="G16">
        <v>860</v>
      </c>
      <c r="J16">
        <v>29</v>
      </c>
      <c r="K16">
        <v>3200</v>
      </c>
      <c r="L16">
        <v>3200</v>
      </c>
      <c r="M16">
        <v>3200</v>
      </c>
      <c r="N16">
        <v>3200</v>
      </c>
      <c r="O16">
        <v>3200</v>
      </c>
      <c r="P16">
        <v>3200</v>
      </c>
      <c r="S16">
        <v>29</v>
      </c>
      <c r="T16">
        <v>5370</v>
      </c>
      <c r="U16">
        <v>5370</v>
      </c>
      <c r="V16">
        <v>5370</v>
      </c>
      <c r="W16">
        <v>5370</v>
      </c>
      <c r="X16">
        <v>5370</v>
      </c>
      <c r="Y16">
        <v>5370</v>
      </c>
      <c r="AB16">
        <v>29</v>
      </c>
      <c r="AC16">
        <v>7600</v>
      </c>
      <c r="AD16">
        <v>7600</v>
      </c>
      <c r="AE16">
        <v>7600</v>
      </c>
      <c r="AF16">
        <v>7600</v>
      </c>
      <c r="AG16">
        <v>7600</v>
      </c>
      <c r="AH16">
        <v>7600</v>
      </c>
      <c r="AK16">
        <v>29</v>
      </c>
      <c r="AL16">
        <v>9840</v>
      </c>
      <c r="AM16">
        <v>9840</v>
      </c>
      <c r="AN16">
        <v>9840</v>
      </c>
      <c r="AO16">
        <v>9840</v>
      </c>
      <c r="AP16">
        <v>9840</v>
      </c>
      <c r="AQ16">
        <v>9840</v>
      </c>
    </row>
    <row r="17" spans="1:43">
      <c r="A17">
        <v>30</v>
      </c>
      <c r="B17">
        <v>860</v>
      </c>
      <c r="C17">
        <v>860</v>
      </c>
      <c r="D17">
        <v>860</v>
      </c>
      <c r="E17">
        <v>860</v>
      </c>
      <c r="F17">
        <v>860</v>
      </c>
      <c r="G17">
        <v>860</v>
      </c>
      <c r="J17">
        <v>30</v>
      </c>
      <c r="K17">
        <v>3200</v>
      </c>
      <c r="L17">
        <v>3200</v>
      </c>
      <c r="M17">
        <v>3200</v>
      </c>
      <c r="N17">
        <v>3200</v>
      </c>
      <c r="O17">
        <v>3200</v>
      </c>
      <c r="P17">
        <v>3200</v>
      </c>
      <c r="S17">
        <v>30</v>
      </c>
      <c r="T17">
        <v>5370</v>
      </c>
      <c r="U17">
        <v>5370</v>
      </c>
      <c r="V17">
        <v>5370</v>
      </c>
      <c r="W17">
        <v>5370</v>
      </c>
      <c r="X17">
        <v>5370</v>
      </c>
      <c r="Y17">
        <v>5370</v>
      </c>
      <c r="AB17">
        <v>30</v>
      </c>
      <c r="AC17">
        <v>7600</v>
      </c>
      <c r="AD17">
        <v>7600</v>
      </c>
      <c r="AE17">
        <v>7600</v>
      </c>
      <c r="AF17">
        <v>7600</v>
      </c>
      <c r="AG17">
        <v>7600</v>
      </c>
      <c r="AH17">
        <v>7600</v>
      </c>
      <c r="AK17">
        <v>30</v>
      </c>
      <c r="AL17">
        <v>9840</v>
      </c>
      <c r="AM17">
        <v>9840</v>
      </c>
      <c r="AN17">
        <v>9840</v>
      </c>
      <c r="AO17">
        <v>9840</v>
      </c>
      <c r="AP17">
        <v>9840</v>
      </c>
      <c r="AQ17">
        <v>9840</v>
      </c>
    </row>
    <row r="18" spans="1:43">
      <c r="A18">
        <v>31</v>
      </c>
      <c r="B18">
        <v>860</v>
      </c>
      <c r="C18">
        <v>860</v>
      </c>
      <c r="D18">
        <v>860</v>
      </c>
      <c r="E18">
        <v>860</v>
      </c>
      <c r="F18">
        <v>860</v>
      </c>
      <c r="G18">
        <v>860</v>
      </c>
      <c r="J18">
        <v>31</v>
      </c>
      <c r="K18">
        <v>3200</v>
      </c>
      <c r="L18">
        <v>3200</v>
      </c>
      <c r="M18">
        <v>3200</v>
      </c>
      <c r="N18">
        <v>3200</v>
      </c>
      <c r="O18">
        <v>3200</v>
      </c>
      <c r="P18">
        <v>3200</v>
      </c>
      <c r="S18">
        <v>31</v>
      </c>
      <c r="T18">
        <v>5370</v>
      </c>
      <c r="U18">
        <v>5370</v>
      </c>
      <c r="V18">
        <v>5370</v>
      </c>
      <c r="W18">
        <v>5370</v>
      </c>
      <c r="X18">
        <v>5370</v>
      </c>
      <c r="Y18">
        <v>5370</v>
      </c>
      <c r="AB18">
        <v>31</v>
      </c>
      <c r="AC18">
        <v>7600</v>
      </c>
      <c r="AD18">
        <v>7600</v>
      </c>
      <c r="AE18">
        <v>7600</v>
      </c>
      <c r="AF18">
        <v>7600</v>
      </c>
      <c r="AG18">
        <v>7600</v>
      </c>
      <c r="AH18">
        <v>7600</v>
      </c>
      <c r="AK18">
        <v>31</v>
      </c>
      <c r="AL18">
        <v>9840</v>
      </c>
      <c r="AM18">
        <v>9840</v>
      </c>
      <c r="AN18">
        <v>9840</v>
      </c>
      <c r="AO18">
        <v>9840</v>
      </c>
      <c r="AP18">
        <v>9840</v>
      </c>
      <c r="AQ18">
        <v>9840</v>
      </c>
    </row>
    <row r="19" spans="1:43">
      <c r="A19">
        <v>32</v>
      </c>
      <c r="B19">
        <v>860</v>
      </c>
      <c r="C19">
        <v>860</v>
      </c>
      <c r="D19">
        <v>860</v>
      </c>
      <c r="E19">
        <v>860</v>
      </c>
      <c r="F19">
        <v>860</v>
      </c>
      <c r="G19">
        <v>860</v>
      </c>
      <c r="J19">
        <v>32</v>
      </c>
      <c r="K19">
        <v>3200</v>
      </c>
      <c r="L19">
        <v>3200</v>
      </c>
      <c r="M19">
        <v>3200</v>
      </c>
      <c r="N19">
        <v>3200</v>
      </c>
      <c r="O19">
        <v>3200</v>
      </c>
      <c r="P19">
        <v>3200</v>
      </c>
      <c r="S19">
        <v>32</v>
      </c>
      <c r="T19">
        <v>5370</v>
      </c>
      <c r="U19">
        <v>5370</v>
      </c>
      <c r="V19">
        <v>5370</v>
      </c>
      <c r="W19">
        <v>5370</v>
      </c>
      <c r="X19">
        <v>5370</v>
      </c>
      <c r="Y19">
        <v>5370</v>
      </c>
      <c r="AB19">
        <v>32</v>
      </c>
      <c r="AC19">
        <v>7600</v>
      </c>
      <c r="AD19">
        <v>7600</v>
      </c>
      <c r="AE19">
        <v>7600</v>
      </c>
      <c r="AF19">
        <v>7600</v>
      </c>
      <c r="AG19">
        <v>7600</v>
      </c>
      <c r="AH19">
        <v>7600</v>
      </c>
      <c r="AK19">
        <v>32</v>
      </c>
      <c r="AL19">
        <v>9840</v>
      </c>
      <c r="AM19">
        <v>9840</v>
      </c>
      <c r="AN19">
        <v>9840</v>
      </c>
      <c r="AO19">
        <v>9840</v>
      </c>
      <c r="AP19">
        <v>9840</v>
      </c>
      <c r="AQ19">
        <v>9840</v>
      </c>
    </row>
    <row r="20" spans="1:43">
      <c r="A20">
        <v>33</v>
      </c>
      <c r="B20">
        <v>860</v>
      </c>
      <c r="C20">
        <v>860</v>
      </c>
      <c r="D20">
        <v>860</v>
      </c>
      <c r="E20">
        <v>860</v>
      </c>
      <c r="F20">
        <v>860</v>
      </c>
      <c r="G20">
        <v>860</v>
      </c>
      <c r="J20">
        <v>33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S20">
        <v>33</v>
      </c>
      <c r="T20">
        <v>5370</v>
      </c>
      <c r="U20">
        <v>5370</v>
      </c>
      <c r="V20">
        <v>5370</v>
      </c>
      <c r="W20">
        <v>5370</v>
      </c>
      <c r="X20">
        <v>5370</v>
      </c>
      <c r="Y20">
        <v>5370</v>
      </c>
      <c r="AB20">
        <v>33</v>
      </c>
      <c r="AC20">
        <v>7600</v>
      </c>
      <c r="AD20">
        <v>7600</v>
      </c>
      <c r="AE20">
        <v>7600</v>
      </c>
      <c r="AF20">
        <v>7600</v>
      </c>
      <c r="AG20">
        <v>7600</v>
      </c>
      <c r="AH20">
        <v>7600</v>
      </c>
      <c r="AK20">
        <v>33</v>
      </c>
      <c r="AL20">
        <v>9840</v>
      </c>
      <c r="AM20">
        <v>9840</v>
      </c>
      <c r="AN20">
        <v>9840</v>
      </c>
      <c r="AO20">
        <v>9840</v>
      </c>
      <c r="AP20">
        <v>9840</v>
      </c>
      <c r="AQ20">
        <v>9840</v>
      </c>
    </row>
    <row r="21" spans="1:43">
      <c r="A21">
        <v>34</v>
      </c>
      <c r="B21">
        <v>860</v>
      </c>
      <c r="C21">
        <v>860</v>
      </c>
      <c r="D21">
        <v>860</v>
      </c>
      <c r="E21">
        <v>860</v>
      </c>
      <c r="F21">
        <v>860</v>
      </c>
      <c r="G21">
        <v>860</v>
      </c>
      <c r="J21">
        <v>34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S21">
        <v>34</v>
      </c>
      <c r="T21">
        <v>5370</v>
      </c>
      <c r="U21">
        <v>5370</v>
      </c>
      <c r="V21">
        <v>5370</v>
      </c>
      <c r="W21">
        <v>5370</v>
      </c>
      <c r="X21">
        <v>5370</v>
      </c>
      <c r="Y21">
        <v>5370</v>
      </c>
      <c r="AB21">
        <v>34</v>
      </c>
      <c r="AC21">
        <v>7600</v>
      </c>
      <c r="AD21">
        <v>7600</v>
      </c>
      <c r="AE21">
        <v>7600</v>
      </c>
      <c r="AF21">
        <v>7600</v>
      </c>
      <c r="AG21">
        <v>7600</v>
      </c>
      <c r="AH21">
        <v>7600</v>
      </c>
      <c r="AK21">
        <v>34</v>
      </c>
      <c r="AL21">
        <v>9840</v>
      </c>
      <c r="AM21">
        <v>9840</v>
      </c>
      <c r="AN21">
        <v>9840</v>
      </c>
      <c r="AO21">
        <v>9840</v>
      </c>
      <c r="AP21">
        <v>9840</v>
      </c>
      <c r="AQ21">
        <v>9840</v>
      </c>
    </row>
    <row r="22" spans="1:43">
      <c r="A22">
        <v>35</v>
      </c>
      <c r="B22">
        <v>860</v>
      </c>
      <c r="C22">
        <v>860</v>
      </c>
      <c r="D22">
        <v>860</v>
      </c>
      <c r="E22">
        <v>860</v>
      </c>
      <c r="F22">
        <v>860</v>
      </c>
      <c r="G22">
        <v>860</v>
      </c>
      <c r="J22">
        <v>35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S22">
        <v>35</v>
      </c>
      <c r="T22">
        <v>5370</v>
      </c>
      <c r="U22">
        <v>5370</v>
      </c>
      <c r="V22">
        <v>5370</v>
      </c>
      <c r="W22">
        <v>5370</v>
      </c>
      <c r="X22">
        <v>5370</v>
      </c>
      <c r="Y22">
        <v>5370</v>
      </c>
      <c r="AB22">
        <v>35</v>
      </c>
      <c r="AC22">
        <v>7600</v>
      </c>
      <c r="AD22">
        <v>7600</v>
      </c>
      <c r="AE22">
        <v>7600</v>
      </c>
      <c r="AF22">
        <v>7600</v>
      </c>
      <c r="AG22">
        <v>7600</v>
      </c>
      <c r="AH22">
        <v>7600</v>
      </c>
      <c r="AK22">
        <v>35</v>
      </c>
      <c r="AL22">
        <v>9840</v>
      </c>
      <c r="AM22">
        <v>9840</v>
      </c>
      <c r="AN22">
        <v>9840</v>
      </c>
      <c r="AO22">
        <v>9840</v>
      </c>
      <c r="AP22">
        <v>9840</v>
      </c>
      <c r="AQ22">
        <v>9840</v>
      </c>
    </row>
    <row r="23" spans="1:43">
      <c r="A23">
        <v>36</v>
      </c>
      <c r="B23">
        <v>860</v>
      </c>
      <c r="C23">
        <v>860</v>
      </c>
      <c r="D23">
        <v>860</v>
      </c>
      <c r="E23">
        <v>860</v>
      </c>
      <c r="F23">
        <v>860</v>
      </c>
      <c r="G23">
        <v>860</v>
      </c>
      <c r="J23">
        <v>36</v>
      </c>
      <c r="K23">
        <v>3200</v>
      </c>
      <c r="L23">
        <v>3200</v>
      </c>
      <c r="M23">
        <v>3200</v>
      </c>
      <c r="N23">
        <v>3200</v>
      </c>
      <c r="O23">
        <v>3200</v>
      </c>
      <c r="P23">
        <v>3200</v>
      </c>
      <c r="S23">
        <v>36</v>
      </c>
      <c r="T23">
        <v>5370</v>
      </c>
      <c r="U23">
        <v>5370</v>
      </c>
      <c r="V23">
        <v>5370</v>
      </c>
      <c r="W23">
        <v>5370</v>
      </c>
      <c r="X23">
        <v>5370</v>
      </c>
      <c r="Y23">
        <v>5370</v>
      </c>
      <c r="AB23">
        <v>36</v>
      </c>
      <c r="AC23">
        <v>7600</v>
      </c>
      <c r="AD23">
        <v>7600</v>
      </c>
      <c r="AE23">
        <v>7600</v>
      </c>
      <c r="AF23">
        <v>7600</v>
      </c>
      <c r="AG23">
        <v>7600</v>
      </c>
      <c r="AH23">
        <v>7600</v>
      </c>
      <c r="AK23">
        <v>36</v>
      </c>
      <c r="AL23">
        <v>9840</v>
      </c>
      <c r="AM23">
        <v>9840</v>
      </c>
      <c r="AN23">
        <v>9840</v>
      </c>
      <c r="AO23">
        <v>9840</v>
      </c>
      <c r="AP23">
        <v>9840</v>
      </c>
      <c r="AQ23">
        <v>9840</v>
      </c>
    </row>
    <row r="24" spans="1:43">
      <c r="A24">
        <v>37</v>
      </c>
      <c r="B24">
        <v>860</v>
      </c>
      <c r="C24">
        <v>860</v>
      </c>
      <c r="D24">
        <v>860</v>
      </c>
      <c r="E24">
        <v>860</v>
      </c>
      <c r="F24">
        <v>860</v>
      </c>
      <c r="G24">
        <v>860</v>
      </c>
      <c r="J24">
        <v>37</v>
      </c>
      <c r="K24">
        <v>3200</v>
      </c>
      <c r="L24">
        <v>3200</v>
      </c>
      <c r="M24">
        <v>3200</v>
      </c>
      <c r="N24">
        <v>3200</v>
      </c>
      <c r="O24">
        <v>3200</v>
      </c>
      <c r="P24">
        <v>3200</v>
      </c>
      <c r="S24">
        <v>37</v>
      </c>
      <c r="T24">
        <v>5370</v>
      </c>
      <c r="U24">
        <v>5370</v>
      </c>
      <c r="V24">
        <v>5370</v>
      </c>
      <c r="W24">
        <v>5370</v>
      </c>
      <c r="X24">
        <v>5370</v>
      </c>
      <c r="Y24">
        <v>5370</v>
      </c>
      <c r="AB24">
        <v>37</v>
      </c>
      <c r="AC24">
        <v>7600</v>
      </c>
      <c r="AD24">
        <v>7600</v>
      </c>
      <c r="AE24">
        <v>7600</v>
      </c>
      <c r="AF24">
        <v>7600</v>
      </c>
      <c r="AG24">
        <v>7600</v>
      </c>
      <c r="AH24">
        <v>7600</v>
      </c>
      <c r="AK24">
        <v>37</v>
      </c>
      <c r="AL24">
        <v>9840</v>
      </c>
      <c r="AM24">
        <v>9840</v>
      </c>
      <c r="AN24">
        <v>9840</v>
      </c>
      <c r="AO24">
        <v>9840</v>
      </c>
      <c r="AP24">
        <v>9840</v>
      </c>
      <c r="AQ24">
        <v>9840</v>
      </c>
    </row>
    <row r="25" spans="1:43">
      <c r="A25">
        <v>38</v>
      </c>
      <c r="B25">
        <v>860</v>
      </c>
      <c r="C25">
        <v>860</v>
      </c>
      <c r="D25">
        <v>860</v>
      </c>
      <c r="E25">
        <v>860</v>
      </c>
      <c r="F25">
        <v>860</v>
      </c>
      <c r="G25">
        <v>860</v>
      </c>
      <c r="J25">
        <v>38</v>
      </c>
      <c r="K25">
        <v>3200</v>
      </c>
      <c r="L25">
        <v>3200</v>
      </c>
      <c r="M25">
        <v>3200</v>
      </c>
      <c r="N25">
        <v>3200</v>
      </c>
      <c r="O25">
        <v>3200</v>
      </c>
      <c r="P25">
        <v>3200</v>
      </c>
      <c r="S25">
        <v>38</v>
      </c>
      <c r="T25">
        <v>5370</v>
      </c>
      <c r="U25">
        <v>5370</v>
      </c>
      <c r="V25">
        <v>5370</v>
      </c>
      <c r="W25">
        <v>5370</v>
      </c>
      <c r="X25">
        <v>5370</v>
      </c>
      <c r="Y25">
        <v>5370</v>
      </c>
      <c r="AB25">
        <v>38</v>
      </c>
      <c r="AC25">
        <v>7600</v>
      </c>
      <c r="AD25">
        <v>7600</v>
      </c>
      <c r="AE25">
        <v>7600</v>
      </c>
      <c r="AF25">
        <v>7600</v>
      </c>
      <c r="AG25">
        <v>7600</v>
      </c>
      <c r="AH25">
        <v>7600</v>
      </c>
      <c r="AK25">
        <v>38</v>
      </c>
      <c r="AL25">
        <v>9840</v>
      </c>
      <c r="AM25">
        <v>9840</v>
      </c>
      <c r="AN25">
        <v>9840</v>
      </c>
      <c r="AO25">
        <v>9840</v>
      </c>
      <c r="AP25">
        <v>9840</v>
      </c>
      <c r="AQ25">
        <v>9840</v>
      </c>
    </row>
    <row r="26" spans="1:43">
      <c r="A26">
        <v>39</v>
      </c>
      <c r="B26">
        <v>860</v>
      </c>
      <c r="C26">
        <v>860</v>
      </c>
      <c r="D26">
        <v>860</v>
      </c>
      <c r="E26">
        <v>860</v>
      </c>
      <c r="F26">
        <v>860</v>
      </c>
      <c r="G26">
        <v>860</v>
      </c>
      <c r="J26">
        <v>39</v>
      </c>
      <c r="K26">
        <v>3200</v>
      </c>
      <c r="L26">
        <v>3200</v>
      </c>
      <c r="M26">
        <v>3200</v>
      </c>
      <c r="N26">
        <v>3200</v>
      </c>
      <c r="O26">
        <v>3200</v>
      </c>
      <c r="P26">
        <v>3200</v>
      </c>
      <c r="S26">
        <v>39</v>
      </c>
      <c r="T26">
        <v>5370</v>
      </c>
      <c r="U26">
        <v>5370</v>
      </c>
      <c r="V26">
        <v>5370</v>
      </c>
      <c r="W26">
        <v>5370</v>
      </c>
      <c r="X26">
        <v>5370</v>
      </c>
      <c r="Y26">
        <v>5370</v>
      </c>
      <c r="AB26">
        <v>39</v>
      </c>
      <c r="AC26">
        <v>7600</v>
      </c>
      <c r="AD26">
        <v>7600</v>
      </c>
      <c r="AE26">
        <v>7600</v>
      </c>
      <c r="AF26">
        <v>7600</v>
      </c>
      <c r="AG26">
        <v>7600</v>
      </c>
      <c r="AH26">
        <v>7600</v>
      </c>
      <c r="AK26">
        <v>39</v>
      </c>
      <c r="AL26">
        <v>9840</v>
      </c>
      <c r="AM26">
        <v>9840</v>
      </c>
      <c r="AN26">
        <v>9840</v>
      </c>
      <c r="AO26">
        <v>9840</v>
      </c>
      <c r="AP26">
        <v>9840</v>
      </c>
      <c r="AQ26">
        <v>9840</v>
      </c>
    </row>
    <row r="27" spans="1:43">
      <c r="A27">
        <v>40</v>
      </c>
      <c r="B27">
        <v>860</v>
      </c>
      <c r="C27">
        <v>860</v>
      </c>
      <c r="D27">
        <v>860</v>
      </c>
      <c r="E27">
        <v>860</v>
      </c>
      <c r="F27">
        <v>860</v>
      </c>
      <c r="G27">
        <v>860</v>
      </c>
      <c r="J27">
        <v>40</v>
      </c>
      <c r="K27">
        <v>3200</v>
      </c>
      <c r="L27">
        <v>3200</v>
      </c>
      <c r="M27">
        <v>3200</v>
      </c>
      <c r="N27">
        <v>3200</v>
      </c>
      <c r="O27">
        <v>3200</v>
      </c>
      <c r="P27">
        <v>3200</v>
      </c>
      <c r="S27">
        <v>40</v>
      </c>
      <c r="T27">
        <v>5370</v>
      </c>
      <c r="U27">
        <v>5370</v>
      </c>
      <c r="V27">
        <v>5370</v>
      </c>
      <c r="W27">
        <v>5370</v>
      </c>
      <c r="X27">
        <v>5370</v>
      </c>
      <c r="Y27">
        <v>5370</v>
      </c>
      <c r="AB27">
        <v>40</v>
      </c>
      <c r="AC27">
        <v>7600</v>
      </c>
      <c r="AD27">
        <v>7600</v>
      </c>
      <c r="AE27">
        <v>7600</v>
      </c>
      <c r="AF27">
        <v>7600</v>
      </c>
      <c r="AG27">
        <v>7600</v>
      </c>
      <c r="AH27">
        <v>7600</v>
      </c>
      <c r="AK27">
        <v>40</v>
      </c>
      <c r="AL27">
        <v>9840</v>
      </c>
      <c r="AM27">
        <v>9840</v>
      </c>
      <c r="AN27">
        <v>9840</v>
      </c>
      <c r="AO27">
        <v>9840</v>
      </c>
      <c r="AP27">
        <v>9840</v>
      </c>
      <c r="AQ27">
        <v>9840</v>
      </c>
    </row>
    <row r="28" spans="1:43">
      <c r="A28">
        <v>41</v>
      </c>
      <c r="B28">
        <v>860</v>
      </c>
      <c r="C28">
        <v>860</v>
      </c>
      <c r="D28">
        <v>860</v>
      </c>
      <c r="E28">
        <v>860</v>
      </c>
      <c r="F28">
        <v>860</v>
      </c>
      <c r="G28">
        <v>860</v>
      </c>
      <c r="J28">
        <v>41</v>
      </c>
      <c r="K28">
        <v>3200</v>
      </c>
      <c r="L28">
        <v>3200</v>
      </c>
      <c r="M28">
        <v>3200</v>
      </c>
      <c r="N28">
        <v>3200</v>
      </c>
      <c r="O28">
        <v>3200</v>
      </c>
      <c r="P28">
        <v>3200</v>
      </c>
      <c r="S28">
        <v>41</v>
      </c>
      <c r="T28">
        <v>5370</v>
      </c>
      <c r="U28">
        <v>5370</v>
      </c>
      <c r="V28">
        <v>5370</v>
      </c>
      <c r="W28">
        <v>5370</v>
      </c>
      <c r="X28">
        <v>5370</v>
      </c>
      <c r="Y28">
        <v>5370</v>
      </c>
      <c r="AB28">
        <v>41</v>
      </c>
      <c r="AC28">
        <v>7600</v>
      </c>
      <c r="AD28">
        <v>7600</v>
      </c>
      <c r="AE28">
        <v>7600</v>
      </c>
      <c r="AF28">
        <v>7600</v>
      </c>
      <c r="AG28">
        <v>7600</v>
      </c>
      <c r="AH28">
        <v>7600</v>
      </c>
      <c r="AK28">
        <v>41</v>
      </c>
      <c r="AL28">
        <v>9840</v>
      </c>
      <c r="AM28">
        <v>9840</v>
      </c>
      <c r="AN28">
        <v>9840</v>
      </c>
      <c r="AO28">
        <v>9840</v>
      </c>
      <c r="AP28">
        <v>9840</v>
      </c>
      <c r="AQ28">
        <v>9840</v>
      </c>
    </row>
    <row r="29" spans="1:43">
      <c r="A29">
        <v>42</v>
      </c>
      <c r="B29">
        <v>860</v>
      </c>
      <c r="C29">
        <v>860</v>
      </c>
      <c r="D29">
        <v>860</v>
      </c>
      <c r="E29">
        <v>860</v>
      </c>
      <c r="F29">
        <v>860</v>
      </c>
      <c r="G29">
        <v>860</v>
      </c>
      <c r="J29">
        <v>42</v>
      </c>
      <c r="K29">
        <v>3200</v>
      </c>
      <c r="L29">
        <v>3200</v>
      </c>
      <c r="M29">
        <v>3200</v>
      </c>
      <c r="N29">
        <v>3200</v>
      </c>
      <c r="O29">
        <v>3200</v>
      </c>
      <c r="P29">
        <v>3200</v>
      </c>
      <c r="S29">
        <v>42</v>
      </c>
      <c r="T29">
        <v>5370</v>
      </c>
      <c r="U29">
        <v>5370</v>
      </c>
      <c r="V29">
        <v>5370</v>
      </c>
      <c r="W29">
        <v>5370</v>
      </c>
      <c r="X29">
        <v>5370</v>
      </c>
      <c r="Y29">
        <v>5370</v>
      </c>
      <c r="AB29">
        <v>42</v>
      </c>
      <c r="AC29">
        <v>7600</v>
      </c>
      <c r="AD29">
        <v>7600</v>
      </c>
      <c r="AE29">
        <v>7600</v>
      </c>
      <c r="AF29">
        <v>7600</v>
      </c>
      <c r="AG29">
        <v>7600</v>
      </c>
      <c r="AH29">
        <v>7600</v>
      </c>
      <c r="AK29">
        <v>42</v>
      </c>
      <c r="AL29">
        <v>9840</v>
      </c>
      <c r="AM29">
        <v>9840</v>
      </c>
      <c r="AN29">
        <v>9840</v>
      </c>
      <c r="AO29">
        <v>9840</v>
      </c>
      <c r="AP29">
        <v>9840</v>
      </c>
      <c r="AQ29">
        <v>9840</v>
      </c>
    </row>
    <row r="30" spans="1:43">
      <c r="A30">
        <v>43</v>
      </c>
      <c r="B30">
        <v>860</v>
      </c>
      <c r="C30">
        <v>860</v>
      </c>
      <c r="D30">
        <v>860</v>
      </c>
      <c r="E30">
        <v>860</v>
      </c>
      <c r="F30">
        <v>860</v>
      </c>
      <c r="G30">
        <v>860</v>
      </c>
      <c r="J30">
        <v>43</v>
      </c>
      <c r="K30">
        <v>3200</v>
      </c>
      <c r="L30">
        <v>3200</v>
      </c>
      <c r="M30">
        <v>3200</v>
      </c>
      <c r="N30">
        <v>3200</v>
      </c>
      <c r="O30">
        <v>3200</v>
      </c>
      <c r="P30">
        <v>3200</v>
      </c>
      <c r="S30">
        <v>43</v>
      </c>
      <c r="T30">
        <v>5370</v>
      </c>
      <c r="U30">
        <v>5370</v>
      </c>
      <c r="V30">
        <v>5370</v>
      </c>
      <c r="W30">
        <v>5370</v>
      </c>
      <c r="X30">
        <v>5370</v>
      </c>
      <c r="Y30">
        <v>5370</v>
      </c>
      <c r="AB30">
        <v>43</v>
      </c>
      <c r="AC30">
        <v>7600</v>
      </c>
      <c r="AD30">
        <v>7600</v>
      </c>
      <c r="AE30">
        <v>7600</v>
      </c>
      <c r="AF30">
        <v>7600</v>
      </c>
      <c r="AG30">
        <v>7600</v>
      </c>
      <c r="AH30">
        <v>7600</v>
      </c>
      <c r="AK30">
        <v>43</v>
      </c>
      <c r="AL30">
        <v>9840</v>
      </c>
      <c r="AM30">
        <v>9840</v>
      </c>
      <c r="AN30">
        <v>9840</v>
      </c>
      <c r="AO30">
        <v>9840</v>
      </c>
      <c r="AP30">
        <v>9840</v>
      </c>
      <c r="AQ30">
        <v>9840</v>
      </c>
    </row>
    <row r="31" spans="1:43">
      <c r="A31">
        <v>44</v>
      </c>
      <c r="B31">
        <v>860</v>
      </c>
      <c r="C31">
        <v>860</v>
      </c>
      <c r="D31">
        <v>860</v>
      </c>
      <c r="E31">
        <v>860</v>
      </c>
      <c r="F31">
        <v>860</v>
      </c>
      <c r="G31">
        <v>860</v>
      </c>
      <c r="J31">
        <v>44</v>
      </c>
      <c r="K31">
        <v>3200</v>
      </c>
      <c r="L31">
        <v>3200</v>
      </c>
      <c r="M31">
        <v>3200</v>
      </c>
      <c r="N31">
        <v>3200</v>
      </c>
      <c r="O31">
        <v>3200</v>
      </c>
      <c r="P31">
        <v>3200</v>
      </c>
      <c r="S31">
        <v>44</v>
      </c>
      <c r="T31">
        <v>5370</v>
      </c>
      <c r="U31">
        <v>5370</v>
      </c>
      <c r="V31">
        <v>5370</v>
      </c>
      <c r="W31">
        <v>5370</v>
      </c>
      <c r="X31">
        <v>5370</v>
      </c>
      <c r="Y31">
        <v>5370</v>
      </c>
      <c r="AB31">
        <v>44</v>
      </c>
      <c r="AC31">
        <v>7600</v>
      </c>
      <c r="AD31">
        <v>7600</v>
      </c>
      <c r="AE31">
        <v>7600</v>
      </c>
      <c r="AF31">
        <v>7600</v>
      </c>
      <c r="AG31">
        <v>7600</v>
      </c>
      <c r="AH31">
        <v>7600</v>
      </c>
      <c r="AK31">
        <v>44</v>
      </c>
      <c r="AL31">
        <v>9840</v>
      </c>
      <c r="AM31">
        <v>9840</v>
      </c>
      <c r="AN31">
        <v>9840</v>
      </c>
      <c r="AO31">
        <v>9840</v>
      </c>
      <c r="AP31">
        <v>9840</v>
      </c>
      <c r="AQ31">
        <v>9840</v>
      </c>
    </row>
    <row r="32" spans="1:43">
      <c r="A32">
        <v>45</v>
      </c>
      <c r="B32">
        <v>860</v>
      </c>
      <c r="C32">
        <v>860</v>
      </c>
      <c r="D32">
        <v>860</v>
      </c>
      <c r="E32">
        <v>860</v>
      </c>
      <c r="F32">
        <v>860</v>
      </c>
      <c r="G32">
        <v>860</v>
      </c>
      <c r="J32">
        <v>45</v>
      </c>
      <c r="K32">
        <v>3200</v>
      </c>
      <c r="L32">
        <v>3200</v>
      </c>
      <c r="M32">
        <v>3200</v>
      </c>
      <c r="N32">
        <v>3200</v>
      </c>
      <c r="O32">
        <v>3200</v>
      </c>
      <c r="P32">
        <v>3200</v>
      </c>
      <c r="S32">
        <v>45</v>
      </c>
      <c r="T32">
        <v>5370</v>
      </c>
      <c r="U32">
        <v>5370</v>
      </c>
      <c r="V32">
        <v>5370</v>
      </c>
      <c r="W32">
        <v>5370</v>
      </c>
      <c r="X32">
        <v>5370</v>
      </c>
      <c r="Y32">
        <v>5370</v>
      </c>
      <c r="AB32">
        <v>45</v>
      </c>
      <c r="AC32">
        <v>7600</v>
      </c>
      <c r="AD32">
        <v>7600</v>
      </c>
      <c r="AE32">
        <v>7600</v>
      </c>
      <c r="AF32">
        <v>7600</v>
      </c>
      <c r="AG32">
        <v>7600</v>
      </c>
      <c r="AH32">
        <v>7600</v>
      </c>
      <c r="AK32">
        <v>45</v>
      </c>
      <c r="AL32">
        <v>9840</v>
      </c>
      <c r="AM32">
        <v>9840</v>
      </c>
      <c r="AN32">
        <v>9840</v>
      </c>
      <c r="AO32">
        <v>9840</v>
      </c>
      <c r="AP32">
        <v>9840</v>
      </c>
      <c r="AQ32">
        <v>9840</v>
      </c>
    </row>
    <row r="33" spans="1:43">
      <c r="A33">
        <v>46</v>
      </c>
      <c r="B33">
        <v>860</v>
      </c>
      <c r="C33">
        <v>860</v>
      </c>
      <c r="D33">
        <v>860</v>
      </c>
      <c r="E33">
        <v>860</v>
      </c>
      <c r="F33">
        <v>860</v>
      </c>
      <c r="G33">
        <v>860</v>
      </c>
      <c r="J33">
        <v>46</v>
      </c>
      <c r="K33">
        <v>3200</v>
      </c>
      <c r="L33">
        <v>3200</v>
      </c>
      <c r="M33">
        <v>3200</v>
      </c>
      <c r="N33">
        <v>3200</v>
      </c>
      <c r="O33">
        <v>3200</v>
      </c>
      <c r="P33">
        <v>3200</v>
      </c>
      <c r="S33">
        <v>46</v>
      </c>
      <c r="T33">
        <v>5370</v>
      </c>
      <c r="U33">
        <v>5370</v>
      </c>
      <c r="V33">
        <v>5370</v>
      </c>
      <c r="W33">
        <v>5370</v>
      </c>
      <c r="X33">
        <v>5370</v>
      </c>
      <c r="Y33">
        <v>5370</v>
      </c>
      <c r="AB33">
        <v>46</v>
      </c>
      <c r="AC33">
        <v>7600</v>
      </c>
      <c r="AD33">
        <v>7600</v>
      </c>
      <c r="AE33">
        <v>7600</v>
      </c>
      <c r="AF33">
        <v>7600</v>
      </c>
      <c r="AG33">
        <v>7600</v>
      </c>
      <c r="AH33">
        <v>7600</v>
      </c>
      <c r="AK33">
        <v>46</v>
      </c>
      <c r="AL33">
        <v>9840</v>
      </c>
      <c r="AM33">
        <v>9840</v>
      </c>
      <c r="AN33">
        <v>9840</v>
      </c>
      <c r="AO33">
        <v>9840</v>
      </c>
      <c r="AP33">
        <v>9840</v>
      </c>
      <c r="AQ33">
        <v>9840</v>
      </c>
    </row>
    <row r="34" spans="1:43">
      <c r="A34">
        <v>47</v>
      </c>
      <c r="B34">
        <v>860</v>
      </c>
      <c r="C34">
        <v>860</v>
      </c>
      <c r="D34">
        <v>860</v>
      </c>
      <c r="E34">
        <v>860</v>
      </c>
      <c r="F34">
        <v>860</v>
      </c>
      <c r="G34">
        <v>860</v>
      </c>
      <c r="J34">
        <v>47</v>
      </c>
      <c r="K34">
        <v>3200</v>
      </c>
      <c r="L34">
        <v>3200</v>
      </c>
      <c r="M34">
        <v>3200</v>
      </c>
      <c r="N34">
        <v>3200</v>
      </c>
      <c r="O34">
        <v>3200</v>
      </c>
      <c r="P34">
        <v>3200</v>
      </c>
      <c r="S34">
        <v>47</v>
      </c>
      <c r="T34">
        <v>5370</v>
      </c>
      <c r="U34">
        <v>5370</v>
      </c>
      <c r="V34">
        <v>5370</v>
      </c>
      <c r="W34">
        <v>5370</v>
      </c>
      <c r="X34">
        <v>5370</v>
      </c>
      <c r="Y34">
        <v>5370</v>
      </c>
      <c r="AB34">
        <v>47</v>
      </c>
      <c r="AC34">
        <v>7600</v>
      </c>
      <c r="AD34">
        <v>7600</v>
      </c>
      <c r="AE34">
        <v>7600</v>
      </c>
      <c r="AF34">
        <v>7600</v>
      </c>
      <c r="AG34">
        <v>7600</v>
      </c>
      <c r="AH34">
        <v>7600</v>
      </c>
      <c r="AK34">
        <v>47</v>
      </c>
      <c r="AL34">
        <v>9840</v>
      </c>
      <c r="AM34">
        <v>9840</v>
      </c>
      <c r="AN34">
        <v>9840</v>
      </c>
      <c r="AO34">
        <v>9840</v>
      </c>
      <c r="AP34">
        <v>9840</v>
      </c>
      <c r="AQ34">
        <v>9840</v>
      </c>
    </row>
    <row r="35" spans="1:43">
      <c r="A35">
        <v>48</v>
      </c>
      <c r="B35">
        <v>860</v>
      </c>
      <c r="C35">
        <v>860</v>
      </c>
      <c r="D35">
        <v>860</v>
      </c>
      <c r="E35">
        <v>860</v>
      </c>
      <c r="F35">
        <v>860</v>
      </c>
      <c r="G35">
        <v>860</v>
      </c>
      <c r="J35">
        <v>48</v>
      </c>
      <c r="K35">
        <v>3200</v>
      </c>
      <c r="L35">
        <v>3200</v>
      </c>
      <c r="M35">
        <v>3200</v>
      </c>
      <c r="N35">
        <v>3200</v>
      </c>
      <c r="O35">
        <v>3200</v>
      </c>
      <c r="P35">
        <v>3200</v>
      </c>
      <c r="S35">
        <v>48</v>
      </c>
      <c r="T35">
        <v>5370</v>
      </c>
      <c r="U35">
        <v>5370</v>
      </c>
      <c r="V35">
        <v>5370</v>
      </c>
      <c r="W35">
        <v>5370</v>
      </c>
      <c r="X35">
        <v>5370</v>
      </c>
      <c r="Y35">
        <v>5370</v>
      </c>
      <c r="AB35">
        <v>48</v>
      </c>
      <c r="AC35">
        <v>7600</v>
      </c>
      <c r="AD35">
        <v>7600</v>
      </c>
      <c r="AE35">
        <v>7600</v>
      </c>
      <c r="AF35">
        <v>7600</v>
      </c>
      <c r="AG35">
        <v>7600</v>
      </c>
      <c r="AH35">
        <v>7600</v>
      </c>
      <c r="AK35">
        <v>48</v>
      </c>
      <c r="AL35">
        <v>9840</v>
      </c>
      <c r="AM35">
        <v>9840</v>
      </c>
      <c r="AN35">
        <v>9840</v>
      </c>
      <c r="AO35">
        <v>9840</v>
      </c>
      <c r="AP35">
        <v>9840</v>
      </c>
      <c r="AQ35">
        <v>9840</v>
      </c>
    </row>
    <row r="36" spans="1:43">
      <c r="A36">
        <v>49</v>
      </c>
      <c r="B36">
        <v>860</v>
      </c>
      <c r="C36">
        <v>860</v>
      </c>
      <c r="D36">
        <v>860</v>
      </c>
      <c r="E36">
        <v>860</v>
      </c>
      <c r="F36">
        <v>860</v>
      </c>
      <c r="G36">
        <v>860</v>
      </c>
      <c r="J36">
        <v>49</v>
      </c>
      <c r="K36">
        <v>3200</v>
      </c>
      <c r="L36">
        <v>3200</v>
      </c>
      <c r="M36">
        <v>3200</v>
      </c>
      <c r="N36">
        <v>3200</v>
      </c>
      <c r="O36">
        <v>3200</v>
      </c>
      <c r="P36">
        <v>3200</v>
      </c>
      <c r="S36">
        <v>49</v>
      </c>
      <c r="T36">
        <v>5370</v>
      </c>
      <c r="U36">
        <v>5370</v>
      </c>
      <c r="V36">
        <v>5370</v>
      </c>
      <c r="W36">
        <v>5370</v>
      </c>
      <c r="X36">
        <v>5370</v>
      </c>
      <c r="Y36">
        <v>5370</v>
      </c>
      <c r="AB36">
        <v>49</v>
      </c>
      <c r="AC36">
        <v>7600</v>
      </c>
      <c r="AD36">
        <v>7600</v>
      </c>
      <c r="AE36">
        <v>7600</v>
      </c>
      <c r="AF36">
        <v>7600</v>
      </c>
      <c r="AG36">
        <v>7600</v>
      </c>
      <c r="AH36">
        <v>7600</v>
      </c>
      <c r="AK36">
        <v>49</v>
      </c>
      <c r="AL36">
        <v>9840</v>
      </c>
      <c r="AM36">
        <v>9840</v>
      </c>
      <c r="AN36">
        <v>9840</v>
      </c>
      <c r="AO36">
        <v>9840</v>
      </c>
      <c r="AP36">
        <v>9840</v>
      </c>
      <c r="AQ36">
        <v>9840</v>
      </c>
    </row>
    <row r="37" spans="1:43">
      <c r="A37">
        <v>50</v>
      </c>
      <c r="B37">
        <v>860</v>
      </c>
      <c r="C37">
        <v>860</v>
      </c>
      <c r="D37">
        <v>860</v>
      </c>
      <c r="E37">
        <v>860</v>
      </c>
      <c r="F37">
        <v>860</v>
      </c>
      <c r="G37">
        <v>860</v>
      </c>
      <c r="J37">
        <v>50</v>
      </c>
      <c r="K37">
        <v>3200</v>
      </c>
      <c r="L37">
        <v>3200</v>
      </c>
      <c r="M37">
        <v>3200</v>
      </c>
      <c r="N37">
        <v>3200</v>
      </c>
      <c r="O37">
        <v>3200</v>
      </c>
      <c r="P37">
        <v>3200</v>
      </c>
      <c r="S37">
        <v>50</v>
      </c>
      <c r="T37">
        <v>5370</v>
      </c>
      <c r="U37">
        <v>5370</v>
      </c>
      <c r="V37">
        <v>5370</v>
      </c>
      <c r="W37">
        <v>5370</v>
      </c>
      <c r="X37">
        <v>5370</v>
      </c>
      <c r="Y37">
        <v>5370</v>
      </c>
      <c r="AB37">
        <v>50</v>
      </c>
      <c r="AC37">
        <v>7600</v>
      </c>
      <c r="AD37">
        <v>7600</v>
      </c>
      <c r="AE37">
        <v>7600</v>
      </c>
      <c r="AF37">
        <v>7600</v>
      </c>
      <c r="AG37">
        <v>7600</v>
      </c>
      <c r="AH37">
        <v>7600</v>
      </c>
      <c r="AK37">
        <v>50</v>
      </c>
      <c r="AL37">
        <v>9840</v>
      </c>
      <c r="AM37">
        <v>9840</v>
      </c>
      <c r="AN37">
        <v>9840</v>
      </c>
      <c r="AO37">
        <v>9840</v>
      </c>
      <c r="AP37">
        <v>9840</v>
      </c>
      <c r="AQ37">
        <v>9840</v>
      </c>
    </row>
    <row r="38" spans="1:43">
      <c r="A38">
        <v>51</v>
      </c>
      <c r="B38">
        <v>860</v>
      </c>
      <c r="C38">
        <v>860</v>
      </c>
      <c r="D38">
        <v>860</v>
      </c>
      <c r="E38">
        <v>860</v>
      </c>
      <c r="F38">
        <v>860</v>
      </c>
      <c r="G38">
        <v>860</v>
      </c>
      <c r="J38">
        <v>51</v>
      </c>
      <c r="K38">
        <v>3200</v>
      </c>
      <c r="L38">
        <v>3200</v>
      </c>
      <c r="M38">
        <v>3200</v>
      </c>
      <c r="N38">
        <v>3200</v>
      </c>
      <c r="O38">
        <v>3200</v>
      </c>
      <c r="P38">
        <v>3200</v>
      </c>
      <c r="S38">
        <v>51</v>
      </c>
      <c r="T38">
        <v>5370</v>
      </c>
      <c r="U38">
        <v>5370</v>
      </c>
      <c r="V38">
        <v>5370</v>
      </c>
      <c r="W38">
        <v>5370</v>
      </c>
      <c r="X38">
        <v>5370</v>
      </c>
      <c r="Y38">
        <v>5370</v>
      </c>
      <c r="AB38">
        <v>51</v>
      </c>
      <c r="AC38">
        <v>7600</v>
      </c>
      <c r="AD38">
        <v>7600</v>
      </c>
      <c r="AE38">
        <v>7600</v>
      </c>
      <c r="AF38">
        <v>7600</v>
      </c>
      <c r="AG38">
        <v>7600</v>
      </c>
      <c r="AH38">
        <v>7600</v>
      </c>
      <c r="AK38">
        <v>51</v>
      </c>
      <c r="AL38">
        <v>9840</v>
      </c>
      <c r="AM38">
        <v>9840</v>
      </c>
      <c r="AN38">
        <v>9840</v>
      </c>
      <c r="AO38">
        <v>9840</v>
      </c>
      <c r="AP38">
        <v>9840</v>
      </c>
      <c r="AQ38">
        <v>9840</v>
      </c>
    </row>
    <row r="39" spans="1:43">
      <c r="A39">
        <v>52</v>
      </c>
      <c r="B39">
        <v>860</v>
      </c>
      <c r="C39">
        <v>860</v>
      </c>
      <c r="D39">
        <v>860</v>
      </c>
      <c r="E39">
        <v>860</v>
      </c>
      <c r="F39">
        <v>860</v>
      </c>
      <c r="G39">
        <v>860</v>
      </c>
      <c r="J39">
        <v>52</v>
      </c>
      <c r="K39">
        <v>3200</v>
      </c>
      <c r="L39">
        <v>3200</v>
      </c>
      <c r="M39">
        <v>3200</v>
      </c>
      <c r="N39">
        <v>3200</v>
      </c>
      <c r="O39">
        <v>3200</v>
      </c>
      <c r="P39">
        <v>3200</v>
      </c>
      <c r="S39">
        <v>52</v>
      </c>
      <c r="T39">
        <v>5370</v>
      </c>
      <c r="U39">
        <v>5370</v>
      </c>
      <c r="V39">
        <v>5370</v>
      </c>
      <c r="W39">
        <v>5370</v>
      </c>
      <c r="X39">
        <v>5370</v>
      </c>
      <c r="Y39">
        <v>5370</v>
      </c>
      <c r="AB39">
        <v>52</v>
      </c>
      <c r="AC39">
        <v>7600</v>
      </c>
      <c r="AD39">
        <v>7600</v>
      </c>
      <c r="AE39">
        <v>7600</v>
      </c>
      <c r="AF39">
        <v>7600</v>
      </c>
      <c r="AG39">
        <v>7600</v>
      </c>
      <c r="AH39">
        <v>7600</v>
      </c>
      <c r="AK39">
        <v>52</v>
      </c>
      <c r="AL39">
        <v>9840</v>
      </c>
      <c r="AM39">
        <v>9840</v>
      </c>
      <c r="AN39">
        <v>9840</v>
      </c>
      <c r="AO39">
        <v>9840</v>
      </c>
      <c r="AP39">
        <v>9840</v>
      </c>
      <c r="AQ39">
        <v>9840</v>
      </c>
    </row>
    <row r="40" spans="1:43">
      <c r="A40">
        <v>53</v>
      </c>
      <c r="B40">
        <v>860</v>
      </c>
      <c r="C40">
        <v>860</v>
      </c>
      <c r="D40">
        <v>860</v>
      </c>
      <c r="E40">
        <v>860</v>
      </c>
      <c r="F40">
        <v>860</v>
      </c>
      <c r="G40">
        <v>860</v>
      </c>
      <c r="J40">
        <v>53</v>
      </c>
      <c r="K40">
        <v>3200</v>
      </c>
      <c r="L40">
        <v>3200</v>
      </c>
      <c r="M40">
        <v>3200</v>
      </c>
      <c r="N40">
        <v>3200</v>
      </c>
      <c r="O40">
        <v>3200</v>
      </c>
      <c r="P40">
        <v>3200</v>
      </c>
      <c r="S40">
        <v>53</v>
      </c>
      <c r="T40">
        <v>5370</v>
      </c>
      <c r="U40">
        <v>5370</v>
      </c>
      <c r="V40">
        <v>5370</v>
      </c>
      <c r="W40">
        <v>5370</v>
      </c>
      <c r="X40">
        <v>5370</v>
      </c>
      <c r="Y40">
        <v>5370</v>
      </c>
      <c r="AB40">
        <v>53</v>
      </c>
      <c r="AC40">
        <v>7600</v>
      </c>
      <c r="AD40">
        <v>7600</v>
      </c>
      <c r="AE40">
        <v>7600</v>
      </c>
      <c r="AF40">
        <v>7600</v>
      </c>
      <c r="AG40">
        <v>7600</v>
      </c>
      <c r="AH40">
        <v>7600</v>
      </c>
      <c r="AK40">
        <v>53</v>
      </c>
      <c r="AL40">
        <v>9840</v>
      </c>
      <c r="AM40">
        <v>9840</v>
      </c>
      <c r="AN40">
        <v>9840</v>
      </c>
      <c r="AO40">
        <v>9840</v>
      </c>
      <c r="AP40">
        <v>9840</v>
      </c>
      <c r="AQ40">
        <v>9840</v>
      </c>
    </row>
    <row r="41" spans="1:43">
      <c r="A41">
        <v>54</v>
      </c>
      <c r="B41">
        <v>860</v>
      </c>
      <c r="C41">
        <v>860</v>
      </c>
      <c r="D41">
        <v>860</v>
      </c>
      <c r="E41">
        <v>860</v>
      </c>
      <c r="F41">
        <v>860</v>
      </c>
      <c r="G41">
        <v>860</v>
      </c>
      <c r="J41">
        <v>54</v>
      </c>
      <c r="K41">
        <v>3200</v>
      </c>
      <c r="L41">
        <v>3200</v>
      </c>
      <c r="M41">
        <v>3200</v>
      </c>
      <c r="N41">
        <v>3200</v>
      </c>
      <c r="O41">
        <v>3200</v>
      </c>
      <c r="P41">
        <v>3200</v>
      </c>
      <c r="S41">
        <v>54</v>
      </c>
      <c r="T41">
        <v>5370</v>
      </c>
      <c r="U41">
        <v>5370</v>
      </c>
      <c r="V41">
        <v>5370</v>
      </c>
      <c r="W41">
        <v>5370</v>
      </c>
      <c r="X41">
        <v>5370</v>
      </c>
      <c r="Y41">
        <v>5370</v>
      </c>
      <c r="AB41">
        <v>54</v>
      </c>
      <c r="AC41">
        <v>7600</v>
      </c>
      <c r="AD41">
        <v>7600</v>
      </c>
      <c r="AE41">
        <v>7600</v>
      </c>
      <c r="AF41">
        <v>7600</v>
      </c>
      <c r="AG41">
        <v>7600</v>
      </c>
      <c r="AH41">
        <v>7600</v>
      </c>
      <c r="AK41">
        <v>54</v>
      </c>
      <c r="AL41">
        <v>9840</v>
      </c>
      <c r="AM41">
        <v>9840</v>
      </c>
      <c r="AN41">
        <v>9840</v>
      </c>
      <c r="AO41">
        <v>9840</v>
      </c>
      <c r="AP41">
        <v>9840</v>
      </c>
      <c r="AQ41">
        <v>9840</v>
      </c>
    </row>
    <row r="42" spans="1:43">
      <c r="A42">
        <v>55</v>
      </c>
      <c r="B42">
        <v>860</v>
      </c>
      <c r="C42">
        <v>860</v>
      </c>
      <c r="D42">
        <v>860</v>
      </c>
      <c r="E42">
        <v>860</v>
      </c>
      <c r="F42">
        <v>860</v>
      </c>
      <c r="G42">
        <v>860</v>
      </c>
      <c r="J42">
        <v>55</v>
      </c>
      <c r="K42">
        <v>3200</v>
      </c>
      <c r="L42">
        <v>3200</v>
      </c>
      <c r="M42">
        <v>3200</v>
      </c>
      <c r="N42">
        <v>3200</v>
      </c>
      <c r="O42">
        <v>3200</v>
      </c>
      <c r="P42">
        <v>3200</v>
      </c>
      <c r="S42">
        <v>55</v>
      </c>
      <c r="T42">
        <v>5370</v>
      </c>
      <c r="U42">
        <v>5370</v>
      </c>
      <c r="V42">
        <v>5370</v>
      </c>
      <c r="W42">
        <v>5370</v>
      </c>
      <c r="X42">
        <v>5370</v>
      </c>
      <c r="Y42">
        <v>5370</v>
      </c>
      <c r="AB42">
        <v>55</v>
      </c>
      <c r="AC42">
        <v>7600</v>
      </c>
      <c r="AD42">
        <v>7600</v>
      </c>
      <c r="AE42">
        <v>7600</v>
      </c>
      <c r="AF42">
        <v>7600</v>
      </c>
      <c r="AG42">
        <v>7600</v>
      </c>
      <c r="AH42">
        <v>7600</v>
      </c>
      <c r="AK42">
        <v>55</v>
      </c>
      <c r="AL42">
        <v>9840</v>
      </c>
      <c r="AM42">
        <v>9840</v>
      </c>
      <c r="AN42">
        <v>9840</v>
      </c>
      <c r="AO42">
        <v>9840</v>
      </c>
      <c r="AP42">
        <v>9840</v>
      </c>
      <c r="AQ42">
        <v>9840</v>
      </c>
    </row>
    <row r="43" spans="1:43">
      <c r="A43">
        <v>56</v>
      </c>
      <c r="B43">
        <v>860</v>
      </c>
      <c r="C43">
        <v>860</v>
      </c>
      <c r="D43">
        <v>860</v>
      </c>
      <c r="E43">
        <v>860</v>
      </c>
      <c r="F43">
        <v>860</v>
      </c>
      <c r="G43">
        <v>860</v>
      </c>
      <c r="J43">
        <v>56</v>
      </c>
      <c r="K43">
        <v>3200</v>
      </c>
      <c r="L43">
        <v>3200</v>
      </c>
      <c r="M43">
        <v>3200</v>
      </c>
      <c r="N43">
        <v>3200</v>
      </c>
      <c r="O43">
        <v>3200</v>
      </c>
      <c r="P43">
        <v>3200</v>
      </c>
      <c r="S43">
        <v>56</v>
      </c>
      <c r="T43">
        <v>5370</v>
      </c>
      <c r="U43">
        <v>5370</v>
      </c>
      <c r="V43">
        <v>5370</v>
      </c>
      <c r="W43">
        <v>5370</v>
      </c>
      <c r="X43">
        <v>5370</v>
      </c>
      <c r="Y43">
        <v>5370</v>
      </c>
      <c r="AB43">
        <v>56</v>
      </c>
      <c r="AC43">
        <v>7600</v>
      </c>
      <c r="AD43">
        <v>7600</v>
      </c>
      <c r="AE43">
        <v>7600</v>
      </c>
      <c r="AF43">
        <v>7600</v>
      </c>
      <c r="AG43">
        <v>7600</v>
      </c>
      <c r="AH43">
        <v>7600</v>
      </c>
      <c r="AK43">
        <v>56</v>
      </c>
      <c r="AL43">
        <v>9840</v>
      </c>
      <c r="AM43">
        <v>9840</v>
      </c>
      <c r="AN43">
        <v>9840</v>
      </c>
      <c r="AO43">
        <v>9840</v>
      </c>
      <c r="AP43">
        <v>9840</v>
      </c>
      <c r="AQ43">
        <v>9840</v>
      </c>
    </row>
    <row r="44" spans="1:43">
      <c r="A44">
        <v>57</v>
      </c>
      <c r="B44">
        <v>860</v>
      </c>
      <c r="C44">
        <v>860</v>
      </c>
      <c r="D44">
        <v>860</v>
      </c>
      <c r="E44">
        <v>860</v>
      </c>
      <c r="F44">
        <v>860</v>
      </c>
      <c r="G44">
        <v>860</v>
      </c>
      <c r="J44">
        <v>57</v>
      </c>
      <c r="K44">
        <v>3200</v>
      </c>
      <c r="L44">
        <v>3200</v>
      </c>
      <c r="M44">
        <v>3200</v>
      </c>
      <c r="N44">
        <v>3200</v>
      </c>
      <c r="O44">
        <v>3200</v>
      </c>
      <c r="P44">
        <v>3200</v>
      </c>
      <c r="S44">
        <v>57</v>
      </c>
      <c r="T44">
        <v>5370</v>
      </c>
      <c r="U44">
        <v>5370</v>
      </c>
      <c r="V44">
        <v>5370</v>
      </c>
      <c r="W44">
        <v>5370</v>
      </c>
      <c r="X44">
        <v>5370</v>
      </c>
      <c r="Y44">
        <v>5370</v>
      </c>
      <c r="AB44">
        <v>57</v>
      </c>
      <c r="AC44">
        <v>7600</v>
      </c>
      <c r="AD44">
        <v>7600</v>
      </c>
      <c r="AE44">
        <v>7600</v>
      </c>
      <c r="AF44">
        <v>7600</v>
      </c>
      <c r="AG44">
        <v>7600</v>
      </c>
      <c r="AH44">
        <v>7600</v>
      </c>
      <c r="AK44">
        <v>57</v>
      </c>
      <c r="AL44">
        <v>9840</v>
      </c>
      <c r="AM44">
        <v>9840</v>
      </c>
      <c r="AN44">
        <v>9840</v>
      </c>
      <c r="AO44">
        <v>9840</v>
      </c>
      <c r="AP44">
        <v>9840</v>
      </c>
      <c r="AQ44">
        <v>9840</v>
      </c>
    </row>
    <row r="45" spans="1:43">
      <c r="A45">
        <v>58</v>
      </c>
      <c r="B45">
        <v>860</v>
      </c>
      <c r="C45">
        <v>860</v>
      </c>
      <c r="D45">
        <v>860</v>
      </c>
      <c r="E45">
        <v>860</v>
      </c>
      <c r="F45">
        <v>860</v>
      </c>
      <c r="G45">
        <v>860</v>
      </c>
      <c r="J45">
        <v>58</v>
      </c>
      <c r="K45">
        <v>3200</v>
      </c>
      <c r="L45">
        <v>3200</v>
      </c>
      <c r="M45">
        <v>3200</v>
      </c>
      <c r="N45">
        <v>3200</v>
      </c>
      <c r="O45">
        <v>3200</v>
      </c>
      <c r="P45">
        <v>3200</v>
      </c>
      <c r="S45">
        <v>58</v>
      </c>
      <c r="T45">
        <v>5370</v>
      </c>
      <c r="U45">
        <v>5370</v>
      </c>
      <c r="V45">
        <v>5370</v>
      </c>
      <c r="W45">
        <v>5370</v>
      </c>
      <c r="X45">
        <v>5370</v>
      </c>
      <c r="Y45">
        <v>5370</v>
      </c>
      <c r="AB45">
        <v>58</v>
      </c>
      <c r="AC45">
        <v>7600</v>
      </c>
      <c r="AD45">
        <v>7600</v>
      </c>
      <c r="AE45">
        <v>7600</v>
      </c>
      <c r="AF45">
        <v>7600</v>
      </c>
      <c r="AG45">
        <v>7600</v>
      </c>
      <c r="AH45">
        <v>7600</v>
      </c>
      <c r="AK45">
        <v>58</v>
      </c>
      <c r="AL45">
        <v>9840</v>
      </c>
      <c r="AM45">
        <v>9840</v>
      </c>
      <c r="AN45">
        <v>9840</v>
      </c>
      <c r="AO45">
        <v>9840</v>
      </c>
      <c r="AP45">
        <v>9840</v>
      </c>
      <c r="AQ45">
        <v>9840</v>
      </c>
    </row>
    <row r="46" spans="1:43">
      <c r="A46">
        <v>59</v>
      </c>
      <c r="B46">
        <v>860</v>
      </c>
      <c r="C46">
        <v>860</v>
      </c>
      <c r="D46">
        <v>860</v>
      </c>
      <c r="E46">
        <v>860</v>
      </c>
      <c r="F46">
        <v>860</v>
      </c>
      <c r="G46">
        <v>860</v>
      </c>
      <c r="J46">
        <v>59</v>
      </c>
      <c r="K46">
        <v>3200</v>
      </c>
      <c r="L46">
        <v>3200</v>
      </c>
      <c r="M46">
        <v>3200</v>
      </c>
      <c r="N46">
        <v>3200</v>
      </c>
      <c r="O46">
        <v>3200</v>
      </c>
      <c r="P46">
        <v>3200</v>
      </c>
      <c r="S46">
        <v>59</v>
      </c>
      <c r="T46">
        <v>5370</v>
      </c>
      <c r="U46">
        <v>5370</v>
      </c>
      <c r="V46">
        <v>5370</v>
      </c>
      <c r="W46">
        <v>5370</v>
      </c>
      <c r="X46">
        <v>5370</v>
      </c>
      <c r="Y46">
        <v>5370</v>
      </c>
      <c r="AB46">
        <v>59</v>
      </c>
      <c r="AC46">
        <v>7600</v>
      </c>
      <c r="AD46">
        <v>7600</v>
      </c>
      <c r="AE46">
        <v>7600</v>
      </c>
      <c r="AF46">
        <v>7600</v>
      </c>
      <c r="AG46">
        <v>7600</v>
      </c>
      <c r="AH46">
        <v>7600</v>
      </c>
      <c r="AK46">
        <v>59</v>
      </c>
      <c r="AL46">
        <v>9840</v>
      </c>
      <c r="AM46">
        <v>9840</v>
      </c>
      <c r="AN46">
        <v>9840</v>
      </c>
      <c r="AO46">
        <v>9840</v>
      </c>
      <c r="AP46">
        <v>9840</v>
      </c>
      <c r="AQ46">
        <v>9840</v>
      </c>
    </row>
    <row r="47" spans="1:43">
      <c r="A47">
        <v>60</v>
      </c>
      <c r="B47">
        <v>860</v>
      </c>
      <c r="C47">
        <v>860</v>
      </c>
      <c r="D47">
        <v>860</v>
      </c>
      <c r="E47">
        <v>860</v>
      </c>
      <c r="F47">
        <v>860</v>
      </c>
      <c r="G47">
        <v>860</v>
      </c>
      <c r="J47">
        <v>60</v>
      </c>
      <c r="K47">
        <v>3200</v>
      </c>
      <c r="L47">
        <v>3200</v>
      </c>
      <c r="M47">
        <v>3200</v>
      </c>
      <c r="N47">
        <v>3200</v>
      </c>
      <c r="O47">
        <v>3200</v>
      </c>
      <c r="P47">
        <v>3200</v>
      </c>
      <c r="S47">
        <v>60</v>
      </c>
      <c r="T47">
        <v>5370</v>
      </c>
      <c r="U47">
        <v>5370</v>
      </c>
      <c r="V47">
        <v>5370</v>
      </c>
      <c r="W47">
        <v>5370</v>
      </c>
      <c r="X47">
        <v>5370</v>
      </c>
      <c r="Y47">
        <v>5370</v>
      </c>
      <c r="AB47">
        <v>60</v>
      </c>
      <c r="AC47">
        <v>7600</v>
      </c>
      <c r="AD47">
        <v>7600</v>
      </c>
      <c r="AE47">
        <v>7600</v>
      </c>
      <c r="AF47">
        <v>7600</v>
      </c>
      <c r="AG47">
        <v>7600</v>
      </c>
      <c r="AH47">
        <v>7600</v>
      </c>
      <c r="AK47">
        <v>60</v>
      </c>
      <c r="AL47">
        <v>9840</v>
      </c>
      <c r="AM47">
        <v>9840</v>
      </c>
      <c r="AN47">
        <v>9840</v>
      </c>
      <c r="AO47">
        <v>9840</v>
      </c>
      <c r="AP47">
        <v>9840</v>
      </c>
      <c r="AQ47">
        <v>9840</v>
      </c>
    </row>
    <row r="48" spans="1:43">
      <c r="A48">
        <v>61</v>
      </c>
      <c r="B48">
        <v>860</v>
      </c>
      <c r="C48">
        <v>860</v>
      </c>
      <c r="D48">
        <v>860</v>
      </c>
      <c r="E48">
        <v>860</v>
      </c>
      <c r="F48">
        <v>860</v>
      </c>
      <c r="G48">
        <v>0</v>
      </c>
      <c r="J48">
        <v>61</v>
      </c>
      <c r="K48">
        <v>3200</v>
      </c>
      <c r="L48">
        <v>3200</v>
      </c>
      <c r="M48">
        <v>3200</v>
      </c>
      <c r="N48">
        <v>3200</v>
      </c>
      <c r="O48">
        <v>3200</v>
      </c>
      <c r="P48">
        <v>0</v>
      </c>
      <c r="S48">
        <v>61</v>
      </c>
      <c r="T48">
        <v>5370</v>
      </c>
      <c r="U48">
        <v>5370</v>
      </c>
      <c r="V48">
        <v>5370</v>
      </c>
      <c r="W48">
        <v>5370</v>
      </c>
      <c r="X48">
        <v>5370</v>
      </c>
      <c r="Y48">
        <v>0</v>
      </c>
      <c r="AB48">
        <v>61</v>
      </c>
      <c r="AC48">
        <v>7600</v>
      </c>
      <c r="AD48">
        <v>7600</v>
      </c>
      <c r="AE48">
        <v>7600</v>
      </c>
      <c r="AF48">
        <v>7600</v>
      </c>
      <c r="AG48">
        <v>7600</v>
      </c>
      <c r="AH48">
        <v>0</v>
      </c>
      <c r="AK48">
        <v>61</v>
      </c>
      <c r="AL48">
        <v>9840</v>
      </c>
      <c r="AM48">
        <v>9840</v>
      </c>
      <c r="AN48">
        <v>9840</v>
      </c>
      <c r="AO48">
        <v>9840</v>
      </c>
      <c r="AP48">
        <v>9840</v>
      </c>
      <c r="AQ48">
        <v>0</v>
      </c>
    </row>
    <row r="49" spans="1:43">
      <c r="A49">
        <v>62</v>
      </c>
      <c r="B49">
        <v>860</v>
      </c>
      <c r="C49">
        <v>860</v>
      </c>
      <c r="D49">
        <v>860</v>
      </c>
      <c r="E49">
        <v>860</v>
      </c>
      <c r="F49">
        <v>0</v>
      </c>
      <c r="G49">
        <v>0</v>
      </c>
      <c r="J49">
        <v>62</v>
      </c>
      <c r="K49">
        <v>3200</v>
      </c>
      <c r="L49">
        <v>3200</v>
      </c>
      <c r="M49">
        <v>3200</v>
      </c>
      <c r="N49">
        <v>3200</v>
      </c>
      <c r="O49">
        <v>0</v>
      </c>
      <c r="P49">
        <v>0</v>
      </c>
      <c r="S49">
        <v>62</v>
      </c>
      <c r="T49">
        <v>5370</v>
      </c>
      <c r="U49">
        <v>5370</v>
      </c>
      <c r="V49">
        <v>5370</v>
      </c>
      <c r="W49">
        <v>5370</v>
      </c>
      <c r="X49">
        <v>0</v>
      </c>
      <c r="Y49">
        <v>0</v>
      </c>
      <c r="AB49">
        <v>62</v>
      </c>
      <c r="AC49">
        <v>7600</v>
      </c>
      <c r="AD49">
        <v>7600</v>
      </c>
      <c r="AE49">
        <v>7600</v>
      </c>
      <c r="AF49">
        <v>7600</v>
      </c>
      <c r="AG49">
        <v>0</v>
      </c>
      <c r="AH49">
        <v>0</v>
      </c>
      <c r="AK49">
        <v>62</v>
      </c>
      <c r="AL49">
        <v>9840</v>
      </c>
      <c r="AM49">
        <v>9840</v>
      </c>
      <c r="AN49">
        <v>9840</v>
      </c>
      <c r="AO49">
        <v>9840</v>
      </c>
      <c r="AP49">
        <v>0</v>
      </c>
      <c r="AQ49">
        <v>0</v>
      </c>
    </row>
    <row r="50" spans="1:43">
      <c r="A50">
        <v>63</v>
      </c>
      <c r="B50">
        <v>860</v>
      </c>
      <c r="C50">
        <v>860</v>
      </c>
      <c r="D50">
        <v>860</v>
      </c>
      <c r="E50">
        <v>0</v>
      </c>
      <c r="F50">
        <v>0</v>
      </c>
      <c r="G50">
        <v>0</v>
      </c>
      <c r="J50">
        <v>63</v>
      </c>
      <c r="K50">
        <v>3200</v>
      </c>
      <c r="L50">
        <v>3200</v>
      </c>
      <c r="M50">
        <v>3200</v>
      </c>
      <c r="N50">
        <v>0</v>
      </c>
      <c r="O50">
        <v>0</v>
      </c>
      <c r="P50">
        <v>0</v>
      </c>
      <c r="S50">
        <v>63</v>
      </c>
      <c r="T50">
        <v>5370</v>
      </c>
      <c r="U50">
        <v>5370</v>
      </c>
      <c r="V50">
        <v>5370</v>
      </c>
      <c r="W50">
        <v>0</v>
      </c>
      <c r="X50">
        <v>0</v>
      </c>
      <c r="Y50">
        <v>0</v>
      </c>
      <c r="AB50">
        <v>63</v>
      </c>
      <c r="AC50">
        <v>7600</v>
      </c>
      <c r="AD50">
        <v>7600</v>
      </c>
      <c r="AE50">
        <v>7600</v>
      </c>
      <c r="AF50">
        <v>0</v>
      </c>
      <c r="AG50">
        <v>0</v>
      </c>
      <c r="AH50">
        <v>0</v>
      </c>
      <c r="AK50">
        <v>63</v>
      </c>
      <c r="AL50">
        <v>9840</v>
      </c>
      <c r="AM50">
        <v>9840</v>
      </c>
      <c r="AN50">
        <v>9840</v>
      </c>
      <c r="AO50">
        <v>0</v>
      </c>
      <c r="AP50">
        <v>0</v>
      </c>
      <c r="AQ50">
        <v>0</v>
      </c>
    </row>
    <row r="51" spans="1:43">
      <c r="A51">
        <v>64</v>
      </c>
      <c r="B51">
        <v>860</v>
      </c>
      <c r="C51">
        <v>860</v>
      </c>
      <c r="D51">
        <v>0</v>
      </c>
      <c r="E51">
        <v>0</v>
      </c>
      <c r="F51">
        <v>0</v>
      </c>
      <c r="G51">
        <v>0</v>
      </c>
      <c r="J51">
        <v>64</v>
      </c>
      <c r="K51">
        <v>3200</v>
      </c>
      <c r="L51">
        <v>3200</v>
      </c>
      <c r="M51">
        <v>0</v>
      </c>
      <c r="N51">
        <v>0</v>
      </c>
      <c r="O51">
        <v>0</v>
      </c>
      <c r="P51">
        <v>0</v>
      </c>
      <c r="S51">
        <v>64</v>
      </c>
      <c r="T51">
        <v>5370</v>
      </c>
      <c r="U51">
        <v>5370</v>
      </c>
      <c r="V51">
        <v>0</v>
      </c>
      <c r="W51">
        <v>0</v>
      </c>
      <c r="X51">
        <v>0</v>
      </c>
      <c r="Y51">
        <v>0</v>
      </c>
      <c r="AB51">
        <v>64</v>
      </c>
      <c r="AC51">
        <v>7600</v>
      </c>
      <c r="AD51">
        <v>7600</v>
      </c>
      <c r="AE51">
        <v>0</v>
      </c>
      <c r="AF51">
        <v>0</v>
      </c>
      <c r="AG51">
        <v>0</v>
      </c>
      <c r="AH51">
        <v>0</v>
      </c>
      <c r="AK51">
        <v>64</v>
      </c>
      <c r="AL51">
        <v>9840</v>
      </c>
      <c r="AM51">
        <v>9840</v>
      </c>
      <c r="AN51">
        <v>0</v>
      </c>
      <c r="AO51">
        <v>0</v>
      </c>
      <c r="AP51">
        <v>0</v>
      </c>
      <c r="AQ51">
        <v>0</v>
      </c>
    </row>
    <row r="52" spans="1:43">
      <c r="A52">
        <v>65</v>
      </c>
      <c r="B52">
        <v>860</v>
      </c>
      <c r="C52">
        <v>0</v>
      </c>
      <c r="D52">
        <v>0</v>
      </c>
      <c r="E52">
        <v>0</v>
      </c>
      <c r="F52">
        <v>0</v>
      </c>
      <c r="G52">
        <v>0</v>
      </c>
      <c r="J52">
        <v>65</v>
      </c>
      <c r="K52">
        <v>3200</v>
      </c>
      <c r="L52">
        <v>0</v>
      </c>
      <c r="M52">
        <v>0</v>
      </c>
      <c r="N52">
        <v>0</v>
      </c>
      <c r="O52">
        <v>0</v>
      </c>
      <c r="P52">
        <v>0</v>
      </c>
      <c r="S52">
        <v>65</v>
      </c>
      <c r="T52">
        <v>5370</v>
      </c>
      <c r="U52">
        <v>0</v>
      </c>
      <c r="V52">
        <v>0</v>
      </c>
      <c r="W52">
        <v>0</v>
      </c>
      <c r="X52">
        <v>0</v>
      </c>
      <c r="Y52">
        <v>0</v>
      </c>
      <c r="AB52">
        <v>65</v>
      </c>
      <c r="AC52">
        <v>7600</v>
      </c>
      <c r="AD52">
        <v>0</v>
      </c>
      <c r="AE52">
        <v>0</v>
      </c>
      <c r="AF52">
        <v>0</v>
      </c>
      <c r="AG52">
        <v>0</v>
      </c>
      <c r="AH52">
        <v>0</v>
      </c>
      <c r="AK52">
        <v>65</v>
      </c>
      <c r="AL52">
        <v>9840</v>
      </c>
      <c r="AM52">
        <v>0</v>
      </c>
      <c r="AN52">
        <v>0</v>
      </c>
      <c r="AO52">
        <v>0</v>
      </c>
      <c r="AP52">
        <v>0</v>
      </c>
      <c r="AQ52">
        <v>0</v>
      </c>
    </row>
    <row r="54" spans="1:43">
      <c r="A54" s="187" t="s">
        <v>105</v>
      </c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187"/>
      <c r="AI54" s="187"/>
      <c r="AJ54" s="187"/>
      <c r="AK54" s="187"/>
      <c r="AL54" s="187"/>
      <c r="AM54" s="187"/>
      <c r="AN54" s="187"/>
      <c r="AO54" s="187"/>
      <c r="AP54" s="187"/>
      <c r="AQ54" s="187"/>
    </row>
    <row r="56" spans="1:43" ht="15" thickBot="1">
      <c r="A56" s="189" t="s">
        <v>99</v>
      </c>
      <c r="B56" s="189"/>
      <c r="C56" s="189"/>
      <c r="D56" s="189"/>
      <c r="E56" s="189"/>
      <c r="F56" s="189"/>
      <c r="G56" s="189"/>
      <c r="I56" s="189" t="s">
        <v>100</v>
      </c>
      <c r="J56" s="189"/>
      <c r="K56" s="189"/>
      <c r="L56" s="189"/>
      <c r="M56" s="189"/>
      <c r="N56" s="189"/>
      <c r="O56" s="189"/>
      <c r="P56" s="189"/>
      <c r="R56" s="189" t="s">
        <v>101</v>
      </c>
      <c r="S56" s="189"/>
      <c r="T56" s="189"/>
      <c r="U56" s="189"/>
      <c r="V56" s="189"/>
      <c r="W56" s="189"/>
      <c r="X56" s="189"/>
      <c r="Y56" s="189"/>
      <c r="AA56" s="189" t="s">
        <v>102</v>
      </c>
      <c r="AB56" s="189"/>
      <c r="AC56" s="189"/>
      <c r="AD56" s="189"/>
      <c r="AE56" s="189"/>
      <c r="AF56" s="189"/>
      <c r="AG56" s="189"/>
      <c r="AH56" s="189"/>
      <c r="AJ56" s="189" t="s">
        <v>103</v>
      </c>
      <c r="AK56" s="189"/>
      <c r="AL56" s="189"/>
      <c r="AM56" s="189"/>
      <c r="AN56" s="189"/>
      <c r="AO56" s="189"/>
      <c r="AP56" s="189"/>
      <c r="AQ56" s="189"/>
    </row>
    <row r="57" spans="1:43">
      <c r="A57" t="s">
        <v>104</v>
      </c>
      <c r="B57">
        <v>5</v>
      </c>
      <c r="C57">
        <v>6</v>
      </c>
      <c r="D57">
        <v>7</v>
      </c>
      <c r="E57">
        <v>8</v>
      </c>
      <c r="F57">
        <v>9</v>
      </c>
      <c r="G57" s="62">
        <v>10</v>
      </c>
      <c r="J57" t="s">
        <v>104</v>
      </c>
      <c r="K57">
        <v>5</v>
      </c>
      <c r="L57">
        <v>6</v>
      </c>
      <c r="M57">
        <v>7</v>
      </c>
      <c r="N57">
        <v>8</v>
      </c>
      <c r="O57">
        <v>9</v>
      </c>
      <c r="P57" s="62">
        <v>10</v>
      </c>
      <c r="S57" t="s">
        <v>104</v>
      </c>
      <c r="T57">
        <v>5</v>
      </c>
      <c r="U57">
        <v>6</v>
      </c>
      <c r="V57">
        <v>7</v>
      </c>
      <c r="W57">
        <v>8</v>
      </c>
      <c r="X57">
        <v>9</v>
      </c>
      <c r="Y57" s="62">
        <v>10</v>
      </c>
      <c r="AB57" t="s">
        <v>104</v>
      </c>
      <c r="AC57">
        <v>5</v>
      </c>
      <c r="AD57">
        <v>6</v>
      </c>
      <c r="AE57">
        <v>7</v>
      </c>
      <c r="AF57">
        <v>8</v>
      </c>
      <c r="AG57">
        <v>9</v>
      </c>
      <c r="AH57" s="62">
        <v>10</v>
      </c>
      <c r="AK57" t="s">
        <v>104</v>
      </c>
      <c r="AL57">
        <v>5</v>
      </c>
      <c r="AM57">
        <v>6</v>
      </c>
      <c r="AN57">
        <v>7</v>
      </c>
      <c r="AO57">
        <v>8</v>
      </c>
      <c r="AP57">
        <v>9</v>
      </c>
      <c r="AQ57" s="62">
        <v>10</v>
      </c>
    </row>
    <row r="58" spans="1:43">
      <c r="A58">
        <v>18</v>
      </c>
      <c r="B58">
        <v>479.99999999999994</v>
      </c>
      <c r="C58">
        <v>479.99999999999994</v>
      </c>
      <c r="D58">
        <v>479.99999999999994</v>
      </c>
      <c r="E58">
        <v>479.99999999999994</v>
      </c>
      <c r="F58">
        <v>479.99999999999994</v>
      </c>
      <c r="G58">
        <v>479.99999999999994</v>
      </c>
      <c r="J58">
        <v>18</v>
      </c>
      <c r="K58">
        <v>899.99999999999989</v>
      </c>
      <c r="L58">
        <v>899.99999999999989</v>
      </c>
      <c r="M58">
        <v>899.99999999999989</v>
      </c>
      <c r="N58">
        <v>899.99999999999989</v>
      </c>
      <c r="O58">
        <v>899.99999999999989</v>
      </c>
      <c r="P58">
        <v>899.99999999999989</v>
      </c>
      <c r="S58">
        <v>18</v>
      </c>
      <c r="T58">
        <v>1339.5</v>
      </c>
      <c r="U58">
        <v>1339.5</v>
      </c>
      <c r="V58">
        <v>1339.5</v>
      </c>
      <c r="W58">
        <v>1339.5</v>
      </c>
      <c r="X58">
        <v>1339.5</v>
      </c>
      <c r="Y58">
        <v>1339.5</v>
      </c>
      <c r="AB58">
        <v>18</v>
      </c>
      <c r="AC58">
        <v>1750.0000000000002</v>
      </c>
      <c r="AD58">
        <v>1750.0000000000002</v>
      </c>
      <c r="AE58">
        <v>1750.0000000000002</v>
      </c>
      <c r="AF58">
        <v>1750.0000000000002</v>
      </c>
      <c r="AG58">
        <v>1750.0000000000002</v>
      </c>
      <c r="AH58">
        <v>1750.0000000000002</v>
      </c>
      <c r="AK58">
        <v>18</v>
      </c>
      <c r="AL58">
        <v>2160</v>
      </c>
      <c r="AM58">
        <v>2160</v>
      </c>
      <c r="AN58">
        <v>2160</v>
      </c>
      <c r="AO58">
        <v>2160</v>
      </c>
      <c r="AP58">
        <v>2160</v>
      </c>
      <c r="AQ58">
        <v>2160</v>
      </c>
    </row>
    <row r="59" spans="1:43">
      <c r="A59">
        <v>19</v>
      </c>
      <c r="B59">
        <v>479.99999999999994</v>
      </c>
      <c r="C59">
        <v>479.99999999999994</v>
      </c>
      <c r="D59">
        <v>479.99999999999994</v>
      </c>
      <c r="E59">
        <v>479.99999999999994</v>
      </c>
      <c r="F59">
        <v>479.99999999999994</v>
      </c>
      <c r="G59">
        <v>479.99999999999994</v>
      </c>
      <c r="J59">
        <v>19</v>
      </c>
      <c r="K59">
        <v>899.99999999999989</v>
      </c>
      <c r="L59">
        <v>899.99999999999989</v>
      </c>
      <c r="M59">
        <v>899.99999999999989</v>
      </c>
      <c r="N59">
        <v>899.99999999999989</v>
      </c>
      <c r="O59">
        <v>899.99999999999989</v>
      </c>
      <c r="P59">
        <v>899.99999999999989</v>
      </c>
      <c r="S59">
        <v>19</v>
      </c>
      <c r="T59">
        <v>1339.5</v>
      </c>
      <c r="U59">
        <v>1339.5</v>
      </c>
      <c r="V59">
        <v>1339.5</v>
      </c>
      <c r="W59">
        <v>1339.5</v>
      </c>
      <c r="X59">
        <v>1339.5</v>
      </c>
      <c r="Y59">
        <v>1339.5</v>
      </c>
      <c r="AB59">
        <v>19</v>
      </c>
      <c r="AC59">
        <v>1750.0000000000002</v>
      </c>
      <c r="AD59">
        <v>1750.0000000000002</v>
      </c>
      <c r="AE59">
        <v>1750.0000000000002</v>
      </c>
      <c r="AF59">
        <v>1750.0000000000002</v>
      </c>
      <c r="AG59">
        <v>1750.0000000000002</v>
      </c>
      <c r="AH59">
        <v>1750.0000000000002</v>
      </c>
      <c r="AK59">
        <v>19</v>
      </c>
      <c r="AL59">
        <v>2160</v>
      </c>
      <c r="AM59">
        <v>2160</v>
      </c>
      <c r="AN59">
        <v>2160</v>
      </c>
      <c r="AO59">
        <v>2160</v>
      </c>
      <c r="AP59">
        <v>2160</v>
      </c>
      <c r="AQ59">
        <v>2160</v>
      </c>
    </row>
    <row r="60" spans="1:43">
      <c r="A60">
        <v>20</v>
      </c>
      <c r="B60">
        <v>479.99999999999994</v>
      </c>
      <c r="C60">
        <v>479.99999999999994</v>
      </c>
      <c r="D60">
        <v>479.99999999999994</v>
      </c>
      <c r="E60">
        <v>479.99999999999994</v>
      </c>
      <c r="F60">
        <v>480</v>
      </c>
      <c r="G60">
        <v>479.99999999999994</v>
      </c>
      <c r="J60">
        <v>20</v>
      </c>
      <c r="K60">
        <v>899.99999999999989</v>
      </c>
      <c r="L60">
        <v>899.99999999999989</v>
      </c>
      <c r="M60">
        <v>899.99999999999989</v>
      </c>
      <c r="N60">
        <v>899.99999999999989</v>
      </c>
      <c r="O60">
        <v>899.99999999999989</v>
      </c>
      <c r="P60">
        <v>899.99999999999989</v>
      </c>
      <c r="S60">
        <v>20</v>
      </c>
      <c r="T60">
        <v>1339.5</v>
      </c>
      <c r="U60">
        <v>1339.5</v>
      </c>
      <c r="V60">
        <v>1339.5</v>
      </c>
      <c r="W60">
        <v>1339.5</v>
      </c>
      <c r="X60">
        <v>1339.5</v>
      </c>
      <c r="Y60">
        <v>1339.5</v>
      </c>
      <c r="AB60">
        <v>20</v>
      </c>
      <c r="AC60">
        <v>1750.0000000000002</v>
      </c>
      <c r="AD60">
        <v>1750.0000000000002</v>
      </c>
      <c r="AE60">
        <v>1750.0000000000002</v>
      </c>
      <c r="AF60">
        <v>1750.0000000000002</v>
      </c>
      <c r="AG60">
        <v>1750.0000000000002</v>
      </c>
      <c r="AH60">
        <v>1750.0000000000002</v>
      </c>
      <c r="AK60">
        <v>20</v>
      </c>
      <c r="AL60">
        <v>2160</v>
      </c>
      <c r="AM60">
        <v>2160</v>
      </c>
      <c r="AN60">
        <v>2160</v>
      </c>
      <c r="AO60">
        <v>2160</v>
      </c>
      <c r="AP60">
        <v>2160</v>
      </c>
      <c r="AQ60">
        <v>2160</v>
      </c>
    </row>
    <row r="61" spans="1:43">
      <c r="A61">
        <v>21</v>
      </c>
      <c r="B61">
        <v>479.99999999999994</v>
      </c>
      <c r="C61">
        <v>479.99999999999994</v>
      </c>
      <c r="D61">
        <v>479.99999999999994</v>
      </c>
      <c r="E61">
        <v>479.99999999999994</v>
      </c>
      <c r="F61">
        <v>479.99999999999994</v>
      </c>
      <c r="G61">
        <v>479.99999999999994</v>
      </c>
      <c r="J61">
        <v>21</v>
      </c>
      <c r="K61">
        <v>899.99999999999989</v>
      </c>
      <c r="L61">
        <v>899.99999999999989</v>
      </c>
      <c r="M61">
        <v>899.99999999999989</v>
      </c>
      <c r="N61">
        <v>899.99999999999989</v>
      </c>
      <c r="O61">
        <v>899.99999999999989</v>
      </c>
      <c r="P61">
        <v>899.99999999999989</v>
      </c>
      <c r="S61">
        <v>21</v>
      </c>
      <c r="T61">
        <v>1339.5</v>
      </c>
      <c r="U61">
        <v>1339.5</v>
      </c>
      <c r="V61">
        <v>1339.5</v>
      </c>
      <c r="W61">
        <v>1339.5</v>
      </c>
      <c r="X61">
        <v>1339.5</v>
      </c>
      <c r="Y61">
        <v>1339.5</v>
      </c>
      <c r="AB61">
        <v>21</v>
      </c>
      <c r="AC61">
        <v>1750.0000000000002</v>
      </c>
      <c r="AD61">
        <v>1750.0000000000002</v>
      </c>
      <c r="AE61">
        <v>1750.0000000000002</v>
      </c>
      <c r="AF61">
        <v>1750.0000000000002</v>
      </c>
      <c r="AG61">
        <v>1750.0000000000002</v>
      </c>
      <c r="AH61">
        <v>1750.0000000000002</v>
      </c>
      <c r="AK61">
        <v>21</v>
      </c>
      <c r="AL61">
        <v>2160</v>
      </c>
      <c r="AM61">
        <v>2160</v>
      </c>
      <c r="AN61">
        <v>2160</v>
      </c>
      <c r="AO61">
        <v>2160</v>
      </c>
      <c r="AP61">
        <v>2160</v>
      </c>
      <c r="AQ61">
        <v>2160</v>
      </c>
    </row>
    <row r="62" spans="1:43">
      <c r="A62">
        <v>22</v>
      </c>
      <c r="B62">
        <v>479.99999999999994</v>
      </c>
      <c r="C62">
        <v>479.99999999999994</v>
      </c>
      <c r="D62">
        <v>479.99999999999994</v>
      </c>
      <c r="E62">
        <v>479.99999999999994</v>
      </c>
      <c r="F62">
        <v>479.99999999999994</v>
      </c>
      <c r="G62">
        <v>479.99999999999994</v>
      </c>
      <c r="J62">
        <v>22</v>
      </c>
      <c r="K62">
        <v>899.99999999999989</v>
      </c>
      <c r="L62">
        <v>899.99999999999989</v>
      </c>
      <c r="M62">
        <v>899.99999999999989</v>
      </c>
      <c r="N62">
        <v>899.99999999999989</v>
      </c>
      <c r="O62">
        <v>899.99999999999989</v>
      </c>
      <c r="P62">
        <v>899.99999999999989</v>
      </c>
      <c r="S62">
        <v>22</v>
      </c>
      <c r="T62">
        <v>1339.5</v>
      </c>
      <c r="U62">
        <v>1339.5</v>
      </c>
      <c r="V62">
        <v>1339.5</v>
      </c>
      <c r="W62">
        <v>1339.5</v>
      </c>
      <c r="X62">
        <v>1339.5</v>
      </c>
      <c r="Y62">
        <v>1339.5</v>
      </c>
      <c r="AB62">
        <v>22</v>
      </c>
      <c r="AC62">
        <v>1750.0000000000002</v>
      </c>
      <c r="AD62">
        <v>1750.0000000000002</v>
      </c>
      <c r="AE62">
        <v>1750.0000000000002</v>
      </c>
      <c r="AF62">
        <v>1750.0000000000002</v>
      </c>
      <c r="AG62">
        <v>1750.0000000000002</v>
      </c>
      <c r="AH62">
        <v>1750.0000000000002</v>
      </c>
      <c r="AK62">
        <v>22</v>
      </c>
      <c r="AL62">
        <v>2160</v>
      </c>
      <c r="AM62">
        <v>2160</v>
      </c>
      <c r="AN62">
        <v>2160</v>
      </c>
      <c r="AO62">
        <v>2160</v>
      </c>
      <c r="AP62">
        <v>2160</v>
      </c>
      <c r="AQ62">
        <v>2160</v>
      </c>
    </row>
    <row r="63" spans="1:43">
      <c r="A63">
        <v>23</v>
      </c>
      <c r="B63">
        <v>479.99999999999994</v>
      </c>
      <c r="C63">
        <v>479.99999999999994</v>
      </c>
      <c r="D63">
        <v>479.99999999999994</v>
      </c>
      <c r="E63">
        <v>479.99999999999994</v>
      </c>
      <c r="F63">
        <v>479.99999999999994</v>
      </c>
      <c r="G63">
        <v>479.99999999999994</v>
      </c>
      <c r="J63">
        <v>23</v>
      </c>
      <c r="K63">
        <v>899.99999999999989</v>
      </c>
      <c r="L63">
        <v>899.99999999999989</v>
      </c>
      <c r="M63">
        <v>899.99999999999989</v>
      </c>
      <c r="N63">
        <v>899.99999999999989</v>
      </c>
      <c r="O63">
        <v>899.99999999999989</v>
      </c>
      <c r="P63">
        <v>899.99999999999989</v>
      </c>
      <c r="S63">
        <v>23</v>
      </c>
      <c r="T63">
        <v>1339.5</v>
      </c>
      <c r="U63">
        <v>1339.5</v>
      </c>
      <c r="V63">
        <v>1339.5</v>
      </c>
      <c r="W63">
        <v>1339.5</v>
      </c>
      <c r="X63">
        <v>1339.5</v>
      </c>
      <c r="Y63">
        <v>1339.5</v>
      </c>
      <c r="AB63">
        <v>23</v>
      </c>
      <c r="AC63">
        <v>1750.0000000000002</v>
      </c>
      <c r="AD63">
        <v>1750.0000000000002</v>
      </c>
      <c r="AE63">
        <v>1750.0000000000002</v>
      </c>
      <c r="AF63">
        <v>1750.0000000000002</v>
      </c>
      <c r="AG63">
        <v>1750.0000000000002</v>
      </c>
      <c r="AH63">
        <v>1750.0000000000002</v>
      </c>
      <c r="AK63">
        <v>23</v>
      </c>
      <c r="AL63">
        <v>2160</v>
      </c>
      <c r="AM63">
        <v>2160</v>
      </c>
      <c r="AN63">
        <v>2160</v>
      </c>
      <c r="AO63">
        <v>2160</v>
      </c>
      <c r="AP63">
        <v>2160</v>
      </c>
      <c r="AQ63">
        <v>2160</v>
      </c>
    </row>
    <row r="64" spans="1:43">
      <c r="A64">
        <v>24</v>
      </c>
      <c r="B64">
        <v>479.99999999999994</v>
      </c>
      <c r="C64">
        <v>479.99999999999994</v>
      </c>
      <c r="D64">
        <v>479.99999999999994</v>
      </c>
      <c r="E64">
        <v>479.99999999999994</v>
      </c>
      <c r="F64">
        <v>479.99999999999994</v>
      </c>
      <c r="G64">
        <v>479.99999999999994</v>
      </c>
      <c r="J64">
        <v>24</v>
      </c>
      <c r="K64">
        <v>899.99999999999989</v>
      </c>
      <c r="L64">
        <v>899.99999999999989</v>
      </c>
      <c r="M64">
        <v>899.99999999999989</v>
      </c>
      <c r="N64">
        <v>899.99999999999989</v>
      </c>
      <c r="O64">
        <v>899.99999999999989</v>
      </c>
      <c r="P64">
        <v>899.99999999999989</v>
      </c>
      <c r="S64">
        <v>24</v>
      </c>
      <c r="T64">
        <v>1339.5</v>
      </c>
      <c r="U64">
        <v>1339.5</v>
      </c>
      <c r="V64">
        <v>1339.5</v>
      </c>
      <c r="W64">
        <v>1339.5</v>
      </c>
      <c r="X64">
        <v>1339.5</v>
      </c>
      <c r="Y64">
        <v>1339.5</v>
      </c>
      <c r="AB64">
        <v>24</v>
      </c>
      <c r="AC64">
        <v>1750.0000000000002</v>
      </c>
      <c r="AD64">
        <v>1750.0000000000002</v>
      </c>
      <c r="AE64">
        <v>1750.0000000000002</v>
      </c>
      <c r="AF64">
        <v>1750.0000000000002</v>
      </c>
      <c r="AG64">
        <v>1750.0000000000002</v>
      </c>
      <c r="AH64">
        <v>1750.0000000000002</v>
      </c>
      <c r="AK64">
        <v>24</v>
      </c>
      <c r="AL64">
        <v>2160</v>
      </c>
      <c r="AM64">
        <v>2160</v>
      </c>
      <c r="AN64">
        <v>2160</v>
      </c>
      <c r="AO64">
        <v>2160</v>
      </c>
      <c r="AP64">
        <v>2160</v>
      </c>
      <c r="AQ64">
        <v>2160</v>
      </c>
    </row>
    <row r="65" spans="1:43">
      <c r="A65">
        <v>25</v>
      </c>
      <c r="B65">
        <v>479.99999999999994</v>
      </c>
      <c r="C65">
        <v>479.99999999999994</v>
      </c>
      <c r="D65">
        <v>479.99999999999994</v>
      </c>
      <c r="E65">
        <v>479.99999999999994</v>
      </c>
      <c r="F65">
        <v>479.99999999999994</v>
      </c>
      <c r="G65">
        <v>479.99999999999994</v>
      </c>
      <c r="J65">
        <v>25</v>
      </c>
      <c r="K65">
        <v>899.99999999999989</v>
      </c>
      <c r="L65">
        <v>899.99999999999989</v>
      </c>
      <c r="M65">
        <v>899.99999999999989</v>
      </c>
      <c r="N65">
        <v>899.99999999999989</v>
      </c>
      <c r="O65">
        <v>899.99999999999989</v>
      </c>
      <c r="P65">
        <v>899.99999999999989</v>
      </c>
      <c r="S65">
        <v>25</v>
      </c>
      <c r="T65">
        <v>1339.5</v>
      </c>
      <c r="U65">
        <v>1339.5</v>
      </c>
      <c r="V65">
        <v>1339.5</v>
      </c>
      <c r="W65">
        <v>1339.5</v>
      </c>
      <c r="X65">
        <v>1339.5</v>
      </c>
      <c r="Y65">
        <v>1339.5</v>
      </c>
      <c r="AB65">
        <v>25</v>
      </c>
      <c r="AC65">
        <v>1750.0000000000002</v>
      </c>
      <c r="AD65">
        <v>1750.0000000000002</v>
      </c>
      <c r="AE65">
        <v>1750.0000000000002</v>
      </c>
      <c r="AF65">
        <v>1750.0000000000002</v>
      </c>
      <c r="AG65">
        <v>1750.0000000000002</v>
      </c>
      <c r="AH65">
        <v>1750.0000000000002</v>
      </c>
      <c r="AK65">
        <v>25</v>
      </c>
      <c r="AL65">
        <v>2160</v>
      </c>
      <c r="AM65">
        <v>2160</v>
      </c>
      <c r="AN65">
        <v>2160</v>
      </c>
      <c r="AO65">
        <v>2160</v>
      </c>
      <c r="AP65">
        <v>2160</v>
      </c>
      <c r="AQ65">
        <v>2160</v>
      </c>
    </row>
    <row r="66" spans="1:43">
      <c r="A66">
        <v>26</v>
      </c>
      <c r="B66">
        <v>479.99999999999994</v>
      </c>
      <c r="C66">
        <v>479.99999999999994</v>
      </c>
      <c r="D66">
        <v>479.99999999999994</v>
      </c>
      <c r="E66">
        <v>479.99999999999994</v>
      </c>
      <c r="F66">
        <v>479.99999999999994</v>
      </c>
      <c r="G66">
        <v>479.99999999999994</v>
      </c>
      <c r="J66">
        <v>26</v>
      </c>
      <c r="K66">
        <v>899.99999999999989</v>
      </c>
      <c r="L66">
        <v>899.99999999999989</v>
      </c>
      <c r="M66">
        <v>899.99999999999989</v>
      </c>
      <c r="N66">
        <v>899.99999999999989</v>
      </c>
      <c r="O66">
        <v>899.99999999999989</v>
      </c>
      <c r="P66">
        <v>899.99999999999989</v>
      </c>
      <c r="S66">
        <v>26</v>
      </c>
      <c r="T66">
        <v>1339.5</v>
      </c>
      <c r="U66">
        <v>1339.5</v>
      </c>
      <c r="V66">
        <v>1339.5</v>
      </c>
      <c r="W66">
        <v>1339.5</v>
      </c>
      <c r="X66">
        <v>1339.5</v>
      </c>
      <c r="Y66">
        <v>1339.5</v>
      </c>
      <c r="AB66">
        <v>26</v>
      </c>
      <c r="AC66">
        <v>1750.0000000000002</v>
      </c>
      <c r="AD66">
        <v>1750.0000000000002</v>
      </c>
      <c r="AE66">
        <v>1750.0000000000002</v>
      </c>
      <c r="AF66">
        <v>1750.0000000000002</v>
      </c>
      <c r="AG66">
        <v>1750.0000000000002</v>
      </c>
      <c r="AH66">
        <v>1750.0000000000002</v>
      </c>
      <c r="AK66">
        <v>26</v>
      </c>
      <c r="AL66">
        <v>2160</v>
      </c>
      <c r="AM66">
        <v>2160</v>
      </c>
      <c r="AN66">
        <v>2160</v>
      </c>
      <c r="AO66">
        <v>2160</v>
      </c>
      <c r="AP66">
        <v>2160</v>
      </c>
      <c r="AQ66">
        <v>2160</v>
      </c>
    </row>
    <row r="67" spans="1:43">
      <c r="A67">
        <v>27</v>
      </c>
      <c r="B67">
        <v>479.99999999999994</v>
      </c>
      <c r="C67">
        <v>479.99999999999994</v>
      </c>
      <c r="D67">
        <v>479.99999999999994</v>
      </c>
      <c r="E67">
        <v>479.99999999999994</v>
      </c>
      <c r="F67">
        <v>479.99999999999994</v>
      </c>
      <c r="G67">
        <v>479.99999999999994</v>
      </c>
      <c r="J67">
        <v>27</v>
      </c>
      <c r="K67">
        <v>899.99999999999989</v>
      </c>
      <c r="L67">
        <v>899.99999999999989</v>
      </c>
      <c r="M67">
        <v>899.99999999999989</v>
      </c>
      <c r="N67">
        <v>899.99999999999989</v>
      </c>
      <c r="O67">
        <v>899.99999999999989</v>
      </c>
      <c r="P67">
        <v>899.99999999999989</v>
      </c>
      <c r="S67">
        <v>27</v>
      </c>
      <c r="T67">
        <v>1339.5</v>
      </c>
      <c r="U67">
        <v>1339.5</v>
      </c>
      <c r="V67">
        <v>1339.5</v>
      </c>
      <c r="W67">
        <v>1339.5</v>
      </c>
      <c r="X67">
        <v>1339.5</v>
      </c>
      <c r="Y67">
        <v>1339.5</v>
      </c>
      <c r="AB67">
        <v>27</v>
      </c>
      <c r="AC67">
        <v>1750.0000000000002</v>
      </c>
      <c r="AD67">
        <v>1750.0000000000002</v>
      </c>
      <c r="AE67">
        <v>1750.0000000000002</v>
      </c>
      <c r="AF67">
        <v>1750.0000000000002</v>
      </c>
      <c r="AG67">
        <v>1750.0000000000002</v>
      </c>
      <c r="AH67">
        <v>1750.0000000000002</v>
      </c>
      <c r="AK67">
        <v>27</v>
      </c>
      <c r="AL67">
        <v>2160</v>
      </c>
      <c r="AM67">
        <v>2160</v>
      </c>
      <c r="AN67">
        <v>2160</v>
      </c>
      <c r="AO67">
        <v>2160</v>
      </c>
      <c r="AP67">
        <v>2160</v>
      </c>
      <c r="AQ67">
        <v>2160</v>
      </c>
    </row>
    <row r="68" spans="1:43">
      <c r="A68">
        <v>28</v>
      </c>
      <c r="B68">
        <v>479.99999999999994</v>
      </c>
      <c r="C68">
        <v>479.99999999999994</v>
      </c>
      <c r="D68">
        <v>479.99999999999994</v>
      </c>
      <c r="E68">
        <v>479.99999999999994</v>
      </c>
      <c r="F68">
        <v>479.99999999999994</v>
      </c>
      <c r="G68">
        <v>479.99999999999994</v>
      </c>
      <c r="J68">
        <v>28</v>
      </c>
      <c r="K68">
        <v>899.99999999999989</v>
      </c>
      <c r="L68">
        <v>899.99999999999989</v>
      </c>
      <c r="M68">
        <v>899.99999999999989</v>
      </c>
      <c r="N68">
        <v>899.99999999999989</v>
      </c>
      <c r="O68">
        <v>899.99999999999989</v>
      </c>
      <c r="P68">
        <v>899.99999999999989</v>
      </c>
      <c r="S68">
        <v>28</v>
      </c>
      <c r="T68">
        <v>1339.5</v>
      </c>
      <c r="U68">
        <v>1339.5</v>
      </c>
      <c r="V68">
        <v>1339.5</v>
      </c>
      <c r="W68">
        <v>1339.5</v>
      </c>
      <c r="X68">
        <v>1339.5</v>
      </c>
      <c r="Y68">
        <v>1339.5</v>
      </c>
      <c r="AB68">
        <v>28</v>
      </c>
      <c r="AC68">
        <v>1750.0000000000002</v>
      </c>
      <c r="AD68">
        <v>1750.0000000000002</v>
      </c>
      <c r="AE68">
        <v>1750.0000000000002</v>
      </c>
      <c r="AF68">
        <v>1750.0000000000002</v>
      </c>
      <c r="AG68">
        <v>1750.0000000000002</v>
      </c>
      <c r="AH68">
        <v>1750.0000000000002</v>
      </c>
      <c r="AK68">
        <v>28</v>
      </c>
      <c r="AL68">
        <v>2160</v>
      </c>
      <c r="AM68">
        <v>2160</v>
      </c>
      <c r="AN68">
        <v>2160</v>
      </c>
      <c r="AO68">
        <v>2160</v>
      </c>
      <c r="AP68">
        <v>2160</v>
      </c>
      <c r="AQ68">
        <v>2160</v>
      </c>
    </row>
    <row r="69" spans="1:43">
      <c r="A69">
        <v>29</v>
      </c>
      <c r="B69">
        <v>479.99999999999994</v>
      </c>
      <c r="C69">
        <v>479.99999999999994</v>
      </c>
      <c r="D69">
        <v>479.99999999999994</v>
      </c>
      <c r="E69">
        <v>479.99999999999994</v>
      </c>
      <c r="F69">
        <v>479.99999999999994</v>
      </c>
      <c r="G69">
        <v>479.99999999999994</v>
      </c>
      <c r="J69">
        <v>29</v>
      </c>
      <c r="K69">
        <v>899.99999999999989</v>
      </c>
      <c r="L69">
        <v>899.99999999999989</v>
      </c>
      <c r="M69">
        <v>899.99999999999989</v>
      </c>
      <c r="N69">
        <v>899.99999999999989</v>
      </c>
      <c r="O69">
        <v>899.99999999999989</v>
      </c>
      <c r="P69">
        <v>899.99999999999989</v>
      </c>
      <c r="S69">
        <v>29</v>
      </c>
      <c r="T69">
        <v>1339.5</v>
      </c>
      <c r="U69">
        <v>1339.5</v>
      </c>
      <c r="V69">
        <v>1339.5</v>
      </c>
      <c r="W69">
        <v>1339.5</v>
      </c>
      <c r="X69">
        <v>1339.5</v>
      </c>
      <c r="Y69">
        <v>1339.5</v>
      </c>
      <c r="AB69">
        <v>29</v>
      </c>
      <c r="AC69">
        <v>1750.0000000000002</v>
      </c>
      <c r="AD69">
        <v>1750.0000000000002</v>
      </c>
      <c r="AE69">
        <v>1750.0000000000002</v>
      </c>
      <c r="AF69">
        <v>1750.0000000000002</v>
      </c>
      <c r="AG69">
        <v>1750.0000000000002</v>
      </c>
      <c r="AH69">
        <v>1750.0000000000002</v>
      </c>
      <c r="AK69">
        <v>29</v>
      </c>
      <c r="AL69">
        <v>2160</v>
      </c>
      <c r="AM69">
        <v>2160</v>
      </c>
      <c r="AN69">
        <v>2160</v>
      </c>
      <c r="AO69">
        <v>2160</v>
      </c>
      <c r="AP69">
        <v>2160</v>
      </c>
      <c r="AQ69">
        <v>2160</v>
      </c>
    </row>
    <row r="70" spans="1:43">
      <c r="A70">
        <v>30</v>
      </c>
      <c r="B70">
        <v>479.99999999999994</v>
      </c>
      <c r="C70">
        <v>479.99999999999994</v>
      </c>
      <c r="D70">
        <v>479.99999999999994</v>
      </c>
      <c r="E70">
        <v>479.99999999999994</v>
      </c>
      <c r="F70">
        <v>479.99999999999994</v>
      </c>
      <c r="G70">
        <v>479.99999999999994</v>
      </c>
      <c r="J70">
        <v>30</v>
      </c>
      <c r="K70">
        <v>899.99999999999989</v>
      </c>
      <c r="L70">
        <v>899.99999999999989</v>
      </c>
      <c r="M70">
        <v>899.99999999999989</v>
      </c>
      <c r="N70">
        <v>899.99999999999989</v>
      </c>
      <c r="O70">
        <v>899.99999999999989</v>
      </c>
      <c r="P70">
        <v>899.99999999999989</v>
      </c>
      <c r="S70">
        <v>30</v>
      </c>
      <c r="T70">
        <v>1339.5</v>
      </c>
      <c r="U70">
        <v>1339.5</v>
      </c>
      <c r="V70">
        <v>1339.5</v>
      </c>
      <c r="W70">
        <v>1339.5</v>
      </c>
      <c r="X70">
        <v>1339.5</v>
      </c>
      <c r="Y70">
        <v>1339.5</v>
      </c>
      <c r="AB70">
        <v>30</v>
      </c>
      <c r="AC70">
        <v>1750.0000000000002</v>
      </c>
      <c r="AD70">
        <v>1750.0000000000002</v>
      </c>
      <c r="AE70">
        <v>1750.0000000000002</v>
      </c>
      <c r="AF70">
        <v>1750.0000000000002</v>
      </c>
      <c r="AG70">
        <v>1750.0000000000002</v>
      </c>
      <c r="AH70">
        <v>1750.0000000000002</v>
      </c>
      <c r="AK70">
        <v>30</v>
      </c>
      <c r="AL70">
        <v>2160</v>
      </c>
      <c r="AM70">
        <v>2160</v>
      </c>
      <c r="AN70">
        <v>2160</v>
      </c>
      <c r="AO70">
        <v>2160</v>
      </c>
      <c r="AP70">
        <v>2160</v>
      </c>
      <c r="AQ70">
        <v>2160</v>
      </c>
    </row>
    <row r="71" spans="1:43">
      <c r="A71">
        <v>31</v>
      </c>
      <c r="B71">
        <v>479.99999999999994</v>
      </c>
      <c r="C71">
        <v>479.99999999999994</v>
      </c>
      <c r="D71">
        <v>479.99999999999994</v>
      </c>
      <c r="E71">
        <v>479.99999999999994</v>
      </c>
      <c r="F71">
        <v>479.99999999999994</v>
      </c>
      <c r="G71">
        <v>479.99999999999994</v>
      </c>
      <c r="J71">
        <v>31</v>
      </c>
      <c r="K71">
        <v>899.99999999999989</v>
      </c>
      <c r="L71">
        <v>899.99999999999989</v>
      </c>
      <c r="M71">
        <v>899.99999999999989</v>
      </c>
      <c r="N71">
        <v>899.99999999999989</v>
      </c>
      <c r="O71">
        <v>899.99999999999989</v>
      </c>
      <c r="P71">
        <v>899.99999999999989</v>
      </c>
      <c r="S71">
        <v>31</v>
      </c>
      <c r="T71">
        <v>1339.5</v>
      </c>
      <c r="U71">
        <v>1339.5</v>
      </c>
      <c r="V71">
        <v>1339.5</v>
      </c>
      <c r="W71">
        <v>1339.5</v>
      </c>
      <c r="X71">
        <v>1339.5</v>
      </c>
      <c r="Y71">
        <v>1339.5</v>
      </c>
      <c r="AB71">
        <v>31</v>
      </c>
      <c r="AC71">
        <v>1750.0000000000002</v>
      </c>
      <c r="AD71">
        <v>1750.0000000000002</v>
      </c>
      <c r="AE71">
        <v>1750.0000000000002</v>
      </c>
      <c r="AF71">
        <v>1750.0000000000002</v>
      </c>
      <c r="AG71">
        <v>1750.0000000000002</v>
      </c>
      <c r="AH71">
        <v>1750.0000000000002</v>
      </c>
      <c r="AK71">
        <v>31</v>
      </c>
      <c r="AL71">
        <v>2160</v>
      </c>
      <c r="AM71">
        <v>2160</v>
      </c>
      <c r="AN71">
        <v>2160</v>
      </c>
      <c r="AO71">
        <v>2160</v>
      </c>
      <c r="AP71">
        <v>2160</v>
      </c>
      <c r="AQ71">
        <v>2160</v>
      </c>
    </row>
    <row r="72" spans="1:43">
      <c r="A72">
        <v>32</v>
      </c>
      <c r="B72">
        <v>479.99999999999994</v>
      </c>
      <c r="C72">
        <v>479.99999999999994</v>
      </c>
      <c r="D72">
        <v>479.99999999999994</v>
      </c>
      <c r="E72">
        <v>479.99999999999994</v>
      </c>
      <c r="F72">
        <v>479.99999999999994</v>
      </c>
      <c r="G72">
        <v>479.99999999999994</v>
      </c>
      <c r="J72">
        <v>32</v>
      </c>
      <c r="K72">
        <v>899.99999999999989</v>
      </c>
      <c r="L72">
        <v>899.99999999999989</v>
      </c>
      <c r="M72">
        <v>899.99999999999989</v>
      </c>
      <c r="N72">
        <v>899.99999999999989</v>
      </c>
      <c r="O72">
        <v>899.99999999999989</v>
      </c>
      <c r="P72">
        <v>899.99999999999989</v>
      </c>
      <c r="S72">
        <v>32</v>
      </c>
      <c r="T72">
        <v>1339.5</v>
      </c>
      <c r="U72">
        <v>1339.5</v>
      </c>
      <c r="V72">
        <v>1339.5</v>
      </c>
      <c r="W72">
        <v>1339.5</v>
      </c>
      <c r="X72">
        <v>1339.5</v>
      </c>
      <c r="Y72">
        <v>1339.5</v>
      </c>
      <c r="AB72">
        <v>32</v>
      </c>
      <c r="AC72">
        <v>1750.0000000000002</v>
      </c>
      <c r="AD72">
        <v>1750.0000000000002</v>
      </c>
      <c r="AE72">
        <v>1750.0000000000002</v>
      </c>
      <c r="AF72">
        <v>1750.0000000000002</v>
      </c>
      <c r="AG72">
        <v>1750.0000000000002</v>
      </c>
      <c r="AH72">
        <v>1750.0000000000002</v>
      </c>
      <c r="AK72">
        <v>32</v>
      </c>
      <c r="AL72">
        <v>2160</v>
      </c>
      <c r="AM72">
        <v>2160</v>
      </c>
      <c r="AN72">
        <v>2160</v>
      </c>
      <c r="AO72">
        <v>2160</v>
      </c>
      <c r="AP72">
        <v>2160</v>
      </c>
      <c r="AQ72">
        <v>2160</v>
      </c>
    </row>
    <row r="73" spans="1:43">
      <c r="A73">
        <v>33</v>
      </c>
      <c r="B73">
        <v>479.99999999999994</v>
      </c>
      <c r="C73">
        <v>479.99999999999994</v>
      </c>
      <c r="D73">
        <v>479.99999999999994</v>
      </c>
      <c r="E73">
        <v>479.99999999999994</v>
      </c>
      <c r="F73">
        <v>479.99999999999994</v>
      </c>
      <c r="G73">
        <v>479.99999999999994</v>
      </c>
      <c r="J73">
        <v>33</v>
      </c>
      <c r="K73">
        <v>899.99999999999989</v>
      </c>
      <c r="L73">
        <v>899.99999999999989</v>
      </c>
      <c r="M73">
        <v>899.99999999999989</v>
      </c>
      <c r="N73">
        <v>899.99999999999989</v>
      </c>
      <c r="O73">
        <v>899.99999999999989</v>
      </c>
      <c r="P73">
        <v>899.99999999999989</v>
      </c>
      <c r="S73">
        <v>33</v>
      </c>
      <c r="T73">
        <v>1339.5</v>
      </c>
      <c r="U73">
        <v>1339.5</v>
      </c>
      <c r="V73">
        <v>1339.5</v>
      </c>
      <c r="W73">
        <v>1339.5</v>
      </c>
      <c r="X73">
        <v>1339.5</v>
      </c>
      <c r="Y73">
        <v>1339.5</v>
      </c>
      <c r="AB73">
        <v>33</v>
      </c>
      <c r="AC73">
        <v>1750.0000000000002</v>
      </c>
      <c r="AD73">
        <v>1750.0000000000002</v>
      </c>
      <c r="AE73">
        <v>1750.0000000000002</v>
      </c>
      <c r="AF73">
        <v>1750.0000000000002</v>
      </c>
      <c r="AG73">
        <v>1750.0000000000002</v>
      </c>
      <c r="AH73">
        <v>1750.0000000000002</v>
      </c>
      <c r="AK73">
        <v>33</v>
      </c>
      <c r="AL73">
        <v>2160</v>
      </c>
      <c r="AM73">
        <v>2160</v>
      </c>
      <c r="AN73">
        <v>2160</v>
      </c>
      <c r="AO73">
        <v>2160</v>
      </c>
      <c r="AP73">
        <v>2160</v>
      </c>
      <c r="AQ73">
        <v>2160</v>
      </c>
    </row>
    <row r="74" spans="1:43">
      <c r="A74">
        <v>34</v>
      </c>
      <c r="B74">
        <v>479.99999999999994</v>
      </c>
      <c r="C74">
        <v>479.99999999999994</v>
      </c>
      <c r="D74">
        <v>479.99999999999994</v>
      </c>
      <c r="E74">
        <v>479.99999999999994</v>
      </c>
      <c r="F74">
        <v>479.99999999999994</v>
      </c>
      <c r="G74">
        <v>479.99999999999994</v>
      </c>
      <c r="J74">
        <v>34</v>
      </c>
      <c r="K74">
        <v>899.99999999999989</v>
      </c>
      <c r="L74">
        <v>899.99999999999989</v>
      </c>
      <c r="M74">
        <v>899.99999999999989</v>
      </c>
      <c r="N74">
        <v>899.99999999999989</v>
      </c>
      <c r="O74">
        <v>899.99999999999989</v>
      </c>
      <c r="P74">
        <v>899.99999999999989</v>
      </c>
      <c r="S74">
        <v>34</v>
      </c>
      <c r="T74">
        <v>1339.5</v>
      </c>
      <c r="U74">
        <v>1339.5</v>
      </c>
      <c r="V74">
        <v>1339.5</v>
      </c>
      <c r="W74">
        <v>1339.5</v>
      </c>
      <c r="X74">
        <v>1339.5</v>
      </c>
      <c r="Y74">
        <v>1339.5</v>
      </c>
      <c r="AB74">
        <v>34</v>
      </c>
      <c r="AC74">
        <v>1750.0000000000002</v>
      </c>
      <c r="AD74">
        <v>1750.0000000000002</v>
      </c>
      <c r="AE74">
        <v>1750.0000000000002</v>
      </c>
      <c r="AF74">
        <v>1750.0000000000002</v>
      </c>
      <c r="AG74">
        <v>1750.0000000000002</v>
      </c>
      <c r="AH74">
        <v>1750.0000000000002</v>
      </c>
      <c r="AK74">
        <v>34</v>
      </c>
      <c r="AL74">
        <v>2160</v>
      </c>
      <c r="AM74">
        <v>2160</v>
      </c>
      <c r="AN74">
        <v>2160</v>
      </c>
      <c r="AO74">
        <v>2160</v>
      </c>
      <c r="AP74">
        <v>2160</v>
      </c>
      <c r="AQ74">
        <v>2160</v>
      </c>
    </row>
    <row r="75" spans="1:43">
      <c r="A75">
        <v>35</v>
      </c>
      <c r="B75">
        <v>479.99999999999994</v>
      </c>
      <c r="C75">
        <v>479.99999999999994</v>
      </c>
      <c r="D75">
        <v>479.99999999999994</v>
      </c>
      <c r="E75">
        <v>479.99999999999994</v>
      </c>
      <c r="F75">
        <v>479.99999999999994</v>
      </c>
      <c r="G75">
        <v>479.99999999999994</v>
      </c>
      <c r="J75">
        <v>35</v>
      </c>
      <c r="K75">
        <v>899.99999999999989</v>
      </c>
      <c r="L75">
        <v>899.99999999999989</v>
      </c>
      <c r="M75">
        <v>899.99999999999989</v>
      </c>
      <c r="N75">
        <v>899.99999999999989</v>
      </c>
      <c r="O75">
        <v>899.99999999999989</v>
      </c>
      <c r="P75">
        <v>899.99999999999989</v>
      </c>
      <c r="S75">
        <v>35</v>
      </c>
      <c r="T75">
        <v>1339.5</v>
      </c>
      <c r="U75">
        <v>1339.5</v>
      </c>
      <c r="V75">
        <v>1339.5</v>
      </c>
      <c r="W75">
        <v>1339.5</v>
      </c>
      <c r="X75">
        <v>1339.5</v>
      </c>
      <c r="Y75">
        <v>1339.5</v>
      </c>
      <c r="AB75">
        <v>35</v>
      </c>
      <c r="AC75">
        <v>1750.0000000000002</v>
      </c>
      <c r="AD75">
        <v>1750.0000000000002</v>
      </c>
      <c r="AE75">
        <v>1750.0000000000002</v>
      </c>
      <c r="AF75">
        <v>1750.0000000000002</v>
      </c>
      <c r="AG75">
        <v>1750.0000000000002</v>
      </c>
      <c r="AH75">
        <v>1750.0000000000002</v>
      </c>
      <c r="AK75">
        <v>35</v>
      </c>
      <c r="AL75">
        <v>2160</v>
      </c>
      <c r="AM75">
        <v>2160</v>
      </c>
      <c r="AN75">
        <v>2160</v>
      </c>
      <c r="AO75">
        <v>2160</v>
      </c>
      <c r="AP75">
        <v>2160</v>
      </c>
      <c r="AQ75">
        <v>2160</v>
      </c>
    </row>
    <row r="76" spans="1:43">
      <c r="A76">
        <v>36</v>
      </c>
      <c r="B76">
        <v>479.99999999999994</v>
      </c>
      <c r="C76">
        <v>479.99999999999994</v>
      </c>
      <c r="D76">
        <v>479.99999999999994</v>
      </c>
      <c r="E76">
        <v>479.99999999999994</v>
      </c>
      <c r="F76">
        <v>479.99999999999994</v>
      </c>
      <c r="G76">
        <v>479.99999999999994</v>
      </c>
      <c r="J76">
        <v>36</v>
      </c>
      <c r="K76">
        <v>899.99999999999989</v>
      </c>
      <c r="L76">
        <v>899.99999999999989</v>
      </c>
      <c r="M76">
        <v>899.99999999999989</v>
      </c>
      <c r="N76">
        <v>899.99999999999989</v>
      </c>
      <c r="O76">
        <v>899.99999999999989</v>
      </c>
      <c r="P76">
        <v>899.99999999999989</v>
      </c>
      <c r="S76">
        <v>36</v>
      </c>
      <c r="T76">
        <v>1339.5</v>
      </c>
      <c r="U76">
        <v>1339.5</v>
      </c>
      <c r="V76">
        <v>1339.5</v>
      </c>
      <c r="W76">
        <v>1339.5</v>
      </c>
      <c r="X76">
        <v>1339.5</v>
      </c>
      <c r="Y76">
        <v>1339.5</v>
      </c>
      <c r="AB76">
        <v>36</v>
      </c>
      <c r="AC76">
        <v>1750.0000000000002</v>
      </c>
      <c r="AD76">
        <v>1750.0000000000002</v>
      </c>
      <c r="AE76">
        <v>1750.0000000000002</v>
      </c>
      <c r="AF76">
        <v>1750.0000000000002</v>
      </c>
      <c r="AG76">
        <v>1750.0000000000002</v>
      </c>
      <c r="AH76">
        <v>1750.0000000000002</v>
      </c>
      <c r="AK76">
        <v>36</v>
      </c>
      <c r="AL76">
        <v>2160</v>
      </c>
      <c r="AM76">
        <v>2160</v>
      </c>
      <c r="AN76">
        <v>2160</v>
      </c>
      <c r="AO76">
        <v>2160</v>
      </c>
      <c r="AP76">
        <v>2160</v>
      </c>
      <c r="AQ76">
        <v>2160</v>
      </c>
    </row>
    <row r="77" spans="1:43">
      <c r="A77">
        <v>37</v>
      </c>
      <c r="B77">
        <v>479.99999999999994</v>
      </c>
      <c r="C77">
        <v>479.99999999999994</v>
      </c>
      <c r="D77">
        <v>479.99999999999994</v>
      </c>
      <c r="E77">
        <v>479.99999999999994</v>
      </c>
      <c r="F77">
        <v>479.99999999999994</v>
      </c>
      <c r="G77">
        <v>479.99999999999994</v>
      </c>
      <c r="J77">
        <v>37</v>
      </c>
      <c r="K77">
        <v>899.99999999999989</v>
      </c>
      <c r="L77">
        <v>899.99999999999989</v>
      </c>
      <c r="M77">
        <v>899.99999999999989</v>
      </c>
      <c r="N77">
        <v>899.99999999999989</v>
      </c>
      <c r="O77">
        <v>899.99999999999989</v>
      </c>
      <c r="P77">
        <v>899.99999999999989</v>
      </c>
      <c r="S77">
        <v>37</v>
      </c>
      <c r="T77">
        <v>1339.5</v>
      </c>
      <c r="U77">
        <v>1339.5</v>
      </c>
      <c r="V77">
        <v>1339.5</v>
      </c>
      <c r="W77">
        <v>1339.5</v>
      </c>
      <c r="X77">
        <v>1339.5</v>
      </c>
      <c r="Y77">
        <v>1339.5</v>
      </c>
      <c r="AB77">
        <v>37</v>
      </c>
      <c r="AC77">
        <v>1750.0000000000002</v>
      </c>
      <c r="AD77">
        <v>1750.0000000000002</v>
      </c>
      <c r="AE77">
        <v>1750.0000000000002</v>
      </c>
      <c r="AF77">
        <v>1750.0000000000002</v>
      </c>
      <c r="AG77">
        <v>1750.0000000000002</v>
      </c>
      <c r="AH77">
        <v>1750.0000000000002</v>
      </c>
      <c r="AK77">
        <v>37</v>
      </c>
      <c r="AL77">
        <v>2160</v>
      </c>
      <c r="AM77">
        <v>2160</v>
      </c>
      <c r="AN77">
        <v>2160</v>
      </c>
      <c r="AO77">
        <v>2160</v>
      </c>
      <c r="AP77">
        <v>2160</v>
      </c>
      <c r="AQ77">
        <v>2160</v>
      </c>
    </row>
    <row r="78" spans="1:43">
      <c r="A78">
        <v>38</v>
      </c>
      <c r="B78">
        <v>479.99999999999994</v>
      </c>
      <c r="C78">
        <v>479.99999999999994</v>
      </c>
      <c r="D78">
        <v>479.99999999999994</v>
      </c>
      <c r="E78">
        <v>479.99999999999994</v>
      </c>
      <c r="F78">
        <v>479.99999999999994</v>
      </c>
      <c r="G78">
        <v>479.99999999999994</v>
      </c>
      <c r="J78">
        <v>38</v>
      </c>
      <c r="K78">
        <v>899.99999999999989</v>
      </c>
      <c r="L78">
        <v>899.99999999999989</v>
      </c>
      <c r="M78">
        <v>899.99999999999989</v>
      </c>
      <c r="N78">
        <v>899.99999999999989</v>
      </c>
      <c r="O78">
        <v>899.99999999999989</v>
      </c>
      <c r="P78">
        <v>899.99999999999989</v>
      </c>
      <c r="S78">
        <v>38</v>
      </c>
      <c r="T78">
        <v>1339.5</v>
      </c>
      <c r="U78">
        <v>1339.5</v>
      </c>
      <c r="V78">
        <v>1339.5</v>
      </c>
      <c r="W78">
        <v>1339.5</v>
      </c>
      <c r="X78">
        <v>1339.5</v>
      </c>
      <c r="Y78">
        <v>1339.5</v>
      </c>
      <c r="AB78">
        <v>38</v>
      </c>
      <c r="AC78">
        <v>1750.0000000000002</v>
      </c>
      <c r="AD78">
        <v>1750.0000000000002</v>
      </c>
      <c r="AE78">
        <v>1750.0000000000002</v>
      </c>
      <c r="AF78">
        <v>1750.0000000000002</v>
      </c>
      <c r="AG78">
        <v>1750.0000000000002</v>
      </c>
      <c r="AH78">
        <v>1750.0000000000002</v>
      </c>
      <c r="AK78">
        <v>38</v>
      </c>
      <c r="AL78">
        <v>2160</v>
      </c>
      <c r="AM78">
        <v>2160</v>
      </c>
      <c r="AN78">
        <v>2160</v>
      </c>
      <c r="AO78">
        <v>2160</v>
      </c>
      <c r="AP78">
        <v>2160</v>
      </c>
      <c r="AQ78">
        <v>2160</v>
      </c>
    </row>
    <row r="79" spans="1:43">
      <c r="A79">
        <v>39</v>
      </c>
      <c r="B79">
        <v>479.99999999999994</v>
      </c>
      <c r="C79">
        <v>479.99999999999994</v>
      </c>
      <c r="D79">
        <v>479.99999999999994</v>
      </c>
      <c r="E79">
        <v>479.99999999999994</v>
      </c>
      <c r="F79">
        <v>479.99999999999994</v>
      </c>
      <c r="G79">
        <v>479.99999999999994</v>
      </c>
      <c r="J79">
        <v>39</v>
      </c>
      <c r="K79">
        <v>899.99999999999989</v>
      </c>
      <c r="L79">
        <v>899.99999999999989</v>
      </c>
      <c r="M79">
        <v>899.99999999999989</v>
      </c>
      <c r="N79">
        <v>899.99999999999989</v>
      </c>
      <c r="O79">
        <v>899.99999999999989</v>
      </c>
      <c r="P79">
        <v>899.99999999999989</v>
      </c>
      <c r="S79">
        <v>39</v>
      </c>
      <c r="T79">
        <v>1339.5</v>
      </c>
      <c r="U79">
        <v>1339.5</v>
      </c>
      <c r="V79">
        <v>1339.5</v>
      </c>
      <c r="W79">
        <v>1339.5</v>
      </c>
      <c r="X79">
        <v>1339.5</v>
      </c>
      <c r="Y79">
        <v>1339.5</v>
      </c>
      <c r="AB79">
        <v>39</v>
      </c>
      <c r="AC79">
        <v>1750.0000000000002</v>
      </c>
      <c r="AD79">
        <v>1750.0000000000002</v>
      </c>
      <c r="AE79">
        <v>1750.0000000000002</v>
      </c>
      <c r="AF79">
        <v>1750.0000000000002</v>
      </c>
      <c r="AG79">
        <v>1750.0000000000002</v>
      </c>
      <c r="AH79">
        <v>1750.0000000000002</v>
      </c>
      <c r="AK79">
        <v>39</v>
      </c>
      <c r="AL79">
        <v>2160</v>
      </c>
      <c r="AM79">
        <v>2160</v>
      </c>
      <c r="AN79">
        <v>2160</v>
      </c>
      <c r="AO79">
        <v>2160</v>
      </c>
      <c r="AP79">
        <v>2160</v>
      </c>
      <c r="AQ79">
        <v>2160</v>
      </c>
    </row>
    <row r="80" spans="1:43">
      <c r="A80">
        <v>40</v>
      </c>
      <c r="B80">
        <v>479.99999999999994</v>
      </c>
      <c r="C80">
        <v>479.99999999999994</v>
      </c>
      <c r="D80">
        <v>479.99999999999994</v>
      </c>
      <c r="E80">
        <v>479.99999999999994</v>
      </c>
      <c r="F80">
        <v>479.99999999999994</v>
      </c>
      <c r="G80">
        <v>479.99999999999994</v>
      </c>
      <c r="J80">
        <v>40</v>
      </c>
      <c r="K80">
        <v>899.99999999999989</v>
      </c>
      <c r="L80">
        <v>899.99999999999989</v>
      </c>
      <c r="M80">
        <v>899.99999999999989</v>
      </c>
      <c r="N80">
        <v>899.99999999999989</v>
      </c>
      <c r="O80">
        <v>899.99999999999989</v>
      </c>
      <c r="P80">
        <v>899.99999999999989</v>
      </c>
      <c r="S80">
        <v>40</v>
      </c>
      <c r="T80">
        <v>1339.5</v>
      </c>
      <c r="U80">
        <v>1339.5</v>
      </c>
      <c r="V80">
        <v>1339.5</v>
      </c>
      <c r="W80">
        <v>1339.5</v>
      </c>
      <c r="X80">
        <v>1339.5</v>
      </c>
      <c r="Y80">
        <v>1339.5</v>
      </c>
      <c r="AB80">
        <v>40</v>
      </c>
      <c r="AC80">
        <v>1750.0000000000002</v>
      </c>
      <c r="AD80">
        <v>1750.0000000000002</v>
      </c>
      <c r="AE80">
        <v>1750.0000000000002</v>
      </c>
      <c r="AF80">
        <v>1750.0000000000002</v>
      </c>
      <c r="AG80">
        <v>1750.0000000000002</v>
      </c>
      <c r="AH80">
        <v>1750.0000000000002</v>
      </c>
      <c r="AK80">
        <v>40</v>
      </c>
      <c r="AL80">
        <v>2160</v>
      </c>
      <c r="AM80">
        <v>2160</v>
      </c>
      <c r="AN80">
        <v>2160</v>
      </c>
      <c r="AO80">
        <v>2160</v>
      </c>
      <c r="AP80">
        <v>2160</v>
      </c>
      <c r="AQ80">
        <v>2160</v>
      </c>
    </row>
    <row r="81" spans="1:43">
      <c r="A81">
        <v>41</v>
      </c>
      <c r="B81">
        <v>479.99999999999994</v>
      </c>
      <c r="C81">
        <v>479.99999999999994</v>
      </c>
      <c r="D81">
        <v>479.99999999999994</v>
      </c>
      <c r="E81">
        <v>479.99999999999994</v>
      </c>
      <c r="F81">
        <v>479.99999999999994</v>
      </c>
      <c r="G81">
        <v>479.99999999999994</v>
      </c>
      <c r="J81">
        <v>41</v>
      </c>
      <c r="K81">
        <v>899.99999999999989</v>
      </c>
      <c r="L81">
        <v>899.99999999999989</v>
      </c>
      <c r="M81">
        <v>899.99999999999989</v>
      </c>
      <c r="N81">
        <v>899.99999999999989</v>
      </c>
      <c r="O81">
        <v>899.99999999999989</v>
      </c>
      <c r="P81">
        <v>899.99999999999989</v>
      </c>
      <c r="S81">
        <v>41</v>
      </c>
      <c r="T81">
        <v>1339.5</v>
      </c>
      <c r="U81">
        <v>1339.5</v>
      </c>
      <c r="V81">
        <v>1339.5</v>
      </c>
      <c r="W81">
        <v>1339.5</v>
      </c>
      <c r="X81">
        <v>1339.5</v>
      </c>
      <c r="Y81">
        <v>1339.5</v>
      </c>
      <c r="AB81">
        <v>41</v>
      </c>
      <c r="AC81">
        <v>1750.0000000000002</v>
      </c>
      <c r="AD81">
        <v>1750.0000000000002</v>
      </c>
      <c r="AE81">
        <v>1750.0000000000002</v>
      </c>
      <c r="AF81">
        <v>1750.0000000000002</v>
      </c>
      <c r="AG81">
        <v>1750.0000000000002</v>
      </c>
      <c r="AH81">
        <v>1750.0000000000002</v>
      </c>
      <c r="AK81">
        <v>41</v>
      </c>
      <c r="AL81">
        <v>2160</v>
      </c>
      <c r="AM81">
        <v>2160</v>
      </c>
      <c r="AN81">
        <v>2160</v>
      </c>
      <c r="AO81">
        <v>2160</v>
      </c>
      <c r="AP81">
        <v>2160</v>
      </c>
      <c r="AQ81">
        <v>2160</v>
      </c>
    </row>
    <row r="82" spans="1:43">
      <c r="A82">
        <v>42</v>
      </c>
      <c r="B82">
        <v>479.99999999999994</v>
      </c>
      <c r="C82">
        <v>479.99999999999994</v>
      </c>
      <c r="D82">
        <v>479.99999999999994</v>
      </c>
      <c r="E82">
        <v>479.99999999999994</v>
      </c>
      <c r="F82">
        <v>479.99999999999994</v>
      </c>
      <c r="G82">
        <v>479.99999999999994</v>
      </c>
      <c r="J82">
        <v>42</v>
      </c>
      <c r="K82">
        <v>899.99999999999989</v>
      </c>
      <c r="L82">
        <v>899.99999999999989</v>
      </c>
      <c r="M82">
        <v>899.99999999999989</v>
      </c>
      <c r="N82">
        <v>899.99999999999989</v>
      </c>
      <c r="O82">
        <v>899.99999999999989</v>
      </c>
      <c r="P82">
        <v>899.99999999999989</v>
      </c>
      <c r="S82">
        <v>42</v>
      </c>
      <c r="T82">
        <v>1339.5</v>
      </c>
      <c r="U82">
        <v>1339.5</v>
      </c>
      <c r="V82">
        <v>1339.5</v>
      </c>
      <c r="W82">
        <v>1339.5</v>
      </c>
      <c r="X82">
        <v>1339.5</v>
      </c>
      <c r="Y82">
        <v>1339.5</v>
      </c>
      <c r="AB82">
        <v>42</v>
      </c>
      <c r="AC82">
        <v>1750.0000000000002</v>
      </c>
      <c r="AD82">
        <v>1750.0000000000002</v>
      </c>
      <c r="AE82">
        <v>1750.0000000000002</v>
      </c>
      <c r="AF82">
        <v>1750.0000000000002</v>
      </c>
      <c r="AG82">
        <v>1750.0000000000002</v>
      </c>
      <c r="AH82">
        <v>1750.0000000000002</v>
      </c>
      <c r="AK82">
        <v>42</v>
      </c>
      <c r="AL82">
        <v>2160</v>
      </c>
      <c r="AM82">
        <v>2160</v>
      </c>
      <c r="AN82">
        <v>2160</v>
      </c>
      <c r="AO82">
        <v>2160</v>
      </c>
      <c r="AP82">
        <v>2160</v>
      </c>
      <c r="AQ82">
        <v>2160</v>
      </c>
    </row>
    <row r="83" spans="1:43">
      <c r="A83">
        <v>43</v>
      </c>
      <c r="B83">
        <v>479.99999999999994</v>
      </c>
      <c r="C83">
        <v>479.99999999999994</v>
      </c>
      <c r="D83">
        <v>479.99999999999994</v>
      </c>
      <c r="E83">
        <v>479.99999999999994</v>
      </c>
      <c r="F83">
        <v>479.99999999999994</v>
      </c>
      <c r="G83">
        <v>479.99999999999994</v>
      </c>
      <c r="J83">
        <v>43</v>
      </c>
      <c r="K83">
        <v>899.99999999999989</v>
      </c>
      <c r="L83">
        <v>899.99999999999989</v>
      </c>
      <c r="M83">
        <v>899.99999999999989</v>
      </c>
      <c r="N83">
        <v>899.99999999999989</v>
      </c>
      <c r="O83">
        <v>899.99999999999989</v>
      </c>
      <c r="P83">
        <v>899.99999999999989</v>
      </c>
      <c r="S83">
        <v>43</v>
      </c>
      <c r="T83">
        <v>1339.5</v>
      </c>
      <c r="U83">
        <v>1339.5</v>
      </c>
      <c r="V83">
        <v>1339.5</v>
      </c>
      <c r="W83">
        <v>1339.5</v>
      </c>
      <c r="X83">
        <v>1339.5</v>
      </c>
      <c r="Y83">
        <v>1339.5</v>
      </c>
      <c r="AB83">
        <v>43</v>
      </c>
      <c r="AC83">
        <v>1750.0000000000002</v>
      </c>
      <c r="AD83">
        <v>1750.0000000000002</v>
      </c>
      <c r="AE83">
        <v>1750.0000000000002</v>
      </c>
      <c r="AF83">
        <v>1750.0000000000002</v>
      </c>
      <c r="AG83">
        <v>1750.0000000000002</v>
      </c>
      <c r="AH83">
        <v>1750.0000000000002</v>
      </c>
      <c r="AK83">
        <v>43</v>
      </c>
      <c r="AL83">
        <v>2160</v>
      </c>
      <c r="AM83">
        <v>2160</v>
      </c>
      <c r="AN83">
        <v>2160</v>
      </c>
      <c r="AO83">
        <v>2160</v>
      </c>
      <c r="AP83">
        <v>2160</v>
      </c>
      <c r="AQ83">
        <v>2160</v>
      </c>
    </row>
    <row r="84" spans="1:43">
      <c r="A84">
        <v>44</v>
      </c>
      <c r="B84">
        <v>479.99999999999994</v>
      </c>
      <c r="C84">
        <v>479.99999999999994</v>
      </c>
      <c r="D84">
        <v>479.99999999999994</v>
      </c>
      <c r="E84">
        <v>479.99999999999994</v>
      </c>
      <c r="F84">
        <v>479.99999999999994</v>
      </c>
      <c r="G84">
        <v>479.99999999999994</v>
      </c>
      <c r="J84">
        <v>44</v>
      </c>
      <c r="K84">
        <v>899.99999999999989</v>
      </c>
      <c r="L84">
        <v>899.99999999999989</v>
      </c>
      <c r="M84">
        <v>899.99999999999989</v>
      </c>
      <c r="N84">
        <v>899.99999999999989</v>
      </c>
      <c r="O84">
        <v>899.99999999999989</v>
      </c>
      <c r="P84">
        <v>899.99999999999989</v>
      </c>
      <c r="S84">
        <v>44</v>
      </c>
      <c r="T84">
        <v>1339.5</v>
      </c>
      <c r="U84">
        <v>1339.5</v>
      </c>
      <c r="V84">
        <v>1339.5</v>
      </c>
      <c r="W84">
        <v>1339.5</v>
      </c>
      <c r="X84">
        <v>1339.5</v>
      </c>
      <c r="Y84">
        <v>1339.5</v>
      </c>
      <c r="AB84">
        <v>44</v>
      </c>
      <c r="AC84">
        <v>1750.0000000000002</v>
      </c>
      <c r="AD84">
        <v>1750.0000000000002</v>
      </c>
      <c r="AE84">
        <v>1750.0000000000002</v>
      </c>
      <c r="AF84">
        <v>1750.0000000000002</v>
      </c>
      <c r="AG84">
        <v>1750.0000000000002</v>
      </c>
      <c r="AH84">
        <v>1750.0000000000002</v>
      </c>
      <c r="AK84">
        <v>44</v>
      </c>
      <c r="AL84">
        <v>2160</v>
      </c>
      <c r="AM84">
        <v>2160</v>
      </c>
      <c r="AN84">
        <v>2160</v>
      </c>
      <c r="AO84">
        <v>2160</v>
      </c>
      <c r="AP84">
        <v>2160</v>
      </c>
      <c r="AQ84">
        <v>2160</v>
      </c>
    </row>
    <row r="85" spans="1:43">
      <c r="A85">
        <v>45</v>
      </c>
      <c r="B85">
        <v>479.99999999999994</v>
      </c>
      <c r="C85">
        <v>479.99999999999994</v>
      </c>
      <c r="D85">
        <v>479.99999999999994</v>
      </c>
      <c r="E85">
        <v>479.99999999999994</v>
      </c>
      <c r="F85">
        <v>479.99999999999994</v>
      </c>
      <c r="G85">
        <v>479.99999999999994</v>
      </c>
      <c r="J85">
        <v>45</v>
      </c>
      <c r="K85">
        <v>899.99999999999989</v>
      </c>
      <c r="L85">
        <v>899.99999999999989</v>
      </c>
      <c r="M85">
        <v>899.99999999999989</v>
      </c>
      <c r="N85">
        <v>899.99999999999989</v>
      </c>
      <c r="O85">
        <v>899.99999999999989</v>
      </c>
      <c r="P85">
        <v>899.99999999999989</v>
      </c>
      <c r="S85">
        <v>45</v>
      </c>
      <c r="T85">
        <v>1339.5</v>
      </c>
      <c r="U85">
        <v>1339.5</v>
      </c>
      <c r="V85">
        <v>1339.5</v>
      </c>
      <c r="W85">
        <v>1339.5</v>
      </c>
      <c r="X85">
        <v>1339.5</v>
      </c>
      <c r="Y85">
        <v>1339.5</v>
      </c>
      <c r="AB85">
        <v>45</v>
      </c>
      <c r="AC85">
        <v>1750.0000000000002</v>
      </c>
      <c r="AD85">
        <v>1750.0000000000002</v>
      </c>
      <c r="AE85">
        <v>1750.0000000000002</v>
      </c>
      <c r="AF85">
        <v>1750.0000000000002</v>
      </c>
      <c r="AG85">
        <v>1750.0000000000002</v>
      </c>
      <c r="AH85">
        <v>1750.0000000000002</v>
      </c>
      <c r="AK85">
        <v>45</v>
      </c>
      <c r="AL85">
        <v>2160</v>
      </c>
      <c r="AM85">
        <v>2160</v>
      </c>
      <c r="AN85">
        <v>2160</v>
      </c>
      <c r="AO85">
        <v>2160</v>
      </c>
      <c r="AP85">
        <v>2160</v>
      </c>
      <c r="AQ85">
        <v>2160</v>
      </c>
    </row>
    <row r="86" spans="1:43">
      <c r="A86">
        <v>46</v>
      </c>
      <c r="B86">
        <v>479.99999999999994</v>
      </c>
      <c r="C86">
        <v>479.99999999999994</v>
      </c>
      <c r="D86">
        <v>479.99999999999994</v>
      </c>
      <c r="E86">
        <v>479.99999999999994</v>
      </c>
      <c r="F86">
        <v>479.99999999999994</v>
      </c>
      <c r="G86">
        <v>479.99999999999994</v>
      </c>
      <c r="J86">
        <v>46</v>
      </c>
      <c r="K86">
        <v>899.99999999999989</v>
      </c>
      <c r="L86">
        <v>899.99999999999989</v>
      </c>
      <c r="M86">
        <v>899.99999999999989</v>
      </c>
      <c r="N86">
        <v>899.99999999999989</v>
      </c>
      <c r="O86">
        <v>899.99999999999989</v>
      </c>
      <c r="P86">
        <v>899.99999999999989</v>
      </c>
      <c r="S86">
        <v>46</v>
      </c>
      <c r="T86">
        <v>1339.5</v>
      </c>
      <c r="U86">
        <v>1339.5</v>
      </c>
      <c r="V86">
        <v>1339.5</v>
      </c>
      <c r="W86">
        <v>1339.5</v>
      </c>
      <c r="X86">
        <v>1339.5</v>
      </c>
      <c r="Y86">
        <v>1339.5</v>
      </c>
      <c r="AB86">
        <v>46</v>
      </c>
      <c r="AC86">
        <v>1750.0000000000002</v>
      </c>
      <c r="AD86">
        <v>1750.0000000000002</v>
      </c>
      <c r="AE86">
        <v>1750.0000000000002</v>
      </c>
      <c r="AF86">
        <v>1750.0000000000002</v>
      </c>
      <c r="AG86">
        <v>1750.0000000000002</v>
      </c>
      <c r="AH86">
        <v>1750.0000000000002</v>
      </c>
      <c r="AK86">
        <v>46</v>
      </c>
      <c r="AL86">
        <v>2160</v>
      </c>
      <c r="AM86">
        <v>2160</v>
      </c>
      <c r="AN86">
        <v>2160</v>
      </c>
      <c r="AO86">
        <v>2160</v>
      </c>
      <c r="AP86">
        <v>2160</v>
      </c>
      <c r="AQ86">
        <v>2160</v>
      </c>
    </row>
    <row r="87" spans="1:43">
      <c r="A87">
        <v>47</v>
      </c>
      <c r="B87">
        <v>479.99999999999994</v>
      </c>
      <c r="C87">
        <v>479.99999999999994</v>
      </c>
      <c r="D87">
        <v>479.99999999999994</v>
      </c>
      <c r="E87">
        <v>479.99999999999994</v>
      </c>
      <c r="F87">
        <v>479.99999999999994</v>
      </c>
      <c r="G87">
        <v>479.99999999999994</v>
      </c>
      <c r="J87">
        <v>47</v>
      </c>
      <c r="K87">
        <v>899.99999999999989</v>
      </c>
      <c r="L87">
        <v>899.99999999999989</v>
      </c>
      <c r="M87">
        <v>899.99999999999989</v>
      </c>
      <c r="N87">
        <v>899.99999999999989</v>
      </c>
      <c r="O87">
        <v>899.99999999999989</v>
      </c>
      <c r="P87">
        <v>899.99999999999989</v>
      </c>
      <c r="S87">
        <v>47</v>
      </c>
      <c r="T87">
        <v>1339.5</v>
      </c>
      <c r="U87">
        <v>1339.5</v>
      </c>
      <c r="V87">
        <v>1339.5</v>
      </c>
      <c r="W87">
        <v>1339.5</v>
      </c>
      <c r="X87">
        <v>1339.5</v>
      </c>
      <c r="Y87">
        <v>1339.5</v>
      </c>
      <c r="AB87">
        <v>47</v>
      </c>
      <c r="AC87">
        <v>1750.0000000000002</v>
      </c>
      <c r="AD87">
        <v>1750.0000000000002</v>
      </c>
      <c r="AE87">
        <v>1750.0000000000002</v>
      </c>
      <c r="AF87">
        <v>1750.0000000000002</v>
      </c>
      <c r="AG87">
        <v>1750.0000000000002</v>
      </c>
      <c r="AH87">
        <v>1750.0000000000002</v>
      </c>
      <c r="AK87">
        <v>47</v>
      </c>
      <c r="AL87">
        <v>2160</v>
      </c>
      <c r="AM87">
        <v>2160</v>
      </c>
      <c r="AN87">
        <v>2160</v>
      </c>
      <c r="AO87">
        <v>2160</v>
      </c>
      <c r="AP87">
        <v>2160</v>
      </c>
      <c r="AQ87">
        <v>2160</v>
      </c>
    </row>
    <row r="88" spans="1:43">
      <c r="A88">
        <v>48</v>
      </c>
      <c r="B88">
        <v>479.99999999999994</v>
      </c>
      <c r="C88">
        <v>479.99999999999994</v>
      </c>
      <c r="D88">
        <v>479.99999999999994</v>
      </c>
      <c r="E88">
        <v>479.99999999999994</v>
      </c>
      <c r="F88">
        <v>479.99999999999994</v>
      </c>
      <c r="G88">
        <v>479.99999999999994</v>
      </c>
      <c r="J88">
        <v>48</v>
      </c>
      <c r="K88">
        <v>899.99999999999989</v>
      </c>
      <c r="L88">
        <v>899.99999999999989</v>
      </c>
      <c r="M88">
        <v>899.99999999999989</v>
      </c>
      <c r="N88">
        <v>899.99999999999989</v>
      </c>
      <c r="O88">
        <v>899.99999999999989</v>
      </c>
      <c r="P88">
        <v>899.99999999999989</v>
      </c>
      <c r="S88">
        <v>48</v>
      </c>
      <c r="T88">
        <v>1339.5</v>
      </c>
      <c r="U88">
        <v>1339.5</v>
      </c>
      <c r="V88">
        <v>1339.5</v>
      </c>
      <c r="W88">
        <v>1339.5</v>
      </c>
      <c r="X88">
        <v>1339.5</v>
      </c>
      <c r="Y88">
        <v>1339.5</v>
      </c>
      <c r="AB88">
        <v>48</v>
      </c>
      <c r="AC88">
        <v>1750.0000000000002</v>
      </c>
      <c r="AD88">
        <v>1750.0000000000002</v>
      </c>
      <c r="AE88">
        <v>1750.0000000000002</v>
      </c>
      <c r="AF88">
        <v>1750.0000000000002</v>
      </c>
      <c r="AG88">
        <v>1750.0000000000002</v>
      </c>
      <c r="AH88">
        <v>1750.0000000000002</v>
      </c>
      <c r="AK88">
        <v>48</v>
      </c>
      <c r="AL88">
        <v>2160</v>
      </c>
      <c r="AM88">
        <v>2160</v>
      </c>
      <c r="AN88">
        <v>2160</v>
      </c>
      <c r="AO88">
        <v>2160</v>
      </c>
      <c r="AP88">
        <v>2160</v>
      </c>
      <c r="AQ88">
        <v>2160</v>
      </c>
    </row>
    <row r="89" spans="1:43">
      <c r="A89">
        <v>49</v>
      </c>
      <c r="B89">
        <v>479.99999999999994</v>
      </c>
      <c r="C89">
        <v>479.99999999999994</v>
      </c>
      <c r="D89">
        <v>479.99999999999994</v>
      </c>
      <c r="E89">
        <v>479.99999999999994</v>
      </c>
      <c r="F89">
        <v>479.99999999999994</v>
      </c>
      <c r="G89">
        <v>479.99999999999994</v>
      </c>
      <c r="J89">
        <v>49</v>
      </c>
      <c r="K89">
        <v>899.99999999999989</v>
      </c>
      <c r="L89">
        <v>899.99999999999989</v>
      </c>
      <c r="M89">
        <v>899.99999999999989</v>
      </c>
      <c r="N89">
        <v>899.99999999999989</v>
      </c>
      <c r="O89">
        <v>899.99999999999989</v>
      </c>
      <c r="P89">
        <v>899.99999999999989</v>
      </c>
      <c r="S89">
        <v>49</v>
      </c>
      <c r="T89">
        <v>1339.5</v>
      </c>
      <c r="U89">
        <v>1339.5</v>
      </c>
      <c r="V89">
        <v>1339.5</v>
      </c>
      <c r="W89">
        <v>1339.5</v>
      </c>
      <c r="X89">
        <v>1339.5</v>
      </c>
      <c r="Y89">
        <v>1339.5</v>
      </c>
      <c r="AB89">
        <v>49</v>
      </c>
      <c r="AC89">
        <v>1750.0000000000002</v>
      </c>
      <c r="AD89">
        <v>1750.0000000000002</v>
      </c>
      <c r="AE89">
        <v>1750.0000000000002</v>
      </c>
      <c r="AF89">
        <v>1750.0000000000002</v>
      </c>
      <c r="AG89">
        <v>1750.0000000000002</v>
      </c>
      <c r="AH89">
        <v>1750.0000000000002</v>
      </c>
      <c r="AK89">
        <v>49</v>
      </c>
      <c r="AL89">
        <v>2160</v>
      </c>
      <c r="AM89">
        <v>2160</v>
      </c>
      <c r="AN89">
        <v>2160</v>
      </c>
      <c r="AO89">
        <v>2160</v>
      </c>
      <c r="AP89">
        <v>2160</v>
      </c>
      <c r="AQ89">
        <v>2160</v>
      </c>
    </row>
    <row r="90" spans="1:43">
      <c r="A90">
        <v>50</v>
      </c>
      <c r="B90">
        <v>479.99999999999994</v>
      </c>
      <c r="C90">
        <v>479.99999999999994</v>
      </c>
      <c r="D90">
        <v>479.99999999999994</v>
      </c>
      <c r="E90">
        <v>479.99999999999994</v>
      </c>
      <c r="F90">
        <v>479.99999999999994</v>
      </c>
      <c r="G90">
        <v>479.99999999999994</v>
      </c>
      <c r="J90">
        <v>50</v>
      </c>
      <c r="K90">
        <v>899.99999999999989</v>
      </c>
      <c r="L90">
        <v>899.99999999999989</v>
      </c>
      <c r="M90">
        <v>899.99999999999989</v>
      </c>
      <c r="N90">
        <v>899.99999999999989</v>
      </c>
      <c r="O90">
        <v>899.99999999999989</v>
      </c>
      <c r="P90">
        <v>899.99999999999989</v>
      </c>
      <c r="S90">
        <v>50</v>
      </c>
      <c r="T90">
        <v>1339.5</v>
      </c>
      <c r="U90">
        <v>1339.5</v>
      </c>
      <c r="V90">
        <v>1339.5</v>
      </c>
      <c r="W90">
        <v>1339.5</v>
      </c>
      <c r="X90">
        <v>1339.5</v>
      </c>
      <c r="Y90">
        <v>1339.5</v>
      </c>
      <c r="AB90">
        <v>50</v>
      </c>
      <c r="AC90">
        <v>1750.0000000000002</v>
      </c>
      <c r="AD90">
        <v>1750.0000000000002</v>
      </c>
      <c r="AE90">
        <v>1750.0000000000002</v>
      </c>
      <c r="AF90">
        <v>1750.0000000000002</v>
      </c>
      <c r="AG90">
        <v>1750.0000000000002</v>
      </c>
      <c r="AH90">
        <v>1750.0000000000002</v>
      </c>
      <c r="AK90">
        <v>50</v>
      </c>
      <c r="AL90">
        <v>2160</v>
      </c>
      <c r="AM90">
        <v>2160</v>
      </c>
      <c r="AN90">
        <v>2160</v>
      </c>
      <c r="AO90">
        <v>2160</v>
      </c>
      <c r="AP90">
        <v>2160</v>
      </c>
      <c r="AQ90">
        <v>2160</v>
      </c>
    </row>
    <row r="91" spans="1:43">
      <c r="A91">
        <v>51</v>
      </c>
      <c r="B91">
        <v>479.99999999999994</v>
      </c>
      <c r="C91">
        <v>479.99999999999994</v>
      </c>
      <c r="D91">
        <v>479.99999999999994</v>
      </c>
      <c r="E91">
        <v>479.99999999999994</v>
      </c>
      <c r="F91">
        <v>479.99999999999994</v>
      </c>
      <c r="G91">
        <v>479.99999999999994</v>
      </c>
      <c r="J91">
        <v>51</v>
      </c>
      <c r="K91">
        <v>899.99999999999989</v>
      </c>
      <c r="L91">
        <v>899.99999999999989</v>
      </c>
      <c r="M91">
        <v>899.99999999999989</v>
      </c>
      <c r="N91">
        <v>899.99999999999989</v>
      </c>
      <c r="O91">
        <v>899.99999999999989</v>
      </c>
      <c r="P91">
        <v>899.99999999999989</v>
      </c>
      <c r="S91">
        <v>51</v>
      </c>
      <c r="T91">
        <v>1339.5</v>
      </c>
      <c r="U91">
        <v>1339.5</v>
      </c>
      <c r="V91">
        <v>1339.5</v>
      </c>
      <c r="W91">
        <v>1339.5</v>
      </c>
      <c r="X91">
        <v>1339.5</v>
      </c>
      <c r="Y91">
        <v>1339.5</v>
      </c>
      <c r="AB91">
        <v>51</v>
      </c>
      <c r="AC91">
        <v>1750.0000000000002</v>
      </c>
      <c r="AD91">
        <v>1750.0000000000002</v>
      </c>
      <c r="AE91">
        <v>1750.0000000000002</v>
      </c>
      <c r="AF91">
        <v>1750.0000000000002</v>
      </c>
      <c r="AG91">
        <v>1750.0000000000002</v>
      </c>
      <c r="AH91">
        <v>1750.0000000000002</v>
      </c>
      <c r="AK91">
        <v>51</v>
      </c>
      <c r="AL91">
        <v>2160</v>
      </c>
      <c r="AM91">
        <v>2160</v>
      </c>
      <c r="AN91">
        <v>2160</v>
      </c>
      <c r="AO91">
        <v>2160</v>
      </c>
      <c r="AP91">
        <v>2160</v>
      </c>
      <c r="AQ91">
        <v>2160</v>
      </c>
    </row>
    <row r="92" spans="1:43">
      <c r="A92">
        <v>52</v>
      </c>
      <c r="B92">
        <v>479.99999999999994</v>
      </c>
      <c r="C92">
        <v>479.99999999999994</v>
      </c>
      <c r="D92">
        <v>479.99999999999994</v>
      </c>
      <c r="E92">
        <v>479.99999999999994</v>
      </c>
      <c r="F92">
        <v>479.99999999999994</v>
      </c>
      <c r="G92">
        <v>479.99999999999994</v>
      </c>
      <c r="J92">
        <v>52</v>
      </c>
      <c r="K92">
        <v>899.99999999999989</v>
      </c>
      <c r="L92">
        <v>899.99999999999989</v>
      </c>
      <c r="M92">
        <v>899.99999999999989</v>
      </c>
      <c r="N92">
        <v>899.99999999999989</v>
      </c>
      <c r="O92">
        <v>899.99999999999989</v>
      </c>
      <c r="P92">
        <v>899.99999999999989</v>
      </c>
      <c r="S92">
        <v>52</v>
      </c>
      <c r="T92">
        <v>1339.5</v>
      </c>
      <c r="U92">
        <v>1339.5</v>
      </c>
      <c r="V92">
        <v>1339.5</v>
      </c>
      <c r="W92">
        <v>1339.5</v>
      </c>
      <c r="X92">
        <v>1339.5</v>
      </c>
      <c r="Y92">
        <v>1339.5</v>
      </c>
      <c r="AB92">
        <v>52</v>
      </c>
      <c r="AC92">
        <v>1750.0000000000002</v>
      </c>
      <c r="AD92">
        <v>1750.0000000000002</v>
      </c>
      <c r="AE92">
        <v>1750.0000000000002</v>
      </c>
      <c r="AF92">
        <v>1750.0000000000002</v>
      </c>
      <c r="AG92">
        <v>1750.0000000000002</v>
      </c>
      <c r="AH92">
        <v>1750.0000000000002</v>
      </c>
      <c r="AK92">
        <v>52</v>
      </c>
      <c r="AL92">
        <v>2160</v>
      </c>
      <c r="AM92">
        <v>2160</v>
      </c>
      <c r="AN92">
        <v>2160</v>
      </c>
      <c r="AO92">
        <v>2160</v>
      </c>
      <c r="AP92">
        <v>2160</v>
      </c>
      <c r="AQ92">
        <v>2160</v>
      </c>
    </row>
    <row r="93" spans="1:43">
      <c r="A93">
        <v>53</v>
      </c>
      <c r="B93">
        <v>479.99999999999994</v>
      </c>
      <c r="C93">
        <v>479.99999999999994</v>
      </c>
      <c r="D93">
        <v>479.99999999999994</v>
      </c>
      <c r="E93">
        <v>479.99999999999994</v>
      </c>
      <c r="F93">
        <v>479.99999999999994</v>
      </c>
      <c r="G93">
        <v>479.99999999999994</v>
      </c>
      <c r="J93">
        <v>53</v>
      </c>
      <c r="K93">
        <v>899.99999999999989</v>
      </c>
      <c r="L93">
        <v>899.99999999999989</v>
      </c>
      <c r="M93">
        <v>899.99999999999989</v>
      </c>
      <c r="N93">
        <v>899.99999999999989</v>
      </c>
      <c r="O93">
        <v>899.99999999999989</v>
      </c>
      <c r="P93">
        <v>899.99999999999989</v>
      </c>
      <c r="S93">
        <v>53</v>
      </c>
      <c r="T93">
        <v>1339.5</v>
      </c>
      <c r="U93">
        <v>1339.5</v>
      </c>
      <c r="V93">
        <v>1339.5</v>
      </c>
      <c r="W93">
        <v>1339.5</v>
      </c>
      <c r="X93">
        <v>1339.5</v>
      </c>
      <c r="Y93">
        <v>1339.5</v>
      </c>
      <c r="AB93">
        <v>53</v>
      </c>
      <c r="AC93">
        <v>1750.0000000000002</v>
      </c>
      <c r="AD93">
        <v>1750.0000000000002</v>
      </c>
      <c r="AE93">
        <v>1750.0000000000002</v>
      </c>
      <c r="AF93">
        <v>1750.0000000000002</v>
      </c>
      <c r="AG93">
        <v>1750.0000000000002</v>
      </c>
      <c r="AH93">
        <v>1750.0000000000002</v>
      </c>
      <c r="AK93">
        <v>53</v>
      </c>
      <c r="AL93">
        <v>2160</v>
      </c>
      <c r="AM93">
        <v>2160</v>
      </c>
      <c r="AN93">
        <v>2160</v>
      </c>
      <c r="AO93">
        <v>2160</v>
      </c>
      <c r="AP93">
        <v>2160</v>
      </c>
      <c r="AQ93">
        <v>2160</v>
      </c>
    </row>
    <row r="94" spans="1:43">
      <c r="A94">
        <v>54</v>
      </c>
      <c r="B94">
        <v>479.99999999999994</v>
      </c>
      <c r="C94">
        <v>479.99999999999994</v>
      </c>
      <c r="D94">
        <v>479.99999999999994</v>
      </c>
      <c r="E94">
        <v>479.99999999999994</v>
      </c>
      <c r="F94">
        <v>479.99999999999994</v>
      </c>
      <c r="G94">
        <v>479.99999999999994</v>
      </c>
      <c r="J94">
        <v>54</v>
      </c>
      <c r="K94">
        <v>899.99999999999989</v>
      </c>
      <c r="L94">
        <v>899.99999999999989</v>
      </c>
      <c r="M94">
        <v>899.99999999999989</v>
      </c>
      <c r="N94">
        <v>899.99999999999989</v>
      </c>
      <c r="O94">
        <v>899.99999999999989</v>
      </c>
      <c r="P94">
        <v>899.99999999999989</v>
      </c>
      <c r="S94">
        <v>54</v>
      </c>
      <c r="T94">
        <v>1339.5</v>
      </c>
      <c r="U94">
        <v>1339.5</v>
      </c>
      <c r="V94">
        <v>1339.5</v>
      </c>
      <c r="W94">
        <v>1339.5</v>
      </c>
      <c r="X94">
        <v>1339.5</v>
      </c>
      <c r="Y94">
        <v>1339.5</v>
      </c>
      <c r="AB94">
        <v>54</v>
      </c>
      <c r="AC94">
        <v>1750.0000000000002</v>
      </c>
      <c r="AD94">
        <v>1750.0000000000002</v>
      </c>
      <c r="AE94">
        <v>1750.0000000000002</v>
      </c>
      <c r="AF94">
        <v>1750.0000000000002</v>
      </c>
      <c r="AG94">
        <v>1750.0000000000002</v>
      </c>
      <c r="AH94">
        <v>1750.0000000000002</v>
      </c>
      <c r="AK94">
        <v>54</v>
      </c>
      <c r="AL94">
        <v>2160</v>
      </c>
      <c r="AM94">
        <v>2160</v>
      </c>
      <c r="AN94">
        <v>2160</v>
      </c>
      <c r="AO94">
        <v>2160</v>
      </c>
      <c r="AP94">
        <v>2160</v>
      </c>
      <c r="AQ94">
        <v>2160</v>
      </c>
    </row>
    <row r="95" spans="1:43">
      <c r="A95">
        <v>55</v>
      </c>
      <c r="B95">
        <v>479.99999999999994</v>
      </c>
      <c r="C95">
        <v>479.99999999999994</v>
      </c>
      <c r="D95">
        <v>479.99999999999994</v>
      </c>
      <c r="E95">
        <v>479.99999999999994</v>
      </c>
      <c r="F95">
        <v>479.99999999999994</v>
      </c>
      <c r="G95">
        <v>479.99999999999994</v>
      </c>
      <c r="J95">
        <v>55</v>
      </c>
      <c r="K95">
        <v>899.99999999999989</v>
      </c>
      <c r="L95">
        <v>899.99999999999989</v>
      </c>
      <c r="M95">
        <v>899.99999999999989</v>
      </c>
      <c r="N95">
        <v>899.99999999999989</v>
      </c>
      <c r="O95">
        <v>899.99999999999989</v>
      </c>
      <c r="P95">
        <v>899.99999999999989</v>
      </c>
      <c r="S95">
        <v>55</v>
      </c>
      <c r="T95">
        <v>1339.5</v>
      </c>
      <c r="U95">
        <v>1339.5</v>
      </c>
      <c r="V95">
        <v>1339.5</v>
      </c>
      <c r="W95">
        <v>1339.5</v>
      </c>
      <c r="X95">
        <v>1339.5</v>
      </c>
      <c r="Y95">
        <v>1339.5</v>
      </c>
      <c r="AB95">
        <v>55</v>
      </c>
      <c r="AC95">
        <v>1750.0000000000002</v>
      </c>
      <c r="AD95">
        <v>1750.0000000000002</v>
      </c>
      <c r="AE95">
        <v>1750.0000000000002</v>
      </c>
      <c r="AF95">
        <v>1750.0000000000002</v>
      </c>
      <c r="AG95">
        <v>1750.0000000000002</v>
      </c>
      <c r="AH95">
        <v>1750.0000000000002</v>
      </c>
      <c r="AK95">
        <v>55</v>
      </c>
      <c r="AL95">
        <v>2160</v>
      </c>
      <c r="AM95">
        <v>2160</v>
      </c>
      <c r="AN95">
        <v>2160</v>
      </c>
      <c r="AO95">
        <v>2160</v>
      </c>
      <c r="AP95">
        <v>2160</v>
      </c>
      <c r="AQ95">
        <v>2160</v>
      </c>
    </row>
    <row r="96" spans="1:43">
      <c r="A96">
        <v>56</v>
      </c>
      <c r="B96">
        <v>479.99999999999994</v>
      </c>
      <c r="C96">
        <v>479.99999999999994</v>
      </c>
      <c r="D96">
        <v>479.99999999999994</v>
      </c>
      <c r="E96">
        <v>479.99999999999994</v>
      </c>
      <c r="F96">
        <v>479.99999999999994</v>
      </c>
      <c r="G96">
        <v>479.99999999999994</v>
      </c>
      <c r="J96">
        <v>56</v>
      </c>
      <c r="K96">
        <v>899.99999999999989</v>
      </c>
      <c r="L96">
        <v>899.99999999999989</v>
      </c>
      <c r="M96">
        <v>899.99999999999989</v>
      </c>
      <c r="N96">
        <v>899.99999999999989</v>
      </c>
      <c r="O96">
        <v>899.99999999999989</v>
      </c>
      <c r="P96">
        <v>899.99999999999989</v>
      </c>
      <c r="S96">
        <v>56</v>
      </c>
      <c r="T96">
        <v>1339.5</v>
      </c>
      <c r="U96">
        <v>1339.5</v>
      </c>
      <c r="V96">
        <v>1339.5</v>
      </c>
      <c r="W96">
        <v>1339.5</v>
      </c>
      <c r="X96">
        <v>1339.5</v>
      </c>
      <c r="Y96">
        <v>1339.5</v>
      </c>
      <c r="AB96">
        <v>56</v>
      </c>
      <c r="AC96">
        <v>1750.0000000000002</v>
      </c>
      <c r="AD96">
        <v>1750.0000000000002</v>
      </c>
      <c r="AE96">
        <v>1750.0000000000002</v>
      </c>
      <c r="AF96">
        <v>1750.0000000000002</v>
      </c>
      <c r="AG96">
        <v>1750.0000000000002</v>
      </c>
      <c r="AH96">
        <v>1750.0000000000002</v>
      </c>
      <c r="AK96">
        <v>56</v>
      </c>
      <c r="AL96">
        <v>2160</v>
      </c>
      <c r="AM96">
        <v>2160</v>
      </c>
      <c r="AN96">
        <v>2160</v>
      </c>
      <c r="AO96">
        <v>2160</v>
      </c>
      <c r="AP96">
        <v>2160</v>
      </c>
      <c r="AQ96">
        <v>2160</v>
      </c>
    </row>
    <row r="97" spans="1:43">
      <c r="A97">
        <v>57</v>
      </c>
      <c r="B97">
        <v>479.99999999999994</v>
      </c>
      <c r="C97">
        <v>479.99999999999994</v>
      </c>
      <c r="D97">
        <v>479.99999999999994</v>
      </c>
      <c r="E97">
        <v>479.99999999999994</v>
      </c>
      <c r="F97">
        <v>479.99999999999994</v>
      </c>
      <c r="G97">
        <v>479.99999999999994</v>
      </c>
      <c r="J97">
        <v>57</v>
      </c>
      <c r="K97">
        <v>899.99999999999989</v>
      </c>
      <c r="L97">
        <v>899.99999999999989</v>
      </c>
      <c r="M97">
        <v>899.99999999999989</v>
      </c>
      <c r="N97">
        <v>899.99999999999989</v>
      </c>
      <c r="O97">
        <v>899.99999999999989</v>
      </c>
      <c r="P97">
        <v>899.99999999999989</v>
      </c>
      <c r="S97">
        <v>57</v>
      </c>
      <c r="T97">
        <v>1339.5</v>
      </c>
      <c r="U97">
        <v>1339.5</v>
      </c>
      <c r="V97">
        <v>1339.5</v>
      </c>
      <c r="W97">
        <v>1339.5</v>
      </c>
      <c r="X97">
        <v>1339.5</v>
      </c>
      <c r="Y97">
        <v>1339.5</v>
      </c>
      <c r="AB97">
        <v>57</v>
      </c>
      <c r="AC97">
        <v>1750.0000000000002</v>
      </c>
      <c r="AD97">
        <v>1750.0000000000002</v>
      </c>
      <c r="AE97">
        <v>1750.0000000000002</v>
      </c>
      <c r="AF97">
        <v>1750.0000000000002</v>
      </c>
      <c r="AG97">
        <v>1750.0000000000002</v>
      </c>
      <c r="AH97">
        <v>1750.0000000000002</v>
      </c>
      <c r="AK97">
        <v>57</v>
      </c>
      <c r="AL97">
        <v>2160</v>
      </c>
      <c r="AM97">
        <v>2160</v>
      </c>
      <c r="AN97">
        <v>2160</v>
      </c>
      <c r="AO97">
        <v>2160</v>
      </c>
      <c r="AP97">
        <v>2160</v>
      </c>
      <c r="AQ97">
        <v>2160</v>
      </c>
    </row>
    <row r="98" spans="1:43">
      <c r="A98">
        <v>58</v>
      </c>
      <c r="B98">
        <v>479.99999999999994</v>
      </c>
      <c r="C98">
        <v>479.99999999999994</v>
      </c>
      <c r="D98">
        <v>479.99999999999994</v>
      </c>
      <c r="E98">
        <v>479.99999999999994</v>
      </c>
      <c r="F98">
        <v>479.99999999999994</v>
      </c>
      <c r="G98">
        <v>479.99999999999994</v>
      </c>
      <c r="J98">
        <v>58</v>
      </c>
      <c r="K98">
        <v>899.99999999999989</v>
      </c>
      <c r="L98">
        <v>899.99999999999989</v>
      </c>
      <c r="M98">
        <v>899.99999999999989</v>
      </c>
      <c r="N98">
        <v>899.99999999999989</v>
      </c>
      <c r="O98">
        <v>899.99999999999989</v>
      </c>
      <c r="P98">
        <v>899.99999999999989</v>
      </c>
      <c r="S98">
        <v>58</v>
      </c>
      <c r="T98">
        <v>1339.5</v>
      </c>
      <c r="U98">
        <v>1339.5</v>
      </c>
      <c r="V98">
        <v>1339.5</v>
      </c>
      <c r="W98">
        <v>1339.5</v>
      </c>
      <c r="X98">
        <v>1339.5</v>
      </c>
      <c r="Y98">
        <v>1339.5</v>
      </c>
      <c r="AB98">
        <v>58</v>
      </c>
      <c r="AC98">
        <v>1750.0000000000002</v>
      </c>
      <c r="AD98">
        <v>1750.0000000000002</v>
      </c>
      <c r="AE98">
        <v>1750.0000000000002</v>
      </c>
      <c r="AF98">
        <v>1750.0000000000002</v>
      </c>
      <c r="AG98">
        <v>1750.0000000000002</v>
      </c>
      <c r="AH98">
        <v>1750.0000000000002</v>
      </c>
      <c r="AK98">
        <v>58</v>
      </c>
      <c r="AL98">
        <v>2160</v>
      </c>
      <c r="AM98">
        <v>2160</v>
      </c>
      <c r="AN98">
        <v>2160</v>
      </c>
      <c r="AO98">
        <v>2160</v>
      </c>
      <c r="AP98">
        <v>2160</v>
      </c>
      <c r="AQ98">
        <v>2160</v>
      </c>
    </row>
    <row r="99" spans="1:43">
      <c r="A99">
        <v>59</v>
      </c>
      <c r="B99">
        <v>479.99999999999994</v>
      </c>
      <c r="C99">
        <v>479.99999999999994</v>
      </c>
      <c r="D99">
        <v>479.99999999999994</v>
      </c>
      <c r="E99">
        <v>479.99999999999994</v>
      </c>
      <c r="F99">
        <v>479.99999999999994</v>
      </c>
      <c r="G99">
        <v>479.99999999999994</v>
      </c>
      <c r="J99">
        <v>59</v>
      </c>
      <c r="K99">
        <v>899.99999999999989</v>
      </c>
      <c r="L99">
        <v>899.99999999999989</v>
      </c>
      <c r="M99">
        <v>899.99999999999989</v>
      </c>
      <c r="N99">
        <v>899.99999999999989</v>
      </c>
      <c r="O99">
        <v>899.99999999999989</v>
      </c>
      <c r="P99">
        <v>899.99999999999989</v>
      </c>
      <c r="S99">
        <v>59</v>
      </c>
      <c r="T99">
        <v>1339.5</v>
      </c>
      <c r="U99">
        <v>1339.5</v>
      </c>
      <c r="V99">
        <v>1339.5</v>
      </c>
      <c r="W99">
        <v>1339.5</v>
      </c>
      <c r="X99">
        <v>1339.5</v>
      </c>
      <c r="Y99">
        <v>1339.5</v>
      </c>
      <c r="AB99">
        <v>59</v>
      </c>
      <c r="AC99">
        <v>1750.0000000000002</v>
      </c>
      <c r="AD99">
        <v>1750.0000000000002</v>
      </c>
      <c r="AE99">
        <v>1750.0000000000002</v>
      </c>
      <c r="AF99">
        <v>1750.0000000000002</v>
      </c>
      <c r="AG99">
        <v>1750.0000000000002</v>
      </c>
      <c r="AH99">
        <v>1750.0000000000002</v>
      </c>
      <c r="AK99">
        <v>59</v>
      </c>
      <c r="AL99">
        <v>2160</v>
      </c>
      <c r="AM99">
        <v>2160</v>
      </c>
      <c r="AN99">
        <v>2160</v>
      </c>
      <c r="AO99">
        <v>2160</v>
      </c>
      <c r="AP99">
        <v>2160</v>
      </c>
      <c r="AQ99">
        <v>2160</v>
      </c>
    </row>
    <row r="100" spans="1:43">
      <c r="A100">
        <v>60</v>
      </c>
      <c r="B100">
        <v>479.99999999999994</v>
      </c>
      <c r="C100">
        <v>479.99999999999994</v>
      </c>
      <c r="D100">
        <v>479.99999999999994</v>
      </c>
      <c r="E100">
        <v>479.99999999999994</v>
      </c>
      <c r="F100">
        <v>479.99999999999994</v>
      </c>
      <c r="G100">
        <v>479.99999999999994</v>
      </c>
      <c r="J100">
        <v>60</v>
      </c>
      <c r="K100">
        <v>899.99999999999989</v>
      </c>
      <c r="L100">
        <v>899.99999999999989</v>
      </c>
      <c r="M100">
        <v>899.99999999999989</v>
      </c>
      <c r="N100">
        <v>899.99999999999989</v>
      </c>
      <c r="O100">
        <v>899.99999999999989</v>
      </c>
      <c r="P100">
        <v>899.99999999999989</v>
      </c>
      <c r="S100">
        <v>60</v>
      </c>
      <c r="T100">
        <v>1339.5</v>
      </c>
      <c r="U100">
        <v>1339.5</v>
      </c>
      <c r="V100">
        <v>1339.5</v>
      </c>
      <c r="W100">
        <v>1339.5</v>
      </c>
      <c r="X100">
        <v>1339.5</v>
      </c>
      <c r="Y100">
        <v>1339.5</v>
      </c>
      <c r="AB100">
        <v>60</v>
      </c>
      <c r="AC100">
        <v>1750.0000000000002</v>
      </c>
      <c r="AD100">
        <v>1750.0000000000002</v>
      </c>
      <c r="AE100">
        <v>1750.0000000000002</v>
      </c>
      <c r="AF100">
        <v>1750.0000000000002</v>
      </c>
      <c r="AG100">
        <v>1750.0000000000002</v>
      </c>
      <c r="AH100">
        <v>1750.0000000000002</v>
      </c>
      <c r="AK100">
        <v>60</v>
      </c>
      <c r="AL100">
        <v>2160</v>
      </c>
      <c r="AM100">
        <v>2160</v>
      </c>
      <c r="AN100">
        <v>2160</v>
      </c>
      <c r="AO100">
        <v>2160</v>
      </c>
      <c r="AP100">
        <v>2160</v>
      </c>
      <c r="AQ100">
        <v>2160</v>
      </c>
    </row>
    <row r="101" spans="1:43">
      <c r="A101">
        <v>61</v>
      </c>
      <c r="B101">
        <v>479.99999999999994</v>
      </c>
      <c r="C101">
        <v>479.99999999999994</v>
      </c>
      <c r="D101">
        <v>479.99999999999994</v>
      </c>
      <c r="E101">
        <v>479.99999999999994</v>
      </c>
      <c r="F101">
        <v>479.99999999999994</v>
      </c>
      <c r="G101">
        <v>0</v>
      </c>
      <c r="J101">
        <v>61</v>
      </c>
      <c r="K101">
        <v>899.99999999999989</v>
      </c>
      <c r="L101">
        <v>899.99999999999989</v>
      </c>
      <c r="M101">
        <v>899.99999999999989</v>
      </c>
      <c r="N101">
        <v>899.99999999999989</v>
      </c>
      <c r="O101">
        <v>899.99999999999989</v>
      </c>
      <c r="P101">
        <v>0</v>
      </c>
      <c r="S101">
        <v>61</v>
      </c>
      <c r="T101">
        <v>1339.5</v>
      </c>
      <c r="U101">
        <v>1339.5</v>
      </c>
      <c r="V101">
        <v>1339.5</v>
      </c>
      <c r="W101">
        <v>1339.5</v>
      </c>
      <c r="X101">
        <v>1339.5</v>
      </c>
      <c r="Y101">
        <v>0</v>
      </c>
      <c r="AB101">
        <v>61</v>
      </c>
      <c r="AC101">
        <v>1750.0000000000002</v>
      </c>
      <c r="AD101">
        <v>1750.0000000000002</v>
      </c>
      <c r="AE101">
        <v>1750.0000000000002</v>
      </c>
      <c r="AF101">
        <v>1750.0000000000002</v>
      </c>
      <c r="AG101">
        <v>1750.0000000000002</v>
      </c>
      <c r="AH101">
        <v>0</v>
      </c>
      <c r="AK101">
        <v>61</v>
      </c>
      <c r="AL101">
        <v>2160</v>
      </c>
      <c r="AM101">
        <v>2160</v>
      </c>
      <c r="AN101">
        <v>2160</v>
      </c>
      <c r="AO101">
        <v>2160</v>
      </c>
      <c r="AP101">
        <v>2160</v>
      </c>
      <c r="AQ101">
        <v>0</v>
      </c>
    </row>
    <row r="102" spans="1:43">
      <c r="A102">
        <v>62</v>
      </c>
      <c r="B102">
        <v>479.99999999999994</v>
      </c>
      <c r="C102">
        <v>479.99999999999994</v>
      </c>
      <c r="D102">
        <v>479.99999999999994</v>
      </c>
      <c r="E102">
        <v>479.99999999999994</v>
      </c>
      <c r="F102">
        <v>0</v>
      </c>
      <c r="G102">
        <v>0</v>
      </c>
      <c r="J102">
        <v>62</v>
      </c>
      <c r="K102">
        <v>899.99999999999989</v>
      </c>
      <c r="L102">
        <v>899.99999999999989</v>
      </c>
      <c r="M102">
        <v>899.99999999999989</v>
      </c>
      <c r="N102">
        <v>899.99999999999989</v>
      </c>
      <c r="O102">
        <v>0</v>
      </c>
      <c r="P102">
        <v>0</v>
      </c>
      <c r="S102">
        <v>62</v>
      </c>
      <c r="T102">
        <v>1339.5</v>
      </c>
      <c r="U102">
        <v>1339.5</v>
      </c>
      <c r="V102">
        <v>1339.5</v>
      </c>
      <c r="W102">
        <v>1339.5</v>
      </c>
      <c r="X102">
        <v>0</v>
      </c>
      <c r="Y102">
        <v>0</v>
      </c>
      <c r="AB102">
        <v>62</v>
      </c>
      <c r="AC102">
        <v>1750.0000000000002</v>
      </c>
      <c r="AD102">
        <v>1750.0000000000002</v>
      </c>
      <c r="AE102">
        <v>1750.0000000000002</v>
      </c>
      <c r="AF102">
        <v>1750.0000000000002</v>
      </c>
      <c r="AG102">
        <v>0</v>
      </c>
      <c r="AH102">
        <v>0</v>
      </c>
      <c r="AK102">
        <v>62</v>
      </c>
      <c r="AL102">
        <v>2160</v>
      </c>
      <c r="AM102">
        <v>2160</v>
      </c>
      <c r="AN102">
        <v>2160</v>
      </c>
      <c r="AO102">
        <v>2160</v>
      </c>
      <c r="AP102">
        <v>0</v>
      </c>
      <c r="AQ102">
        <v>0</v>
      </c>
    </row>
    <row r="103" spans="1:43">
      <c r="A103">
        <v>63</v>
      </c>
      <c r="B103">
        <v>479.99999999999994</v>
      </c>
      <c r="C103">
        <v>479.99999999999994</v>
      </c>
      <c r="D103">
        <v>479.99999999999994</v>
      </c>
      <c r="E103">
        <v>0</v>
      </c>
      <c r="F103">
        <v>0</v>
      </c>
      <c r="G103">
        <v>0</v>
      </c>
      <c r="J103">
        <v>63</v>
      </c>
      <c r="K103">
        <v>899.99999999999989</v>
      </c>
      <c r="L103">
        <v>899.99999999999989</v>
      </c>
      <c r="M103">
        <v>899.99999999999989</v>
      </c>
      <c r="N103">
        <v>0</v>
      </c>
      <c r="O103">
        <v>0</v>
      </c>
      <c r="P103">
        <v>0</v>
      </c>
      <c r="S103">
        <v>63</v>
      </c>
      <c r="T103">
        <v>1339.5</v>
      </c>
      <c r="U103">
        <v>1339.5</v>
      </c>
      <c r="V103">
        <v>1339.5</v>
      </c>
      <c r="W103">
        <v>0</v>
      </c>
      <c r="X103">
        <v>0</v>
      </c>
      <c r="Y103">
        <v>0</v>
      </c>
      <c r="AB103">
        <v>63</v>
      </c>
      <c r="AC103">
        <v>1750.0000000000002</v>
      </c>
      <c r="AD103">
        <v>1750.0000000000002</v>
      </c>
      <c r="AE103">
        <v>1750.0000000000002</v>
      </c>
      <c r="AF103">
        <v>0</v>
      </c>
      <c r="AG103">
        <v>0</v>
      </c>
      <c r="AH103">
        <v>0</v>
      </c>
      <c r="AK103">
        <v>63</v>
      </c>
      <c r="AL103">
        <v>2160</v>
      </c>
      <c r="AM103">
        <v>2160</v>
      </c>
      <c r="AN103">
        <v>2160</v>
      </c>
      <c r="AO103">
        <v>0</v>
      </c>
      <c r="AP103">
        <v>0</v>
      </c>
      <c r="AQ103">
        <v>0</v>
      </c>
    </row>
    <row r="104" spans="1:43">
      <c r="A104">
        <v>64</v>
      </c>
      <c r="B104">
        <v>479.99999999999994</v>
      </c>
      <c r="C104">
        <v>479.99999999999994</v>
      </c>
      <c r="D104">
        <v>0</v>
      </c>
      <c r="E104">
        <v>0</v>
      </c>
      <c r="F104">
        <v>0</v>
      </c>
      <c r="G104">
        <v>0</v>
      </c>
      <c r="J104">
        <v>64</v>
      </c>
      <c r="K104">
        <v>899.99999999999989</v>
      </c>
      <c r="L104">
        <v>899.99999999999989</v>
      </c>
      <c r="M104">
        <v>0</v>
      </c>
      <c r="N104">
        <v>0</v>
      </c>
      <c r="O104">
        <v>0</v>
      </c>
      <c r="P104">
        <v>0</v>
      </c>
      <c r="S104">
        <v>64</v>
      </c>
      <c r="T104">
        <v>1339.5</v>
      </c>
      <c r="U104">
        <v>1339.5</v>
      </c>
      <c r="V104">
        <v>0</v>
      </c>
      <c r="W104">
        <v>0</v>
      </c>
      <c r="X104">
        <v>0</v>
      </c>
      <c r="Y104">
        <v>0</v>
      </c>
      <c r="AB104">
        <v>64</v>
      </c>
      <c r="AC104">
        <v>1750.0000000000002</v>
      </c>
      <c r="AD104">
        <v>1750.0000000000002</v>
      </c>
      <c r="AE104">
        <v>0</v>
      </c>
      <c r="AF104">
        <v>0</v>
      </c>
      <c r="AG104">
        <v>0</v>
      </c>
      <c r="AH104">
        <v>0</v>
      </c>
      <c r="AK104">
        <v>64</v>
      </c>
      <c r="AL104">
        <v>2160</v>
      </c>
      <c r="AM104">
        <v>2160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65</v>
      </c>
      <c r="B105">
        <v>479.99999999999994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65</v>
      </c>
      <c r="K105">
        <v>899.99999999999989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65</v>
      </c>
      <c r="T105">
        <v>1339.5</v>
      </c>
      <c r="U105">
        <v>0</v>
      </c>
      <c r="V105">
        <v>0</v>
      </c>
      <c r="W105">
        <v>0</v>
      </c>
      <c r="X105">
        <v>0</v>
      </c>
      <c r="Y105">
        <v>0</v>
      </c>
      <c r="AB105">
        <v>65</v>
      </c>
      <c r="AC105">
        <v>1750.0000000000002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65</v>
      </c>
      <c r="AL105">
        <v>2160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9" spans="1:43">
      <c r="A109" s="187" t="s">
        <v>90</v>
      </c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  <c r="AA109" s="187"/>
      <c r="AB109" s="187"/>
      <c r="AC109" s="187"/>
      <c r="AD109" s="187"/>
      <c r="AE109" s="187"/>
      <c r="AF109" s="187"/>
      <c r="AG109" s="187"/>
      <c r="AH109" s="187"/>
      <c r="AI109" s="187"/>
      <c r="AJ109" s="187"/>
      <c r="AK109" s="187"/>
      <c r="AL109" s="187"/>
      <c r="AM109" s="187"/>
    </row>
    <row r="111" spans="1:43" ht="15" thickBot="1">
      <c r="A111" s="190" t="s">
        <v>99</v>
      </c>
      <c r="B111" s="190"/>
      <c r="C111" s="190"/>
      <c r="D111" s="190"/>
      <c r="E111" s="190"/>
      <c r="F111" s="190"/>
      <c r="G111" s="190"/>
      <c r="H111" s="63"/>
      <c r="J111" s="190" t="s">
        <v>100</v>
      </c>
      <c r="K111" s="190"/>
      <c r="L111" s="190"/>
      <c r="M111" s="190"/>
      <c r="N111" s="190"/>
      <c r="O111" s="190"/>
      <c r="P111" s="190"/>
      <c r="S111" s="190" t="s">
        <v>101</v>
      </c>
      <c r="T111" s="190"/>
      <c r="U111" s="190"/>
      <c r="V111" s="190"/>
      <c r="W111" s="190"/>
      <c r="X111" s="190"/>
      <c r="Y111" s="190"/>
      <c r="AB111" s="64" t="s">
        <v>102</v>
      </c>
      <c r="AC111" s="64"/>
      <c r="AD111" s="64"/>
      <c r="AE111" s="64"/>
      <c r="AF111" s="64"/>
      <c r="AG111" s="64"/>
      <c r="AH111" s="64"/>
      <c r="AK111" s="190" t="s">
        <v>103</v>
      </c>
      <c r="AL111" s="190"/>
      <c r="AM111" s="190"/>
      <c r="AN111" s="190"/>
      <c r="AO111" s="190"/>
      <c r="AP111" s="190"/>
      <c r="AQ111" s="190"/>
    </row>
    <row r="112" spans="1:43">
      <c r="A112" s="60" t="s">
        <v>104</v>
      </c>
      <c r="B112">
        <v>5</v>
      </c>
      <c r="C112">
        <v>6</v>
      </c>
      <c r="D112">
        <v>7</v>
      </c>
      <c r="E112">
        <v>8</v>
      </c>
      <c r="F112">
        <v>9</v>
      </c>
      <c r="G112">
        <v>10</v>
      </c>
      <c r="J112" t="s">
        <v>104</v>
      </c>
      <c r="K112">
        <v>5</v>
      </c>
      <c r="L112">
        <v>6</v>
      </c>
      <c r="M112">
        <v>7</v>
      </c>
      <c r="N112">
        <v>8</v>
      </c>
      <c r="O112">
        <v>9</v>
      </c>
      <c r="P112" s="62">
        <v>10</v>
      </c>
      <c r="S112" t="s">
        <v>104</v>
      </c>
      <c r="T112">
        <v>5</v>
      </c>
      <c r="U112">
        <v>6</v>
      </c>
      <c r="V112">
        <v>7</v>
      </c>
      <c r="W112">
        <v>8</v>
      </c>
      <c r="X112">
        <v>9</v>
      </c>
      <c r="Y112" s="62">
        <v>10</v>
      </c>
      <c r="AB112" t="s">
        <v>104</v>
      </c>
      <c r="AC112">
        <v>5</v>
      </c>
      <c r="AD112">
        <v>6</v>
      </c>
      <c r="AE112">
        <v>7</v>
      </c>
      <c r="AF112">
        <v>8</v>
      </c>
      <c r="AG112">
        <v>9</v>
      </c>
      <c r="AH112" s="62">
        <v>10</v>
      </c>
      <c r="AK112" t="s">
        <v>104</v>
      </c>
      <c r="AL112">
        <v>5</v>
      </c>
      <c r="AM112">
        <v>6</v>
      </c>
      <c r="AN112">
        <v>7</v>
      </c>
      <c r="AO112">
        <v>8</v>
      </c>
      <c r="AP112">
        <v>9</v>
      </c>
      <c r="AQ112" s="62">
        <v>10</v>
      </c>
    </row>
    <row r="113" spans="1:43">
      <c r="A113">
        <v>18</v>
      </c>
      <c r="B113">
        <v>400</v>
      </c>
      <c r="C113">
        <v>400</v>
      </c>
      <c r="D113">
        <v>400</v>
      </c>
      <c r="E113">
        <v>400</v>
      </c>
      <c r="F113">
        <v>400</v>
      </c>
      <c r="G113">
        <v>400</v>
      </c>
      <c r="J113">
        <v>18</v>
      </c>
      <c r="K113">
        <v>800</v>
      </c>
      <c r="L113">
        <v>800</v>
      </c>
      <c r="M113">
        <v>800</v>
      </c>
      <c r="N113">
        <v>800</v>
      </c>
      <c r="O113">
        <v>800</v>
      </c>
      <c r="P113">
        <v>800</v>
      </c>
      <c r="S113">
        <v>18</v>
      </c>
      <c r="T113">
        <v>1000.5</v>
      </c>
      <c r="U113">
        <v>1000.5</v>
      </c>
      <c r="V113">
        <v>1000.5</v>
      </c>
      <c r="W113">
        <v>1000.5</v>
      </c>
      <c r="X113">
        <v>1000.5</v>
      </c>
      <c r="Y113">
        <v>1000.5</v>
      </c>
      <c r="AB113">
        <v>18</v>
      </c>
      <c r="AC113">
        <v>1400</v>
      </c>
      <c r="AD113">
        <v>1400</v>
      </c>
      <c r="AE113">
        <v>1400</v>
      </c>
      <c r="AF113">
        <v>1400</v>
      </c>
      <c r="AG113">
        <v>1400</v>
      </c>
      <c r="AH113">
        <v>1400</v>
      </c>
      <c r="AK113">
        <v>18</v>
      </c>
      <c r="AL113">
        <v>1800</v>
      </c>
      <c r="AM113">
        <v>1800</v>
      </c>
      <c r="AN113">
        <v>1800</v>
      </c>
      <c r="AO113">
        <v>1800</v>
      </c>
      <c r="AP113">
        <v>1800</v>
      </c>
      <c r="AQ113">
        <v>1800</v>
      </c>
    </row>
    <row r="114" spans="1:43">
      <c r="A114">
        <v>19</v>
      </c>
      <c r="B114">
        <v>400</v>
      </c>
      <c r="C114">
        <v>400</v>
      </c>
      <c r="D114">
        <v>400</v>
      </c>
      <c r="E114">
        <v>400</v>
      </c>
      <c r="F114">
        <v>400</v>
      </c>
      <c r="G114">
        <v>400</v>
      </c>
      <c r="J114">
        <v>19</v>
      </c>
      <c r="K114">
        <v>800</v>
      </c>
      <c r="L114">
        <v>800</v>
      </c>
      <c r="M114">
        <v>800</v>
      </c>
      <c r="N114">
        <v>800</v>
      </c>
      <c r="O114">
        <v>800</v>
      </c>
      <c r="P114">
        <v>800</v>
      </c>
      <c r="S114">
        <v>19</v>
      </c>
      <c r="T114">
        <v>1000.5</v>
      </c>
      <c r="U114">
        <v>1000.5</v>
      </c>
      <c r="V114">
        <v>1000.5</v>
      </c>
      <c r="W114">
        <v>1000.5</v>
      </c>
      <c r="X114">
        <v>1000.5</v>
      </c>
      <c r="Y114">
        <v>1000.5</v>
      </c>
      <c r="AB114">
        <v>19</v>
      </c>
      <c r="AC114">
        <v>1400</v>
      </c>
      <c r="AD114">
        <v>1400</v>
      </c>
      <c r="AE114">
        <v>1400</v>
      </c>
      <c r="AF114">
        <v>1400</v>
      </c>
      <c r="AG114">
        <v>1400</v>
      </c>
      <c r="AH114">
        <v>1400</v>
      </c>
      <c r="AK114">
        <v>19</v>
      </c>
      <c r="AL114">
        <v>1800</v>
      </c>
      <c r="AM114">
        <v>1800</v>
      </c>
      <c r="AN114">
        <v>1800</v>
      </c>
      <c r="AO114">
        <v>1800</v>
      </c>
      <c r="AP114">
        <v>1800</v>
      </c>
      <c r="AQ114">
        <v>1800</v>
      </c>
    </row>
    <row r="115" spans="1:43">
      <c r="A115">
        <v>20</v>
      </c>
      <c r="B115">
        <v>400</v>
      </c>
      <c r="C115">
        <v>400</v>
      </c>
      <c r="D115">
        <v>400</v>
      </c>
      <c r="E115">
        <v>400</v>
      </c>
      <c r="F115">
        <v>400</v>
      </c>
      <c r="G115">
        <v>400</v>
      </c>
      <c r="J115">
        <v>20</v>
      </c>
      <c r="K115">
        <v>800</v>
      </c>
      <c r="L115">
        <v>800</v>
      </c>
      <c r="M115">
        <v>800</v>
      </c>
      <c r="N115">
        <v>800</v>
      </c>
      <c r="O115">
        <v>800</v>
      </c>
      <c r="P115">
        <v>800</v>
      </c>
      <c r="S115">
        <v>20</v>
      </c>
      <c r="T115">
        <v>1000.5</v>
      </c>
      <c r="U115">
        <v>1000.5</v>
      </c>
      <c r="V115">
        <v>1000.5</v>
      </c>
      <c r="W115">
        <v>1000.5</v>
      </c>
      <c r="X115">
        <v>1000.5</v>
      </c>
      <c r="Y115">
        <v>1000.5</v>
      </c>
      <c r="AB115">
        <v>20</v>
      </c>
      <c r="AC115">
        <v>1400</v>
      </c>
      <c r="AD115">
        <v>1400</v>
      </c>
      <c r="AE115">
        <v>1400</v>
      </c>
      <c r="AF115">
        <v>1400</v>
      </c>
      <c r="AG115">
        <v>1400</v>
      </c>
      <c r="AH115">
        <v>1400</v>
      </c>
      <c r="AK115">
        <v>20</v>
      </c>
      <c r="AL115">
        <v>1800</v>
      </c>
      <c r="AM115">
        <v>1800</v>
      </c>
      <c r="AN115">
        <v>1800</v>
      </c>
      <c r="AO115">
        <v>1800</v>
      </c>
      <c r="AP115">
        <v>1800</v>
      </c>
      <c r="AQ115">
        <v>1800</v>
      </c>
    </row>
    <row r="116" spans="1:43">
      <c r="A116">
        <v>21</v>
      </c>
      <c r="B116">
        <v>400</v>
      </c>
      <c r="C116">
        <v>400</v>
      </c>
      <c r="D116">
        <v>400</v>
      </c>
      <c r="E116">
        <v>400</v>
      </c>
      <c r="F116">
        <v>400</v>
      </c>
      <c r="G116">
        <v>400</v>
      </c>
      <c r="J116">
        <v>21</v>
      </c>
      <c r="K116">
        <v>800</v>
      </c>
      <c r="L116">
        <v>800</v>
      </c>
      <c r="M116">
        <v>800</v>
      </c>
      <c r="N116">
        <v>800</v>
      </c>
      <c r="O116">
        <v>800</v>
      </c>
      <c r="P116">
        <v>800</v>
      </c>
      <c r="S116">
        <v>21</v>
      </c>
      <c r="T116">
        <v>1000.5</v>
      </c>
      <c r="U116">
        <v>1000.5</v>
      </c>
      <c r="V116">
        <v>1000.5</v>
      </c>
      <c r="W116">
        <v>1000.5</v>
      </c>
      <c r="X116">
        <v>1000.5</v>
      </c>
      <c r="Y116">
        <v>1000.5</v>
      </c>
      <c r="AB116">
        <v>21</v>
      </c>
      <c r="AC116">
        <v>1400</v>
      </c>
      <c r="AD116">
        <v>1400</v>
      </c>
      <c r="AE116">
        <v>1400</v>
      </c>
      <c r="AF116">
        <v>1400</v>
      </c>
      <c r="AG116">
        <v>1400</v>
      </c>
      <c r="AH116">
        <v>1400</v>
      </c>
      <c r="AK116">
        <v>21</v>
      </c>
      <c r="AL116">
        <v>1800</v>
      </c>
      <c r="AM116">
        <v>1800</v>
      </c>
      <c r="AN116">
        <v>1800</v>
      </c>
      <c r="AO116">
        <v>1800</v>
      </c>
      <c r="AP116">
        <v>1800</v>
      </c>
      <c r="AQ116">
        <v>1800</v>
      </c>
    </row>
    <row r="117" spans="1:43">
      <c r="A117">
        <v>22</v>
      </c>
      <c r="B117">
        <v>400</v>
      </c>
      <c r="C117">
        <v>400</v>
      </c>
      <c r="D117">
        <v>400</v>
      </c>
      <c r="E117">
        <v>400</v>
      </c>
      <c r="F117">
        <v>400</v>
      </c>
      <c r="G117">
        <v>400</v>
      </c>
      <c r="J117">
        <v>22</v>
      </c>
      <c r="K117">
        <v>800</v>
      </c>
      <c r="L117">
        <v>800</v>
      </c>
      <c r="M117">
        <v>800</v>
      </c>
      <c r="N117">
        <v>800</v>
      </c>
      <c r="O117">
        <v>800</v>
      </c>
      <c r="P117">
        <v>800</v>
      </c>
      <c r="S117">
        <v>22</v>
      </c>
      <c r="T117">
        <v>1000.5</v>
      </c>
      <c r="U117">
        <v>1000.5</v>
      </c>
      <c r="V117">
        <v>1000.5</v>
      </c>
      <c r="W117">
        <v>1000.5</v>
      </c>
      <c r="X117">
        <v>1000.5</v>
      </c>
      <c r="Y117">
        <v>1000.5</v>
      </c>
      <c r="AB117">
        <v>22</v>
      </c>
      <c r="AC117">
        <v>1400</v>
      </c>
      <c r="AD117">
        <v>1400</v>
      </c>
      <c r="AE117">
        <v>1400</v>
      </c>
      <c r="AF117">
        <v>1400</v>
      </c>
      <c r="AG117">
        <v>1400</v>
      </c>
      <c r="AH117">
        <v>1400</v>
      </c>
      <c r="AK117">
        <v>22</v>
      </c>
      <c r="AL117">
        <v>1800</v>
      </c>
      <c r="AM117">
        <v>1800</v>
      </c>
      <c r="AN117">
        <v>1800</v>
      </c>
      <c r="AO117">
        <v>1800</v>
      </c>
      <c r="AP117">
        <v>1800</v>
      </c>
      <c r="AQ117">
        <v>1800</v>
      </c>
    </row>
    <row r="118" spans="1:43">
      <c r="A118">
        <v>23</v>
      </c>
      <c r="B118">
        <v>400</v>
      </c>
      <c r="C118">
        <v>400</v>
      </c>
      <c r="D118">
        <v>400</v>
      </c>
      <c r="E118">
        <v>400</v>
      </c>
      <c r="F118">
        <v>400</v>
      </c>
      <c r="G118">
        <v>400</v>
      </c>
      <c r="J118">
        <v>23</v>
      </c>
      <c r="K118">
        <v>800</v>
      </c>
      <c r="L118">
        <v>800</v>
      </c>
      <c r="M118">
        <v>800</v>
      </c>
      <c r="N118">
        <v>800</v>
      </c>
      <c r="O118">
        <v>800</v>
      </c>
      <c r="P118">
        <v>800</v>
      </c>
      <c r="S118">
        <v>23</v>
      </c>
      <c r="T118">
        <v>1000.5</v>
      </c>
      <c r="U118">
        <v>1000.5</v>
      </c>
      <c r="V118">
        <v>1000.5</v>
      </c>
      <c r="W118">
        <v>1000.5</v>
      </c>
      <c r="X118">
        <v>1000.5</v>
      </c>
      <c r="Y118">
        <v>1000.5</v>
      </c>
      <c r="AB118">
        <v>23</v>
      </c>
      <c r="AC118">
        <v>1400</v>
      </c>
      <c r="AD118">
        <v>1400</v>
      </c>
      <c r="AE118">
        <v>1400</v>
      </c>
      <c r="AF118">
        <v>1400</v>
      </c>
      <c r="AG118">
        <v>1400</v>
      </c>
      <c r="AH118">
        <v>1400</v>
      </c>
      <c r="AK118">
        <v>23</v>
      </c>
      <c r="AL118">
        <v>1800</v>
      </c>
      <c r="AM118">
        <v>1800</v>
      </c>
      <c r="AN118">
        <v>1800</v>
      </c>
      <c r="AO118">
        <v>1800</v>
      </c>
      <c r="AP118">
        <v>1800</v>
      </c>
      <c r="AQ118">
        <v>1800</v>
      </c>
    </row>
    <row r="119" spans="1:43">
      <c r="A119">
        <v>24</v>
      </c>
      <c r="B119">
        <v>400</v>
      </c>
      <c r="C119">
        <v>400</v>
      </c>
      <c r="D119">
        <v>400</v>
      </c>
      <c r="E119">
        <v>400</v>
      </c>
      <c r="F119">
        <v>400</v>
      </c>
      <c r="G119">
        <v>400</v>
      </c>
      <c r="J119">
        <v>24</v>
      </c>
      <c r="K119">
        <v>800</v>
      </c>
      <c r="L119">
        <v>800</v>
      </c>
      <c r="M119">
        <v>800</v>
      </c>
      <c r="N119">
        <v>800</v>
      </c>
      <c r="O119">
        <v>800</v>
      </c>
      <c r="P119">
        <v>800</v>
      </c>
      <c r="S119">
        <v>24</v>
      </c>
      <c r="T119">
        <v>1000.5</v>
      </c>
      <c r="U119">
        <v>1000.5</v>
      </c>
      <c r="V119">
        <v>1000.5</v>
      </c>
      <c r="W119">
        <v>1000.5</v>
      </c>
      <c r="X119">
        <v>1000.5</v>
      </c>
      <c r="Y119">
        <v>1000.5</v>
      </c>
      <c r="AB119">
        <v>24</v>
      </c>
      <c r="AC119">
        <v>1400</v>
      </c>
      <c r="AD119">
        <v>1400</v>
      </c>
      <c r="AE119">
        <v>1400</v>
      </c>
      <c r="AF119">
        <v>1400</v>
      </c>
      <c r="AG119">
        <v>1400</v>
      </c>
      <c r="AH119">
        <v>1400</v>
      </c>
      <c r="AK119">
        <v>24</v>
      </c>
      <c r="AL119">
        <v>1800</v>
      </c>
      <c r="AM119">
        <v>1800</v>
      </c>
      <c r="AN119">
        <v>1800</v>
      </c>
      <c r="AO119">
        <v>1800</v>
      </c>
      <c r="AP119">
        <v>1800</v>
      </c>
      <c r="AQ119">
        <v>1800</v>
      </c>
    </row>
    <row r="120" spans="1:43">
      <c r="A120">
        <v>25</v>
      </c>
      <c r="B120">
        <v>400</v>
      </c>
      <c r="C120">
        <v>400</v>
      </c>
      <c r="D120">
        <v>400</v>
      </c>
      <c r="E120">
        <v>400</v>
      </c>
      <c r="F120">
        <v>400</v>
      </c>
      <c r="G120">
        <v>400</v>
      </c>
      <c r="J120">
        <v>25</v>
      </c>
      <c r="K120">
        <v>800</v>
      </c>
      <c r="L120">
        <v>800</v>
      </c>
      <c r="M120">
        <v>800</v>
      </c>
      <c r="N120">
        <v>800</v>
      </c>
      <c r="O120">
        <v>800</v>
      </c>
      <c r="P120">
        <v>800</v>
      </c>
      <c r="S120">
        <v>25</v>
      </c>
      <c r="T120">
        <v>1000.5</v>
      </c>
      <c r="U120">
        <v>1000.5</v>
      </c>
      <c r="V120">
        <v>1000.5</v>
      </c>
      <c r="W120">
        <v>1000.5</v>
      </c>
      <c r="X120">
        <v>1000.5</v>
      </c>
      <c r="Y120">
        <v>1000.5</v>
      </c>
      <c r="AB120">
        <v>25</v>
      </c>
      <c r="AC120">
        <v>1400</v>
      </c>
      <c r="AD120">
        <v>1400</v>
      </c>
      <c r="AE120">
        <v>1400</v>
      </c>
      <c r="AF120">
        <v>1400</v>
      </c>
      <c r="AG120">
        <v>1400</v>
      </c>
      <c r="AH120">
        <v>1400</v>
      </c>
      <c r="AK120">
        <v>25</v>
      </c>
      <c r="AL120">
        <v>1800</v>
      </c>
      <c r="AM120">
        <v>1800</v>
      </c>
      <c r="AN120">
        <v>1800</v>
      </c>
      <c r="AO120">
        <v>1800</v>
      </c>
      <c r="AP120">
        <v>1800</v>
      </c>
      <c r="AQ120">
        <v>1800</v>
      </c>
    </row>
    <row r="121" spans="1:43">
      <c r="A121">
        <v>26</v>
      </c>
      <c r="B121">
        <v>400</v>
      </c>
      <c r="C121">
        <v>400</v>
      </c>
      <c r="D121">
        <v>400</v>
      </c>
      <c r="E121">
        <v>400</v>
      </c>
      <c r="F121">
        <v>400</v>
      </c>
      <c r="G121">
        <v>400</v>
      </c>
      <c r="J121">
        <v>26</v>
      </c>
      <c r="K121">
        <v>800</v>
      </c>
      <c r="L121">
        <v>800</v>
      </c>
      <c r="M121">
        <v>800</v>
      </c>
      <c r="N121">
        <v>800</v>
      </c>
      <c r="O121">
        <v>800</v>
      </c>
      <c r="P121">
        <v>800</v>
      </c>
      <c r="S121">
        <v>26</v>
      </c>
      <c r="T121">
        <v>1000.5</v>
      </c>
      <c r="U121">
        <v>1000.5</v>
      </c>
      <c r="V121">
        <v>1000.5</v>
      </c>
      <c r="W121">
        <v>1000.5</v>
      </c>
      <c r="X121">
        <v>1000.5</v>
      </c>
      <c r="Y121">
        <v>1000.5</v>
      </c>
      <c r="AB121">
        <v>26</v>
      </c>
      <c r="AC121">
        <v>1400</v>
      </c>
      <c r="AD121">
        <v>1400</v>
      </c>
      <c r="AE121">
        <v>1400</v>
      </c>
      <c r="AF121">
        <v>1400</v>
      </c>
      <c r="AG121">
        <v>1400</v>
      </c>
      <c r="AH121">
        <v>1400</v>
      </c>
      <c r="AK121">
        <v>26</v>
      </c>
      <c r="AL121">
        <v>1800</v>
      </c>
      <c r="AM121">
        <v>1800</v>
      </c>
      <c r="AN121">
        <v>1800</v>
      </c>
      <c r="AO121">
        <v>1800</v>
      </c>
      <c r="AP121">
        <v>1800</v>
      </c>
      <c r="AQ121">
        <v>1800</v>
      </c>
    </row>
    <row r="122" spans="1:43">
      <c r="A122">
        <v>27</v>
      </c>
      <c r="B122">
        <v>400</v>
      </c>
      <c r="C122">
        <v>400</v>
      </c>
      <c r="D122">
        <v>400</v>
      </c>
      <c r="E122">
        <v>400</v>
      </c>
      <c r="F122">
        <v>400</v>
      </c>
      <c r="G122">
        <v>400</v>
      </c>
      <c r="J122">
        <v>27</v>
      </c>
      <c r="K122">
        <v>800</v>
      </c>
      <c r="L122">
        <v>800</v>
      </c>
      <c r="M122">
        <v>800</v>
      </c>
      <c r="N122">
        <v>800</v>
      </c>
      <c r="O122">
        <v>800</v>
      </c>
      <c r="P122">
        <v>800</v>
      </c>
      <c r="S122">
        <v>27</v>
      </c>
      <c r="T122">
        <v>1000.5</v>
      </c>
      <c r="U122">
        <v>1000.5</v>
      </c>
      <c r="V122">
        <v>1000.5</v>
      </c>
      <c r="W122">
        <v>1000.5</v>
      </c>
      <c r="X122">
        <v>1000.5</v>
      </c>
      <c r="Y122">
        <v>1000.5</v>
      </c>
      <c r="AB122">
        <v>27</v>
      </c>
      <c r="AC122">
        <v>1400</v>
      </c>
      <c r="AD122">
        <v>1400</v>
      </c>
      <c r="AE122">
        <v>1400</v>
      </c>
      <c r="AF122">
        <v>1400</v>
      </c>
      <c r="AG122">
        <v>1400</v>
      </c>
      <c r="AH122">
        <v>1400</v>
      </c>
      <c r="AK122">
        <v>27</v>
      </c>
      <c r="AL122">
        <v>1800</v>
      </c>
      <c r="AM122">
        <v>1800</v>
      </c>
      <c r="AN122">
        <v>1800</v>
      </c>
      <c r="AO122">
        <v>1800</v>
      </c>
      <c r="AP122">
        <v>1800</v>
      </c>
      <c r="AQ122">
        <v>1800</v>
      </c>
    </row>
    <row r="123" spans="1:43">
      <c r="A123">
        <v>28</v>
      </c>
      <c r="B123">
        <v>400</v>
      </c>
      <c r="C123">
        <v>400</v>
      </c>
      <c r="D123">
        <v>400</v>
      </c>
      <c r="E123">
        <v>400</v>
      </c>
      <c r="F123">
        <v>400</v>
      </c>
      <c r="G123">
        <v>400</v>
      </c>
      <c r="J123">
        <v>28</v>
      </c>
      <c r="K123">
        <v>800</v>
      </c>
      <c r="L123">
        <v>800</v>
      </c>
      <c r="M123">
        <v>800</v>
      </c>
      <c r="N123">
        <v>800</v>
      </c>
      <c r="O123">
        <v>800</v>
      </c>
      <c r="P123">
        <v>800</v>
      </c>
      <c r="S123">
        <v>28</v>
      </c>
      <c r="T123">
        <v>1000.5</v>
      </c>
      <c r="U123">
        <v>1000.5</v>
      </c>
      <c r="V123">
        <v>1000.5</v>
      </c>
      <c r="W123">
        <v>1000.5</v>
      </c>
      <c r="X123">
        <v>1000.5</v>
      </c>
      <c r="Y123">
        <v>1000.5</v>
      </c>
      <c r="AB123">
        <v>28</v>
      </c>
      <c r="AC123">
        <v>1400</v>
      </c>
      <c r="AD123">
        <v>1400</v>
      </c>
      <c r="AE123">
        <v>1400</v>
      </c>
      <c r="AF123">
        <v>1400</v>
      </c>
      <c r="AG123">
        <v>1400</v>
      </c>
      <c r="AH123">
        <v>1400</v>
      </c>
      <c r="AK123">
        <v>28</v>
      </c>
      <c r="AL123">
        <v>1800</v>
      </c>
      <c r="AM123">
        <v>1800</v>
      </c>
      <c r="AN123">
        <v>1800</v>
      </c>
      <c r="AO123">
        <v>1800</v>
      </c>
      <c r="AP123">
        <v>1800</v>
      </c>
      <c r="AQ123">
        <v>1800</v>
      </c>
    </row>
    <row r="124" spans="1:43">
      <c r="A124">
        <v>29</v>
      </c>
      <c r="B124">
        <v>400</v>
      </c>
      <c r="C124">
        <v>400</v>
      </c>
      <c r="D124">
        <v>400</v>
      </c>
      <c r="E124">
        <v>400</v>
      </c>
      <c r="F124">
        <v>400</v>
      </c>
      <c r="G124">
        <v>400</v>
      </c>
      <c r="J124">
        <v>29</v>
      </c>
      <c r="K124">
        <v>800</v>
      </c>
      <c r="L124">
        <v>800</v>
      </c>
      <c r="M124">
        <v>800</v>
      </c>
      <c r="N124">
        <v>800</v>
      </c>
      <c r="O124">
        <v>800</v>
      </c>
      <c r="P124">
        <v>800</v>
      </c>
      <c r="S124">
        <v>29</v>
      </c>
      <c r="T124">
        <v>1000.5</v>
      </c>
      <c r="U124">
        <v>1000.5</v>
      </c>
      <c r="V124">
        <v>1000.5</v>
      </c>
      <c r="W124">
        <v>1000.5</v>
      </c>
      <c r="X124">
        <v>1000.5</v>
      </c>
      <c r="Y124">
        <v>1000.5</v>
      </c>
      <c r="AB124">
        <v>29</v>
      </c>
      <c r="AC124">
        <v>1400</v>
      </c>
      <c r="AD124">
        <v>1400</v>
      </c>
      <c r="AE124">
        <v>1400</v>
      </c>
      <c r="AF124">
        <v>1400</v>
      </c>
      <c r="AG124">
        <v>1400</v>
      </c>
      <c r="AH124">
        <v>1400</v>
      </c>
      <c r="AK124">
        <v>29</v>
      </c>
      <c r="AL124">
        <v>1800</v>
      </c>
      <c r="AM124">
        <v>1800</v>
      </c>
      <c r="AN124">
        <v>1800</v>
      </c>
      <c r="AO124">
        <v>1800</v>
      </c>
      <c r="AP124">
        <v>1800</v>
      </c>
      <c r="AQ124">
        <v>1800</v>
      </c>
    </row>
    <row r="125" spans="1:43">
      <c r="A125">
        <v>30</v>
      </c>
      <c r="B125">
        <v>400</v>
      </c>
      <c r="C125">
        <v>400</v>
      </c>
      <c r="D125">
        <v>400</v>
      </c>
      <c r="E125">
        <v>400</v>
      </c>
      <c r="F125">
        <v>400</v>
      </c>
      <c r="G125">
        <v>400</v>
      </c>
      <c r="J125">
        <v>30</v>
      </c>
      <c r="K125">
        <v>800</v>
      </c>
      <c r="L125">
        <v>800</v>
      </c>
      <c r="M125">
        <v>800</v>
      </c>
      <c r="N125">
        <v>800</v>
      </c>
      <c r="O125">
        <v>800</v>
      </c>
      <c r="P125">
        <v>800</v>
      </c>
      <c r="S125">
        <v>30</v>
      </c>
      <c r="T125">
        <v>1000.5</v>
      </c>
      <c r="U125">
        <v>1000.5</v>
      </c>
      <c r="V125">
        <v>1000.5</v>
      </c>
      <c r="W125">
        <v>1000.5</v>
      </c>
      <c r="X125">
        <v>1000.5</v>
      </c>
      <c r="Y125">
        <v>1000.5</v>
      </c>
      <c r="AB125">
        <v>30</v>
      </c>
      <c r="AC125">
        <v>1400</v>
      </c>
      <c r="AD125">
        <v>1400</v>
      </c>
      <c r="AE125">
        <v>1400</v>
      </c>
      <c r="AF125">
        <v>1400</v>
      </c>
      <c r="AG125">
        <v>1400</v>
      </c>
      <c r="AH125">
        <v>1400</v>
      </c>
      <c r="AK125">
        <v>30</v>
      </c>
      <c r="AL125">
        <v>1800</v>
      </c>
      <c r="AM125">
        <v>1800</v>
      </c>
      <c r="AN125">
        <v>1800</v>
      </c>
      <c r="AO125">
        <v>1800</v>
      </c>
      <c r="AP125">
        <v>1800</v>
      </c>
      <c r="AQ125">
        <v>1800</v>
      </c>
    </row>
    <row r="126" spans="1:43">
      <c r="A126">
        <v>31</v>
      </c>
      <c r="B126">
        <v>400</v>
      </c>
      <c r="C126">
        <v>400</v>
      </c>
      <c r="D126">
        <v>400</v>
      </c>
      <c r="E126">
        <v>400</v>
      </c>
      <c r="F126">
        <v>400</v>
      </c>
      <c r="G126">
        <v>400</v>
      </c>
      <c r="J126">
        <v>31</v>
      </c>
      <c r="K126">
        <v>800</v>
      </c>
      <c r="L126">
        <v>800</v>
      </c>
      <c r="M126">
        <v>800</v>
      </c>
      <c r="N126">
        <v>800</v>
      </c>
      <c r="O126">
        <v>800</v>
      </c>
      <c r="P126">
        <v>800</v>
      </c>
      <c r="S126">
        <v>31</v>
      </c>
      <c r="T126">
        <v>1000.5</v>
      </c>
      <c r="U126">
        <v>1000.5</v>
      </c>
      <c r="V126">
        <v>1000.5</v>
      </c>
      <c r="W126">
        <v>1000.5</v>
      </c>
      <c r="X126">
        <v>1000.5</v>
      </c>
      <c r="Y126">
        <v>1000.5</v>
      </c>
      <c r="AB126">
        <v>31</v>
      </c>
      <c r="AC126">
        <v>1400</v>
      </c>
      <c r="AD126">
        <v>1400</v>
      </c>
      <c r="AE126">
        <v>1400</v>
      </c>
      <c r="AF126">
        <v>1400</v>
      </c>
      <c r="AG126">
        <v>1400</v>
      </c>
      <c r="AH126">
        <v>1400</v>
      </c>
      <c r="AK126">
        <v>31</v>
      </c>
      <c r="AL126">
        <v>1800</v>
      </c>
      <c r="AM126">
        <v>1800</v>
      </c>
      <c r="AN126">
        <v>1800</v>
      </c>
      <c r="AO126">
        <v>1800</v>
      </c>
      <c r="AP126">
        <v>1800</v>
      </c>
      <c r="AQ126">
        <v>1800</v>
      </c>
    </row>
    <row r="127" spans="1:43">
      <c r="A127">
        <v>32</v>
      </c>
      <c r="B127">
        <v>400</v>
      </c>
      <c r="C127">
        <v>400</v>
      </c>
      <c r="D127">
        <v>400</v>
      </c>
      <c r="E127">
        <v>400</v>
      </c>
      <c r="F127">
        <v>400</v>
      </c>
      <c r="G127">
        <v>400</v>
      </c>
      <c r="J127">
        <v>32</v>
      </c>
      <c r="K127">
        <v>800</v>
      </c>
      <c r="L127">
        <v>800</v>
      </c>
      <c r="M127">
        <v>800</v>
      </c>
      <c r="N127">
        <v>800</v>
      </c>
      <c r="O127">
        <v>800</v>
      </c>
      <c r="P127">
        <v>800</v>
      </c>
      <c r="S127">
        <v>32</v>
      </c>
      <c r="T127">
        <v>1000.5</v>
      </c>
      <c r="U127">
        <v>1000.5</v>
      </c>
      <c r="V127">
        <v>1000.5</v>
      </c>
      <c r="W127">
        <v>1000.5</v>
      </c>
      <c r="X127">
        <v>1000.5</v>
      </c>
      <c r="Y127">
        <v>1000.5</v>
      </c>
      <c r="AB127">
        <v>32</v>
      </c>
      <c r="AC127">
        <v>1400</v>
      </c>
      <c r="AD127">
        <v>1400</v>
      </c>
      <c r="AE127">
        <v>1400</v>
      </c>
      <c r="AF127">
        <v>1400</v>
      </c>
      <c r="AG127">
        <v>1400</v>
      </c>
      <c r="AH127">
        <v>1400</v>
      </c>
      <c r="AK127">
        <v>32</v>
      </c>
      <c r="AL127">
        <v>1800</v>
      </c>
      <c r="AM127">
        <v>1800</v>
      </c>
      <c r="AN127">
        <v>1800</v>
      </c>
      <c r="AO127">
        <v>1800</v>
      </c>
      <c r="AP127">
        <v>1800</v>
      </c>
      <c r="AQ127">
        <v>1800</v>
      </c>
    </row>
    <row r="128" spans="1:43">
      <c r="A128">
        <v>33</v>
      </c>
      <c r="B128">
        <v>400</v>
      </c>
      <c r="C128">
        <v>400</v>
      </c>
      <c r="D128">
        <v>400</v>
      </c>
      <c r="E128">
        <v>400</v>
      </c>
      <c r="F128">
        <v>400</v>
      </c>
      <c r="G128">
        <v>400</v>
      </c>
      <c r="J128">
        <v>33</v>
      </c>
      <c r="K128">
        <v>800</v>
      </c>
      <c r="L128">
        <v>800</v>
      </c>
      <c r="M128">
        <v>800</v>
      </c>
      <c r="N128">
        <v>800</v>
      </c>
      <c r="O128">
        <v>800</v>
      </c>
      <c r="P128">
        <v>800</v>
      </c>
      <c r="S128">
        <v>33</v>
      </c>
      <c r="T128">
        <v>1000.5</v>
      </c>
      <c r="U128">
        <v>1000.5</v>
      </c>
      <c r="V128">
        <v>1000.5</v>
      </c>
      <c r="W128">
        <v>1000.5</v>
      </c>
      <c r="X128">
        <v>1000.5</v>
      </c>
      <c r="Y128">
        <v>1000.5</v>
      </c>
      <c r="AB128">
        <v>33</v>
      </c>
      <c r="AC128">
        <v>1400</v>
      </c>
      <c r="AD128">
        <v>1400</v>
      </c>
      <c r="AE128">
        <v>1400</v>
      </c>
      <c r="AF128">
        <v>1400</v>
      </c>
      <c r="AG128">
        <v>1400</v>
      </c>
      <c r="AH128">
        <v>1400</v>
      </c>
      <c r="AK128">
        <v>33</v>
      </c>
      <c r="AL128">
        <v>1800</v>
      </c>
      <c r="AM128">
        <v>1800</v>
      </c>
      <c r="AN128">
        <v>1800</v>
      </c>
      <c r="AO128">
        <v>1800</v>
      </c>
      <c r="AP128">
        <v>1800</v>
      </c>
      <c r="AQ128">
        <v>1800</v>
      </c>
    </row>
    <row r="129" spans="1:43">
      <c r="A129">
        <v>34</v>
      </c>
      <c r="B129">
        <v>400</v>
      </c>
      <c r="C129">
        <v>400</v>
      </c>
      <c r="D129">
        <v>400</v>
      </c>
      <c r="E129">
        <v>400</v>
      </c>
      <c r="F129">
        <v>400</v>
      </c>
      <c r="G129">
        <v>400</v>
      </c>
      <c r="J129">
        <v>34</v>
      </c>
      <c r="K129">
        <v>800</v>
      </c>
      <c r="L129">
        <v>800</v>
      </c>
      <c r="M129">
        <v>800</v>
      </c>
      <c r="N129">
        <v>800</v>
      </c>
      <c r="O129">
        <v>800</v>
      </c>
      <c r="P129">
        <v>800</v>
      </c>
      <c r="S129">
        <v>34</v>
      </c>
      <c r="T129">
        <v>1000.5</v>
      </c>
      <c r="U129">
        <v>1000.5</v>
      </c>
      <c r="V129">
        <v>1000.5</v>
      </c>
      <c r="W129">
        <v>1000.5</v>
      </c>
      <c r="X129">
        <v>1000.5</v>
      </c>
      <c r="Y129">
        <v>1000.5</v>
      </c>
      <c r="AB129">
        <v>34</v>
      </c>
      <c r="AC129">
        <v>1400</v>
      </c>
      <c r="AD129">
        <v>1400</v>
      </c>
      <c r="AE129">
        <v>1400</v>
      </c>
      <c r="AF129">
        <v>1400</v>
      </c>
      <c r="AG129">
        <v>1400</v>
      </c>
      <c r="AH129">
        <v>1400</v>
      </c>
      <c r="AK129">
        <v>34</v>
      </c>
      <c r="AL129">
        <v>1800</v>
      </c>
      <c r="AM129">
        <v>1800</v>
      </c>
      <c r="AN129">
        <v>1800</v>
      </c>
      <c r="AO129">
        <v>1800</v>
      </c>
      <c r="AP129">
        <v>1800</v>
      </c>
      <c r="AQ129">
        <v>1800</v>
      </c>
    </row>
    <row r="130" spans="1:43">
      <c r="A130">
        <v>35</v>
      </c>
      <c r="B130">
        <v>400</v>
      </c>
      <c r="C130">
        <v>400</v>
      </c>
      <c r="D130">
        <v>400</v>
      </c>
      <c r="E130">
        <v>400</v>
      </c>
      <c r="F130">
        <v>400</v>
      </c>
      <c r="G130">
        <v>400</v>
      </c>
      <c r="J130">
        <v>35</v>
      </c>
      <c r="K130">
        <v>800</v>
      </c>
      <c r="L130">
        <v>800</v>
      </c>
      <c r="M130">
        <v>800</v>
      </c>
      <c r="N130">
        <v>800</v>
      </c>
      <c r="O130">
        <v>800</v>
      </c>
      <c r="P130">
        <v>800</v>
      </c>
      <c r="S130">
        <v>35</v>
      </c>
      <c r="T130">
        <v>1000.5</v>
      </c>
      <c r="U130">
        <v>1000.5</v>
      </c>
      <c r="V130">
        <v>1000.5</v>
      </c>
      <c r="W130">
        <v>1000.5</v>
      </c>
      <c r="X130">
        <v>1000.5</v>
      </c>
      <c r="Y130">
        <v>1000.5</v>
      </c>
      <c r="AB130">
        <v>35</v>
      </c>
      <c r="AC130">
        <v>1400</v>
      </c>
      <c r="AD130">
        <v>1400</v>
      </c>
      <c r="AE130">
        <v>1400</v>
      </c>
      <c r="AF130">
        <v>1400</v>
      </c>
      <c r="AG130">
        <v>1400</v>
      </c>
      <c r="AH130">
        <v>1400</v>
      </c>
      <c r="AK130">
        <v>35</v>
      </c>
      <c r="AL130">
        <v>1800</v>
      </c>
      <c r="AM130">
        <v>1800</v>
      </c>
      <c r="AN130">
        <v>1800</v>
      </c>
      <c r="AO130">
        <v>1800</v>
      </c>
      <c r="AP130">
        <v>1800</v>
      </c>
      <c r="AQ130">
        <v>1800</v>
      </c>
    </row>
    <row r="131" spans="1:43">
      <c r="A131">
        <v>36</v>
      </c>
      <c r="B131">
        <v>400</v>
      </c>
      <c r="C131">
        <v>400</v>
      </c>
      <c r="D131">
        <v>400</v>
      </c>
      <c r="E131">
        <v>400</v>
      </c>
      <c r="F131">
        <v>400</v>
      </c>
      <c r="G131">
        <v>400</v>
      </c>
      <c r="J131">
        <v>36</v>
      </c>
      <c r="K131">
        <v>800</v>
      </c>
      <c r="L131">
        <v>800</v>
      </c>
      <c r="M131">
        <v>800</v>
      </c>
      <c r="N131">
        <v>800</v>
      </c>
      <c r="O131">
        <v>800</v>
      </c>
      <c r="P131">
        <v>800</v>
      </c>
      <c r="S131">
        <v>36</v>
      </c>
      <c r="T131">
        <v>1000.5</v>
      </c>
      <c r="U131">
        <v>1000.5</v>
      </c>
      <c r="V131">
        <v>1000.5</v>
      </c>
      <c r="W131">
        <v>1000.5</v>
      </c>
      <c r="X131">
        <v>1000.5</v>
      </c>
      <c r="Y131">
        <v>1000.5</v>
      </c>
      <c r="AB131">
        <v>36</v>
      </c>
      <c r="AC131">
        <v>1400</v>
      </c>
      <c r="AD131">
        <v>1400</v>
      </c>
      <c r="AE131">
        <v>1400</v>
      </c>
      <c r="AF131">
        <v>1400</v>
      </c>
      <c r="AG131">
        <v>1400</v>
      </c>
      <c r="AH131">
        <v>1400</v>
      </c>
      <c r="AK131">
        <v>36</v>
      </c>
      <c r="AL131">
        <v>1800</v>
      </c>
      <c r="AM131">
        <v>1800</v>
      </c>
      <c r="AN131">
        <v>1800</v>
      </c>
      <c r="AO131">
        <v>1800</v>
      </c>
      <c r="AP131">
        <v>1800</v>
      </c>
      <c r="AQ131">
        <v>1800</v>
      </c>
    </row>
    <row r="132" spans="1:43">
      <c r="A132">
        <v>37</v>
      </c>
      <c r="B132">
        <v>400</v>
      </c>
      <c r="C132">
        <v>400</v>
      </c>
      <c r="D132">
        <v>400</v>
      </c>
      <c r="E132">
        <v>400</v>
      </c>
      <c r="F132">
        <v>400</v>
      </c>
      <c r="G132">
        <v>400</v>
      </c>
      <c r="J132">
        <v>37</v>
      </c>
      <c r="K132">
        <v>800</v>
      </c>
      <c r="L132">
        <v>800</v>
      </c>
      <c r="M132">
        <v>800</v>
      </c>
      <c r="N132">
        <v>800</v>
      </c>
      <c r="O132">
        <v>800</v>
      </c>
      <c r="P132">
        <v>800</v>
      </c>
      <c r="S132">
        <v>37</v>
      </c>
      <c r="T132">
        <v>1000.5</v>
      </c>
      <c r="U132">
        <v>1000.5</v>
      </c>
      <c r="V132">
        <v>1000.5</v>
      </c>
      <c r="W132">
        <v>1000.5</v>
      </c>
      <c r="X132">
        <v>1000.5</v>
      </c>
      <c r="Y132">
        <v>1000.5</v>
      </c>
      <c r="AB132">
        <v>37</v>
      </c>
      <c r="AC132">
        <v>1400</v>
      </c>
      <c r="AD132">
        <v>1400</v>
      </c>
      <c r="AE132">
        <v>1400</v>
      </c>
      <c r="AF132">
        <v>1400</v>
      </c>
      <c r="AG132">
        <v>1400</v>
      </c>
      <c r="AH132">
        <v>1400</v>
      </c>
      <c r="AK132">
        <v>37</v>
      </c>
      <c r="AL132">
        <v>1800</v>
      </c>
      <c r="AM132">
        <v>1800</v>
      </c>
      <c r="AN132">
        <v>1800</v>
      </c>
      <c r="AO132">
        <v>1800</v>
      </c>
      <c r="AP132">
        <v>1800</v>
      </c>
      <c r="AQ132">
        <v>1800</v>
      </c>
    </row>
    <row r="133" spans="1:43">
      <c r="A133">
        <v>38</v>
      </c>
      <c r="B133">
        <v>400</v>
      </c>
      <c r="C133">
        <v>400</v>
      </c>
      <c r="D133">
        <v>400</v>
      </c>
      <c r="E133">
        <v>400</v>
      </c>
      <c r="F133">
        <v>400</v>
      </c>
      <c r="G133">
        <v>400</v>
      </c>
      <c r="J133">
        <v>38</v>
      </c>
      <c r="K133">
        <v>800</v>
      </c>
      <c r="L133">
        <v>800</v>
      </c>
      <c r="M133">
        <v>800</v>
      </c>
      <c r="N133">
        <v>800</v>
      </c>
      <c r="O133">
        <v>800</v>
      </c>
      <c r="P133">
        <v>800</v>
      </c>
      <c r="S133">
        <v>38</v>
      </c>
      <c r="T133">
        <v>1000.5</v>
      </c>
      <c r="U133">
        <v>1000.5</v>
      </c>
      <c r="V133">
        <v>1000.5</v>
      </c>
      <c r="W133">
        <v>1000.5</v>
      </c>
      <c r="X133">
        <v>1000.5</v>
      </c>
      <c r="Y133">
        <v>1000.5</v>
      </c>
      <c r="AB133">
        <v>38</v>
      </c>
      <c r="AC133">
        <v>1400</v>
      </c>
      <c r="AD133">
        <v>1400</v>
      </c>
      <c r="AE133">
        <v>1400</v>
      </c>
      <c r="AF133">
        <v>1400</v>
      </c>
      <c r="AG133">
        <v>1400</v>
      </c>
      <c r="AH133">
        <v>1400</v>
      </c>
      <c r="AK133">
        <v>38</v>
      </c>
      <c r="AL133">
        <v>1800</v>
      </c>
      <c r="AM133">
        <v>1800</v>
      </c>
      <c r="AN133">
        <v>1800</v>
      </c>
      <c r="AO133">
        <v>1800</v>
      </c>
      <c r="AP133">
        <v>1800</v>
      </c>
      <c r="AQ133">
        <v>1800</v>
      </c>
    </row>
    <row r="134" spans="1:43">
      <c r="A134">
        <v>39</v>
      </c>
      <c r="B134">
        <v>400</v>
      </c>
      <c r="C134">
        <v>400</v>
      </c>
      <c r="D134">
        <v>400</v>
      </c>
      <c r="E134">
        <v>400</v>
      </c>
      <c r="F134">
        <v>400</v>
      </c>
      <c r="G134">
        <v>400</v>
      </c>
      <c r="J134">
        <v>39</v>
      </c>
      <c r="K134">
        <v>800</v>
      </c>
      <c r="L134">
        <v>800</v>
      </c>
      <c r="M134">
        <v>800</v>
      </c>
      <c r="N134">
        <v>800</v>
      </c>
      <c r="O134">
        <v>800</v>
      </c>
      <c r="P134">
        <v>800</v>
      </c>
      <c r="S134">
        <v>39</v>
      </c>
      <c r="T134">
        <v>1000.5</v>
      </c>
      <c r="U134">
        <v>1000.5</v>
      </c>
      <c r="V134">
        <v>1000.5</v>
      </c>
      <c r="W134">
        <v>1000.5</v>
      </c>
      <c r="X134">
        <v>1000.5</v>
      </c>
      <c r="Y134">
        <v>1000.5</v>
      </c>
      <c r="AB134">
        <v>39</v>
      </c>
      <c r="AC134">
        <v>1400</v>
      </c>
      <c r="AD134">
        <v>1400</v>
      </c>
      <c r="AE134">
        <v>1400</v>
      </c>
      <c r="AF134">
        <v>1400</v>
      </c>
      <c r="AG134">
        <v>1400</v>
      </c>
      <c r="AH134">
        <v>1400</v>
      </c>
      <c r="AK134">
        <v>39</v>
      </c>
      <c r="AL134">
        <v>1800</v>
      </c>
      <c r="AM134">
        <v>1800</v>
      </c>
      <c r="AN134">
        <v>1800</v>
      </c>
      <c r="AO134">
        <v>1800</v>
      </c>
      <c r="AP134">
        <v>1800</v>
      </c>
      <c r="AQ134">
        <v>1800</v>
      </c>
    </row>
    <row r="135" spans="1:43">
      <c r="A135">
        <v>40</v>
      </c>
      <c r="B135">
        <v>400</v>
      </c>
      <c r="C135">
        <v>400</v>
      </c>
      <c r="D135">
        <v>400</v>
      </c>
      <c r="E135">
        <v>400</v>
      </c>
      <c r="F135">
        <v>400</v>
      </c>
      <c r="G135">
        <v>400</v>
      </c>
      <c r="J135">
        <v>40</v>
      </c>
      <c r="K135">
        <v>800</v>
      </c>
      <c r="L135">
        <v>800</v>
      </c>
      <c r="M135">
        <v>800</v>
      </c>
      <c r="N135">
        <v>800</v>
      </c>
      <c r="O135">
        <v>800</v>
      </c>
      <c r="P135">
        <v>800</v>
      </c>
      <c r="S135">
        <v>40</v>
      </c>
      <c r="T135">
        <v>1000.5</v>
      </c>
      <c r="U135">
        <v>1000.5</v>
      </c>
      <c r="V135">
        <v>1000.5</v>
      </c>
      <c r="W135">
        <v>1000.5</v>
      </c>
      <c r="X135">
        <v>1000.5</v>
      </c>
      <c r="Y135">
        <v>1000.5</v>
      </c>
      <c r="AB135">
        <v>40</v>
      </c>
      <c r="AC135">
        <v>1400</v>
      </c>
      <c r="AD135">
        <v>1400</v>
      </c>
      <c r="AE135">
        <v>1400</v>
      </c>
      <c r="AF135">
        <v>1400</v>
      </c>
      <c r="AG135">
        <v>1400</v>
      </c>
      <c r="AH135">
        <v>1400</v>
      </c>
      <c r="AK135">
        <v>40</v>
      </c>
      <c r="AL135">
        <v>1800</v>
      </c>
      <c r="AM135">
        <v>1800</v>
      </c>
      <c r="AN135">
        <v>1800</v>
      </c>
      <c r="AO135">
        <v>1800</v>
      </c>
      <c r="AP135">
        <v>1800</v>
      </c>
      <c r="AQ135">
        <v>1800</v>
      </c>
    </row>
    <row r="136" spans="1:43">
      <c r="A136">
        <v>41</v>
      </c>
      <c r="B136">
        <v>400</v>
      </c>
      <c r="C136">
        <v>400</v>
      </c>
      <c r="D136">
        <v>400</v>
      </c>
      <c r="E136">
        <v>400</v>
      </c>
      <c r="F136">
        <v>400</v>
      </c>
      <c r="G136">
        <v>400</v>
      </c>
      <c r="J136">
        <v>41</v>
      </c>
      <c r="K136">
        <v>800</v>
      </c>
      <c r="L136">
        <v>800</v>
      </c>
      <c r="M136">
        <v>800</v>
      </c>
      <c r="N136">
        <v>800</v>
      </c>
      <c r="O136">
        <v>800</v>
      </c>
      <c r="P136">
        <v>800</v>
      </c>
      <c r="S136">
        <v>41</v>
      </c>
      <c r="T136">
        <v>1000.5</v>
      </c>
      <c r="U136">
        <v>1000.5</v>
      </c>
      <c r="V136">
        <v>1000.5</v>
      </c>
      <c r="W136">
        <v>1000.5</v>
      </c>
      <c r="X136">
        <v>1000.5</v>
      </c>
      <c r="Y136">
        <v>1000.5</v>
      </c>
      <c r="AB136">
        <v>41</v>
      </c>
      <c r="AC136">
        <v>1400</v>
      </c>
      <c r="AD136">
        <v>1400</v>
      </c>
      <c r="AE136">
        <v>1400</v>
      </c>
      <c r="AF136">
        <v>1400</v>
      </c>
      <c r="AG136">
        <v>1400</v>
      </c>
      <c r="AH136">
        <v>1400</v>
      </c>
      <c r="AK136">
        <v>41</v>
      </c>
      <c r="AL136">
        <v>1800</v>
      </c>
      <c r="AM136">
        <v>1800</v>
      </c>
      <c r="AN136">
        <v>1800</v>
      </c>
      <c r="AO136">
        <v>1800</v>
      </c>
      <c r="AP136">
        <v>1800</v>
      </c>
      <c r="AQ136">
        <v>1800</v>
      </c>
    </row>
    <row r="137" spans="1:43">
      <c r="A137">
        <v>42</v>
      </c>
      <c r="B137">
        <v>400</v>
      </c>
      <c r="C137">
        <v>400</v>
      </c>
      <c r="D137">
        <v>400</v>
      </c>
      <c r="E137">
        <v>400</v>
      </c>
      <c r="F137">
        <v>400</v>
      </c>
      <c r="G137">
        <v>400</v>
      </c>
      <c r="J137">
        <v>42</v>
      </c>
      <c r="K137">
        <v>800</v>
      </c>
      <c r="L137">
        <v>800</v>
      </c>
      <c r="M137">
        <v>800</v>
      </c>
      <c r="N137">
        <v>800</v>
      </c>
      <c r="O137">
        <v>800</v>
      </c>
      <c r="P137">
        <v>800</v>
      </c>
      <c r="S137">
        <v>42</v>
      </c>
      <c r="T137">
        <v>1000.5</v>
      </c>
      <c r="U137">
        <v>1000.5</v>
      </c>
      <c r="V137">
        <v>1000.5</v>
      </c>
      <c r="W137">
        <v>1000.5</v>
      </c>
      <c r="X137">
        <v>1000.5</v>
      </c>
      <c r="Y137">
        <v>1000.5</v>
      </c>
      <c r="AB137">
        <v>42</v>
      </c>
      <c r="AC137">
        <v>1400</v>
      </c>
      <c r="AD137">
        <v>1400</v>
      </c>
      <c r="AE137">
        <v>1400</v>
      </c>
      <c r="AF137">
        <v>1400</v>
      </c>
      <c r="AG137">
        <v>1400</v>
      </c>
      <c r="AH137">
        <v>1400</v>
      </c>
      <c r="AK137">
        <v>42</v>
      </c>
      <c r="AL137">
        <v>1800</v>
      </c>
      <c r="AM137">
        <v>1800</v>
      </c>
      <c r="AN137">
        <v>1800</v>
      </c>
      <c r="AO137">
        <v>1800</v>
      </c>
      <c r="AP137">
        <v>1800</v>
      </c>
      <c r="AQ137">
        <v>1800</v>
      </c>
    </row>
    <row r="138" spans="1:43">
      <c r="A138">
        <v>43</v>
      </c>
      <c r="B138">
        <v>400</v>
      </c>
      <c r="C138">
        <v>400</v>
      </c>
      <c r="D138">
        <v>400</v>
      </c>
      <c r="E138">
        <v>400</v>
      </c>
      <c r="F138">
        <v>400</v>
      </c>
      <c r="G138">
        <v>400</v>
      </c>
      <c r="J138">
        <v>43</v>
      </c>
      <c r="K138">
        <v>800</v>
      </c>
      <c r="L138">
        <v>800</v>
      </c>
      <c r="M138">
        <v>800</v>
      </c>
      <c r="N138">
        <v>800</v>
      </c>
      <c r="O138">
        <v>800</v>
      </c>
      <c r="P138">
        <v>800</v>
      </c>
      <c r="S138">
        <v>43</v>
      </c>
      <c r="T138">
        <v>1000.5</v>
      </c>
      <c r="U138">
        <v>1000.5</v>
      </c>
      <c r="V138">
        <v>1000.5</v>
      </c>
      <c r="W138">
        <v>1000.5</v>
      </c>
      <c r="X138">
        <v>1000.5</v>
      </c>
      <c r="Y138">
        <v>1000.5</v>
      </c>
      <c r="AB138">
        <v>43</v>
      </c>
      <c r="AC138">
        <v>1400</v>
      </c>
      <c r="AD138">
        <v>1400</v>
      </c>
      <c r="AE138">
        <v>1400</v>
      </c>
      <c r="AF138">
        <v>1400</v>
      </c>
      <c r="AG138">
        <v>1400</v>
      </c>
      <c r="AH138">
        <v>1400</v>
      </c>
      <c r="AK138">
        <v>43</v>
      </c>
      <c r="AL138">
        <v>1800</v>
      </c>
      <c r="AM138">
        <v>1800</v>
      </c>
      <c r="AN138">
        <v>1800</v>
      </c>
      <c r="AO138">
        <v>1800</v>
      </c>
      <c r="AP138">
        <v>1800</v>
      </c>
      <c r="AQ138">
        <v>1800</v>
      </c>
    </row>
    <row r="139" spans="1:43">
      <c r="A139">
        <v>44</v>
      </c>
      <c r="B139">
        <v>400</v>
      </c>
      <c r="C139">
        <v>400</v>
      </c>
      <c r="D139">
        <v>400</v>
      </c>
      <c r="E139">
        <v>400</v>
      </c>
      <c r="F139">
        <v>400</v>
      </c>
      <c r="G139">
        <v>400</v>
      </c>
      <c r="J139">
        <v>44</v>
      </c>
      <c r="K139">
        <v>800</v>
      </c>
      <c r="L139">
        <v>800</v>
      </c>
      <c r="M139">
        <v>800</v>
      </c>
      <c r="N139">
        <v>800</v>
      </c>
      <c r="O139">
        <v>800</v>
      </c>
      <c r="P139">
        <v>800</v>
      </c>
      <c r="S139">
        <v>44</v>
      </c>
      <c r="T139">
        <v>1000.5</v>
      </c>
      <c r="U139">
        <v>1000.5</v>
      </c>
      <c r="V139">
        <v>1000.5</v>
      </c>
      <c r="W139">
        <v>1000.5</v>
      </c>
      <c r="X139">
        <v>1000.5</v>
      </c>
      <c r="Y139">
        <v>1000.5</v>
      </c>
      <c r="AB139">
        <v>44</v>
      </c>
      <c r="AC139">
        <v>1400</v>
      </c>
      <c r="AD139">
        <v>1400</v>
      </c>
      <c r="AE139">
        <v>1400</v>
      </c>
      <c r="AF139">
        <v>1400</v>
      </c>
      <c r="AG139">
        <v>1400</v>
      </c>
      <c r="AH139">
        <v>1400</v>
      </c>
      <c r="AK139">
        <v>44</v>
      </c>
      <c r="AL139">
        <v>1800</v>
      </c>
      <c r="AM139">
        <v>1800</v>
      </c>
      <c r="AN139">
        <v>1800</v>
      </c>
      <c r="AO139">
        <v>1800</v>
      </c>
      <c r="AP139">
        <v>1800</v>
      </c>
      <c r="AQ139">
        <v>1800</v>
      </c>
    </row>
    <row r="140" spans="1:43">
      <c r="A140">
        <v>45</v>
      </c>
      <c r="B140">
        <v>400</v>
      </c>
      <c r="C140">
        <v>400</v>
      </c>
      <c r="D140">
        <v>400</v>
      </c>
      <c r="E140">
        <v>400</v>
      </c>
      <c r="F140">
        <v>400</v>
      </c>
      <c r="G140">
        <v>400</v>
      </c>
      <c r="J140">
        <v>45</v>
      </c>
      <c r="K140">
        <v>800</v>
      </c>
      <c r="L140">
        <v>800</v>
      </c>
      <c r="M140">
        <v>800</v>
      </c>
      <c r="N140">
        <v>800</v>
      </c>
      <c r="O140">
        <v>800</v>
      </c>
      <c r="P140">
        <v>800</v>
      </c>
      <c r="S140">
        <v>45</v>
      </c>
      <c r="T140">
        <v>1000.5</v>
      </c>
      <c r="U140">
        <v>1000.5</v>
      </c>
      <c r="V140">
        <v>1000.5</v>
      </c>
      <c r="W140">
        <v>1000.5</v>
      </c>
      <c r="X140">
        <v>1000.5</v>
      </c>
      <c r="Y140">
        <v>1000.5</v>
      </c>
      <c r="AB140">
        <v>45</v>
      </c>
      <c r="AC140">
        <v>1400</v>
      </c>
      <c r="AD140">
        <v>1400</v>
      </c>
      <c r="AE140">
        <v>1400</v>
      </c>
      <c r="AF140">
        <v>1400</v>
      </c>
      <c r="AG140">
        <v>1400</v>
      </c>
      <c r="AH140">
        <v>1400</v>
      </c>
      <c r="AK140">
        <v>45</v>
      </c>
      <c r="AL140">
        <v>1800</v>
      </c>
      <c r="AM140">
        <v>1800</v>
      </c>
      <c r="AN140">
        <v>1800</v>
      </c>
      <c r="AO140">
        <v>1800</v>
      </c>
      <c r="AP140">
        <v>1800</v>
      </c>
      <c r="AQ140">
        <v>1800</v>
      </c>
    </row>
    <row r="141" spans="1:43">
      <c r="A141">
        <v>46</v>
      </c>
      <c r="B141">
        <v>400</v>
      </c>
      <c r="C141">
        <v>400</v>
      </c>
      <c r="D141">
        <v>400</v>
      </c>
      <c r="E141">
        <v>400</v>
      </c>
      <c r="F141">
        <v>400</v>
      </c>
      <c r="G141">
        <v>400</v>
      </c>
      <c r="J141">
        <v>46</v>
      </c>
      <c r="K141">
        <v>800</v>
      </c>
      <c r="L141">
        <v>800</v>
      </c>
      <c r="M141">
        <v>800</v>
      </c>
      <c r="N141">
        <v>800</v>
      </c>
      <c r="O141">
        <v>800</v>
      </c>
      <c r="P141">
        <v>800</v>
      </c>
      <c r="S141">
        <v>46</v>
      </c>
      <c r="T141">
        <v>1000.5</v>
      </c>
      <c r="U141">
        <v>1000.5</v>
      </c>
      <c r="V141">
        <v>1000.5</v>
      </c>
      <c r="W141">
        <v>1000.5</v>
      </c>
      <c r="X141">
        <v>1000.5</v>
      </c>
      <c r="Y141">
        <v>1000.5</v>
      </c>
      <c r="AB141">
        <v>46</v>
      </c>
      <c r="AC141">
        <v>1400</v>
      </c>
      <c r="AD141">
        <v>1400</v>
      </c>
      <c r="AE141">
        <v>1400</v>
      </c>
      <c r="AF141">
        <v>1400</v>
      </c>
      <c r="AG141">
        <v>1400</v>
      </c>
      <c r="AH141">
        <v>1400</v>
      </c>
      <c r="AK141">
        <v>46</v>
      </c>
      <c r="AL141">
        <v>1800</v>
      </c>
      <c r="AM141">
        <v>1800</v>
      </c>
      <c r="AN141">
        <v>1800</v>
      </c>
      <c r="AO141">
        <v>1800</v>
      </c>
      <c r="AP141">
        <v>1800</v>
      </c>
      <c r="AQ141">
        <v>1800</v>
      </c>
    </row>
    <row r="142" spans="1:43">
      <c r="A142">
        <v>47</v>
      </c>
      <c r="B142">
        <v>400</v>
      </c>
      <c r="C142">
        <v>400</v>
      </c>
      <c r="D142">
        <v>400</v>
      </c>
      <c r="E142">
        <v>400</v>
      </c>
      <c r="F142">
        <v>400</v>
      </c>
      <c r="G142">
        <v>400</v>
      </c>
      <c r="J142">
        <v>47</v>
      </c>
      <c r="K142">
        <v>800</v>
      </c>
      <c r="L142">
        <v>800</v>
      </c>
      <c r="M142">
        <v>800</v>
      </c>
      <c r="N142">
        <v>800</v>
      </c>
      <c r="O142">
        <v>800</v>
      </c>
      <c r="P142">
        <v>800</v>
      </c>
      <c r="S142">
        <v>47</v>
      </c>
      <c r="T142">
        <v>1000.5</v>
      </c>
      <c r="U142">
        <v>1000.5</v>
      </c>
      <c r="V142">
        <v>1000.5</v>
      </c>
      <c r="W142">
        <v>1000.5</v>
      </c>
      <c r="X142">
        <v>1000.5</v>
      </c>
      <c r="Y142">
        <v>1000.5</v>
      </c>
      <c r="AB142">
        <v>47</v>
      </c>
      <c r="AC142">
        <v>1400</v>
      </c>
      <c r="AD142">
        <v>1400</v>
      </c>
      <c r="AE142">
        <v>1400</v>
      </c>
      <c r="AF142">
        <v>1400</v>
      </c>
      <c r="AG142">
        <v>1400</v>
      </c>
      <c r="AH142">
        <v>1400</v>
      </c>
      <c r="AK142">
        <v>47</v>
      </c>
      <c r="AL142">
        <v>1800</v>
      </c>
      <c r="AM142">
        <v>1800</v>
      </c>
      <c r="AN142">
        <v>1800</v>
      </c>
      <c r="AO142">
        <v>1800</v>
      </c>
      <c r="AP142">
        <v>1800</v>
      </c>
      <c r="AQ142">
        <v>1800</v>
      </c>
    </row>
    <row r="143" spans="1:43">
      <c r="A143">
        <v>48</v>
      </c>
      <c r="B143">
        <v>400</v>
      </c>
      <c r="C143">
        <v>400</v>
      </c>
      <c r="D143">
        <v>400</v>
      </c>
      <c r="E143">
        <v>400</v>
      </c>
      <c r="F143">
        <v>400</v>
      </c>
      <c r="G143">
        <v>400</v>
      </c>
      <c r="J143">
        <v>48</v>
      </c>
      <c r="K143">
        <v>800</v>
      </c>
      <c r="L143">
        <v>800</v>
      </c>
      <c r="M143">
        <v>800</v>
      </c>
      <c r="N143">
        <v>800</v>
      </c>
      <c r="O143">
        <v>800</v>
      </c>
      <c r="P143">
        <v>800</v>
      </c>
      <c r="S143">
        <v>48</v>
      </c>
      <c r="T143">
        <v>1000.5</v>
      </c>
      <c r="U143">
        <v>1000.5</v>
      </c>
      <c r="V143">
        <v>1000.5</v>
      </c>
      <c r="W143">
        <v>1000.5</v>
      </c>
      <c r="X143">
        <v>1000.5</v>
      </c>
      <c r="Y143">
        <v>1000.5</v>
      </c>
      <c r="AB143">
        <v>48</v>
      </c>
      <c r="AC143">
        <v>1400</v>
      </c>
      <c r="AD143">
        <v>1400</v>
      </c>
      <c r="AE143">
        <v>1400</v>
      </c>
      <c r="AF143">
        <v>1400</v>
      </c>
      <c r="AG143">
        <v>1400</v>
      </c>
      <c r="AH143">
        <v>1400</v>
      </c>
      <c r="AK143">
        <v>48</v>
      </c>
      <c r="AL143">
        <v>1800</v>
      </c>
      <c r="AM143">
        <v>1800</v>
      </c>
      <c r="AN143">
        <v>1800</v>
      </c>
      <c r="AO143">
        <v>1800</v>
      </c>
      <c r="AP143">
        <v>1800</v>
      </c>
      <c r="AQ143">
        <v>1800</v>
      </c>
    </row>
    <row r="144" spans="1:43">
      <c r="A144">
        <v>49</v>
      </c>
      <c r="B144">
        <v>400</v>
      </c>
      <c r="C144">
        <v>400</v>
      </c>
      <c r="D144">
        <v>400</v>
      </c>
      <c r="E144">
        <v>400</v>
      </c>
      <c r="F144">
        <v>400</v>
      </c>
      <c r="G144">
        <v>400</v>
      </c>
      <c r="J144">
        <v>49</v>
      </c>
      <c r="K144">
        <v>800</v>
      </c>
      <c r="L144">
        <v>800</v>
      </c>
      <c r="M144">
        <v>800</v>
      </c>
      <c r="N144">
        <v>800</v>
      </c>
      <c r="O144">
        <v>800</v>
      </c>
      <c r="P144">
        <v>800</v>
      </c>
      <c r="S144">
        <v>49</v>
      </c>
      <c r="T144">
        <v>1000.5</v>
      </c>
      <c r="U144">
        <v>1000.5</v>
      </c>
      <c r="V144">
        <v>1000.5</v>
      </c>
      <c r="W144">
        <v>1000.5</v>
      </c>
      <c r="X144">
        <v>1000.5</v>
      </c>
      <c r="Y144">
        <v>1000.5</v>
      </c>
      <c r="AB144">
        <v>49</v>
      </c>
      <c r="AC144">
        <v>1400</v>
      </c>
      <c r="AD144">
        <v>1400</v>
      </c>
      <c r="AE144">
        <v>1400</v>
      </c>
      <c r="AF144">
        <v>1400</v>
      </c>
      <c r="AG144">
        <v>1400</v>
      </c>
      <c r="AH144">
        <v>1400</v>
      </c>
      <c r="AK144">
        <v>49</v>
      </c>
      <c r="AL144">
        <v>1800</v>
      </c>
      <c r="AM144">
        <v>1800</v>
      </c>
      <c r="AN144">
        <v>1800</v>
      </c>
      <c r="AO144">
        <v>1800</v>
      </c>
      <c r="AP144">
        <v>1800</v>
      </c>
      <c r="AQ144">
        <v>1800</v>
      </c>
    </row>
    <row r="145" spans="1:43">
      <c r="A145">
        <v>50</v>
      </c>
      <c r="B145">
        <v>400</v>
      </c>
      <c r="C145">
        <v>400</v>
      </c>
      <c r="D145">
        <v>400</v>
      </c>
      <c r="E145">
        <v>400</v>
      </c>
      <c r="F145">
        <v>400</v>
      </c>
      <c r="G145">
        <v>400</v>
      </c>
      <c r="J145">
        <v>50</v>
      </c>
      <c r="K145">
        <v>800</v>
      </c>
      <c r="L145">
        <v>800</v>
      </c>
      <c r="M145">
        <v>800</v>
      </c>
      <c r="N145">
        <v>800</v>
      </c>
      <c r="O145">
        <v>800</v>
      </c>
      <c r="P145">
        <v>800</v>
      </c>
      <c r="S145">
        <v>50</v>
      </c>
      <c r="T145">
        <v>1000.5</v>
      </c>
      <c r="U145">
        <v>1000.5</v>
      </c>
      <c r="V145">
        <v>1000.5</v>
      </c>
      <c r="W145">
        <v>1000.5</v>
      </c>
      <c r="X145">
        <v>1000.5</v>
      </c>
      <c r="Y145">
        <v>1000.5</v>
      </c>
      <c r="AB145">
        <v>50</v>
      </c>
      <c r="AC145">
        <v>1400</v>
      </c>
      <c r="AD145">
        <v>1400</v>
      </c>
      <c r="AE145">
        <v>1400</v>
      </c>
      <c r="AF145">
        <v>1400</v>
      </c>
      <c r="AG145">
        <v>1400</v>
      </c>
      <c r="AH145">
        <v>1400</v>
      </c>
      <c r="AK145">
        <v>50</v>
      </c>
      <c r="AL145">
        <v>1800</v>
      </c>
      <c r="AM145">
        <v>1800</v>
      </c>
      <c r="AN145">
        <v>1800</v>
      </c>
      <c r="AO145">
        <v>1800</v>
      </c>
      <c r="AP145">
        <v>1800</v>
      </c>
      <c r="AQ145">
        <v>1800</v>
      </c>
    </row>
    <row r="146" spans="1:43">
      <c r="A146">
        <v>51</v>
      </c>
      <c r="B146">
        <v>400</v>
      </c>
      <c r="C146">
        <v>400</v>
      </c>
      <c r="D146">
        <v>400</v>
      </c>
      <c r="E146">
        <v>400</v>
      </c>
      <c r="F146">
        <v>400</v>
      </c>
      <c r="G146">
        <v>400</v>
      </c>
      <c r="J146">
        <v>51</v>
      </c>
      <c r="K146">
        <v>800</v>
      </c>
      <c r="L146">
        <v>800</v>
      </c>
      <c r="M146">
        <v>800</v>
      </c>
      <c r="N146">
        <v>800</v>
      </c>
      <c r="O146">
        <v>800</v>
      </c>
      <c r="P146">
        <v>800</v>
      </c>
      <c r="S146">
        <v>51</v>
      </c>
      <c r="T146">
        <v>1000.5</v>
      </c>
      <c r="U146">
        <v>1000.5</v>
      </c>
      <c r="V146">
        <v>1000.5</v>
      </c>
      <c r="W146">
        <v>1000.5</v>
      </c>
      <c r="X146">
        <v>1000.5</v>
      </c>
      <c r="Y146">
        <v>1000.5</v>
      </c>
      <c r="AB146">
        <v>51</v>
      </c>
      <c r="AC146">
        <v>1400</v>
      </c>
      <c r="AD146">
        <v>1400</v>
      </c>
      <c r="AE146">
        <v>1400</v>
      </c>
      <c r="AF146">
        <v>1400</v>
      </c>
      <c r="AG146">
        <v>1400</v>
      </c>
      <c r="AH146">
        <v>1400</v>
      </c>
      <c r="AK146">
        <v>51</v>
      </c>
      <c r="AL146">
        <v>1800</v>
      </c>
      <c r="AM146">
        <v>1800</v>
      </c>
      <c r="AN146">
        <v>1800</v>
      </c>
      <c r="AO146">
        <v>1800</v>
      </c>
      <c r="AP146">
        <v>1800</v>
      </c>
      <c r="AQ146">
        <v>1800</v>
      </c>
    </row>
    <row r="147" spans="1:43">
      <c r="A147">
        <v>52</v>
      </c>
      <c r="B147">
        <v>400</v>
      </c>
      <c r="C147">
        <v>400</v>
      </c>
      <c r="D147">
        <v>400</v>
      </c>
      <c r="E147">
        <v>400</v>
      </c>
      <c r="F147">
        <v>400</v>
      </c>
      <c r="G147">
        <v>400</v>
      </c>
      <c r="J147">
        <v>52</v>
      </c>
      <c r="K147">
        <v>800</v>
      </c>
      <c r="L147">
        <v>800</v>
      </c>
      <c r="M147">
        <v>800</v>
      </c>
      <c r="N147">
        <v>800</v>
      </c>
      <c r="O147">
        <v>800</v>
      </c>
      <c r="P147">
        <v>800</v>
      </c>
      <c r="S147">
        <v>52</v>
      </c>
      <c r="T147">
        <v>1000.5</v>
      </c>
      <c r="U147">
        <v>1000.5</v>
      </c>
      <c r="V147">
        <v>1000.5</v>
      </c>
      <c r="W147">
        <v>1000.5</v>
      </c>
      <c r="X147">
        <v>1000.5</v>
      </c>
      <c r="Y147">
        <v>1000.5</v>
      </c>
      <c r="AB147">
        <v>52</v>
      </c>
      <c r="AC147">
        <v>1400</v>
      </c>
      <c r="AD147">
        <v>1400</v>
      </c>
      <c r="AE147">
        <v>1400</v>
      </c>
      <c r="AF147">
        <v>1400</v>
      </c>
      <c r="AG147">
        <v>1400</v>
      </c>
      <c r="AH147">
        <v>1400</v>
      </c>
      <c r="AK147">
        <v>52</v>
      </c>
      <c r="AL147">
        <v>1800</v>
      </c>
      <c r="AM147">
        <v>1800</v>
      </c>
      <c r="AN147">
        <v>1800</v>
      </c>
      <c r="AO147">
        <v>1800</v>
      </c>
      <c r="AP147">
        <v>1800</v>
      </c>
      <c r="AQ147">
        <v>1800</v>
      </c>
    </row>
    <row r="148" spans="1:43">
      <c r="A148">
        <v>53</v>
      </c>
      <c r="B148">
        <v>400</v>
      </c>
      <c r="C148">
        <v>400</v>
      </c>
      <c r="D148">
        <v>400</v>
      </c>
      <c r="E148">
        <v>400</v>
      </c>
      <c r="F148">
        <v>400</v>
      </c>
      <c r="G148">
        <v>400</v>
      </c>
      <c r="J148">
        <v>53</v>
      </c>
      <c r="K148">
        <v>800</v>
      </c>
      <c r="L148">
        <v>800</v>
      </c>
      <c r="M148">
        <v>800</v>
      </c>
      <c r="N148">
        <v>800</v>
      </c>
      <c r="O148">
        <v>800</v>
      </c>
      <c r="P148">
        <v>800</v>
      </c>
      <c r="S148">
        <v>53</v>
      </c>
      <c r="T148">
        <v>1000.5</v>
      </c>
      <c r="U148">
        <v>1000.5</v>
      </c>
      <c r="V148">
        <v>1000.5</v>
      </c>
      <c r="W148">
        <v>1000.5</v>
      </c>
      <c r="X148">
        <v>1000.5</v>
      </c>
      <c r="Y148">
        <v>1000.5</v>
      </c>
      <c r="AB148">
        <v>53</v>
      </c>
      <c r="AC148">
        <v>1400</v>
      </c>
      <c r="AD148">
        <v>1400</v>
      </c>
      <c r="AE148">
        <v>1400</v>
      </c>
      <c r="AF148">
        <v>1400</v>
      </c>
      <c r="AG148">
        <v>1400</v>
      </c>
      <c r="AH148">
        <v>1400</v>
      </c>
      <c r="AK148">
        <v>53</v>
      </c>
      <c r="AL148">
        <v>1800</v>
      </c>
      <c r="AM148">
        <v>1800</v>
      </c>
      <c r="AN148">
        <v>1800</v>
      </c>
      <c r="AO148">
        <v>1800</v>
      </c>
      <c r="AP148">
        <v>1800</v>
      </c>
      <c r="AQ148">
        <v>1800</v>
      </c>
    </row>
    <row r="149" spans="1:43">
      <c r="A149">
        <v>54</v>
      </c>
      <c r="B149">
        <v>400</v>
      </c>
      <c r="C149">
        <v>400</v>
      </c>
      <c r="D149">
        <v>400</v>
      </c>
      <c r="E149">
        <v>400</v>
      </c>
      <c r="F149">
        <v>400</v>
      </c>
      <c r="G149">
        <v>400</v>
      </c>
      <c r="J149">
        <v>54</v>
      </c>
      <c r="K149">
        <v>800</v>
      </c>
      <c r="L149">
        <v>800</v>
      </c>
      <c r="M149">
        <v>800</v>
      </c>
      <c r="N149">
        <v>800</v>
      </c>
      <c r="O149">
        <v>800</v>
      </c>
      <c r="P149">
        <v>800</v>
      </c>
      <c r="S149">
        <v>54</v>
      </c>
      <c r="T149">
        <v>1000.5</v>
      </c>
      <c r="U149">
        <v>1000.5</v>
      </c>
      <c r="V149">
        <v>1000.5</v>
      </c>
      <c r="W149">
        <v>1000.5</v>
      </c>
      <c r="X149">
        <v>1000.5</v>
      </c>
      <c r="Y149">
        <v>1000.5</v>
      </c>
      <c r="AB149">
        <v>54</v>
      </c>
      <c r="AC149">
        <v>1400</v>
      </c>
      <c r="AD149">
        <v>1400</v>
      </c>
      <c r="AE149">
        <v>1400</v>
      </c>
      <c r="AF149">
        <v>1400</v>
      </c>
      <c r="AG149">
        <v>1400</v>
      </c>
      <c r="AH149">
        <v>1400</v>
      </c>
      <c r="AK149">
        <v>54</v>
      </c>
      <c r="AL149">
        <v>1800</v>
      </c>
      <c r="AM149">
        <v>1800</v>
      </c>
      <c r="AN149">
        <v>1800</v>
      </c>
      <c r="AO149">
        <v>1800</v>
      </c>
      <c r="AP149">
        <v>1800</v>
      </c>
      <c r="AQ149">
        <v>1800</v>
      </c>
    </row>
    <row r="150" spans="1:43">
      <c r="A150">
        <v>55</v>
      </c>
      <c r="B150">
        <v>400</v>
      </c>
      <c r="C150">
        <v>400</v>
      </c>
      <c r="D150">
        <v>400</v>
      </c>
      <c r="E150">
        <v>400</v>
      </c>
      <c r="F150">
        <v>400</v>
      </c>
      <c r="G150">
        <v>400</v>
      </c>
      <c r="J150">
        <v>55</v>
      </c>
      <c r="K150">
        <v>800</v>
      </c>
      <c r="L150">
        <v>800</v>
      </c>
      <c r="M150">
        <v>800</v>
      </c>
      <c r="N150">
        <v>800</v>
      </c>
      <c r="O150">
        <v>800</v>
      </c>
      <c r="P150">
        <v>800</v>
      </c>
      <c r="S150">
        <v>55</v>
      </c>
      <c r="T150">
        <v>1000.5</v>
      </c>
      <c r="U150">
        <v>1000.5</v>
      </c>
      <c r="V150">
        <v>1000.5</v>
      </c>
      <c r="W150">
        <v>1000.5</v>
      </c>
      <c r="X150">
        <v>1000.5</v>
      </c>
      <c r="Y150">
        <v>1000.5</v>
      </c>
      <c r="AB150">
        <v>55</v>
      </c>
      <c r="AC150">
        <v>1400</v>
      </c>
      <c r="AD150">
        <v>1400</v>
      </c>
      <c r="AE150">
        <v>1400</v>
      </c>
      <c r="AF150">
        <v>1400</v>
      </c>
      <c r="AG150">
        <v>1400</v>
      </c>
      <c r="AH150">
        <v>1400</v>
      </c>
      <c r="AK150">
        <v>55</v>
      </c>
      <c r="AL150">
        <v>1800</v>
      </c>
      <c r="AM150">
        <v>1800</v>
      </c>
      <c r="AN150">
        <v>1800</v>
      </c>
      <c r="AO150">
        <v>1800</v>
      </c>
      <c r="AP150">
        <v>1800</v>
      </c>
      <c r="AQ150">
        <v>1800</v>
      </c>
    </row>
    <row r="151" spans="1:43">
      <c r="A151">
        <v>56</v>
      </c>
      <c r="B151">
        <v>400</v>
      </c>
      <c r="C151">
        <v>400</v>
      </c>
      <c r="D151">
        <v>400</v>
      </c>
      <c r="E151">
        <v>400</v>
      </c>
      <c r="F151">
        <v>400</v>
      </c>
      <c r="G151">
        <v>400</v>
      </c>
      <c r="J151">
        <v>56</v>
      </c>
      <c r="K151">
        <v>800</v>
      </c>
      <c r="L151">
        <v>800</v>
      </c>
      <c r="M151">
        <v>800</v>
      </c>
      <c r="N151">
        <v>800</v>
      </c>
      <c r="O151">
        <v>800</v>
      </c>
      <c r="P151">
        <v>800</v>
      </c>
      <c r="S151">
        <v>56</v>
      </c>
      <c r="T151">
        <v>1000.5</v>
      </c>
      <c r="U151">
        <v>1000.5</v>
      </c>
      <c r="V151">
        <v>1000.5</v>
      </c>
      <c r="W151">
        <v>1000.5</v>
      </c>
      <c r="X151">
        <v>1000.5</v>
      </c>
      <c r="Y151">
        <v>1000.5</v>
      </c>
      <c r="AB151">
        <v>56</v>
      </c>
      <c r="AC151">
        <v>1400</v>
      </c>
      <c r="AD151">
        <v>1400</v>
      </c>
      <c r="AE151">
        <v>1400</v>
      </c>
      <c r="AF151">
        <v>1400</v>
      </c>
      <c r="AG151">
        <v>1400</v>
      </c>
      <c r="AH151">
        <v>1400</v>
      </c>
      <c r="AK151">
        <v>56</v>
      </c>
      <c r="AL151">
        <v>1800</v>
      </c>
      <c r="AM151">
        <v>1800</v>
      </c>
      <c r="AN151">
        <v>1800</v>
      </c>
      <c r="AO151">
        <v>1800</v>
      </c>
      <c r="AP151">
        <v>1800</v>
      </c>
      <c r="AQ151">
        <v>1800</v>
      </c>
    </row>
    <row r="152" spans="1:43">
      <c r="A152">
        <v>57</v>
      </c>
      <c r="B152">
        <v>400</v>
      </c>
      <c r="C152">
        <v>400</v>
      </c>
      <c r="D152">
        <v>400</v>
      </c>
      <c r="E152">
        <v>400</v>
      </c>
      <c r="F152">
        <v>400</v>
      </c>
      <c r="G152">
        <v>400</v>
      </c>
      <c r="J152">
        <v>57</v>
      </c>
      <c r="K152">
        <v>800</v>
      </c>
      <c r="L152">
        <v>800</v>
      </c>
      <c r="M152">
        <v>800</v>
      </c>
      <c r="N152">
        <v>800</v>
      </c>
      <c r="O152">
        <v>800</v>
      </c>
      <c r="P152">
        <v>800</v>
      </c>
      <c r="S152">
        <v>57</v>
      </c>
      <c r="T152">
        <v>1000.5</v>
      </c>
      <c r="U152">
        <v>1000.5</v>
      </c>
      <c r="V152">
        <v>1000.5</v>
      </c>
      <c r="W152">
        <v>1000.5</v>
      </c>
      <c r="X152">
        <v>1000.5</v>
      </c>
      <c r="Y152">
        <v>1000.5</v>
      </c>
      <c r="AB152">
        <v>57</v>
      </c>
      <c r="AC152">
        <v>1400</v>
      </c>
      <c r="AD152">
        <v>1400</v>
      </c>
      <c r="AE152">
        <v>1400</v>
      </c>
      <c r="AF152">
        <v>1400</v>
      </c>
      <c r="AG152">
        <v>1400</v>
      </c>
      <c r="AH152">
        <v>1400</v>
      </c>
      <c r="AK152">
        <v>57</v>
      </c>
      <c r="AL152">
        <v>1800</v>
      </c>
      <c r="AM152">
        <v>1800</v>
      </c>
      <c r="AN152">
        <v>1800</v>
      </c>
      <c r="AO152">
        <v>1800</v>
      </c>
      <c r="AP152">
        <v>1800</v>
      </c>
      <c r="AQ152">
        <v>1800</v>
      </c>
    </row>
    <row r="153" spans="1:43">
      <c r="A153">
        <v>58</v>
      </c>
      <c r="B153">
        <v>400</v>
      </c>
      <c r="C153">
        <v>400</v>
      </c>
      <c r="D153">
        <v>400</v>
      </c>
      <c r="E153">
        <v>400</v>
      </c>
      <c r="F153">
        <v>400</v>
      </c>
      <c r="G153">
        <v>400</v>
      </c>
      <c r="J153">
        <v>58</v>
      </c>
      <c r="K153">
        <v>800</v>
      </c>
      <c r="L153">
        <v>800</v>
      </c>
      <c r="M153">
        <v>800</v>
      </c>
      <c r="N153">
        <v>800</v>
      </c>
      <c r="O153">
        <v>800</v>
      </c>
      <c r="P153">
        <v>800</v>
      </c>
      <c r="S153">
        <v>58</v>
      </c>
      <c r="T153">
        <v>1000.5</v>
      </c>
      <c r="U153">
        <v>1000.5</v>
      </c>
      <c r="V153">
        <v>1000.5</v>
      </c>
      <c r="W153">
        <v>1000.5</v>
      </c>
      <c r="X153">
        <v>1000.5</v>
      </c>
      <c r="Y153">
        <v>1000.5</v>
      </c>
      <c r="AB153">
        <v>58</v>
      </c>
      <c r="AC153">
        <v>1400</v>
      </c>
      <c r="AD153">
        <v>1400</v>
      </c>
      <c r="AE153">
        <v>1400</v>
      </c>
      <c r="AF153">
        <v>1400</v>
      </c>
      <c r="AG153">
        <v>1400</v>
      </c>
      <c r="AH153">
        <v>1400</v>
      </c>
      <c r="AK153">
        <v>58</v>
      </c>
      <c r="AL153">
        <v>1800</v>
      </c>
      <c r="AM153">
        <v>1800</v>
      </c>
      <c r="AN153">
        <v>1800</v>
      </c>
      <c r="AO153">
        <v>1800</v>
      </c>
      <c r="AP153">
        <v>1800</v>
      </c>
      <c r="AQ153">
        <v>1800</v>
      </c>
    </row>
    <row r="154" spans="1:43">
      <c r="A154">
        <v>59</v>
      </c>
      <c r="B154">
        <v>400</v>
      </c>
      <c r="C154">
        <v>400</v>
      </c>
      <c r="D154">
        <v>400</v>
      </c>
      <c r="E154">
        <v>400</v>
      </c>
      <c r="F154">
        <v>400</v>
      </c>
      <c r="G154">
        <v>400</v>
      </c>
      <c r="J154">
        <v>59</v>
      </c>
      <c r="K154">
        <v>800</v>
      </c>
      <c r="L154">
        <v>800</v>
      </c>
      <c r="M154">
        <v>800</v>
      </c>
      <c r="N154">
        <v>800</v>
      </c>
      <c r="O154">
        <v>800</v>
      </c>
      <c r="P154">
        <v>800</v>
      </c>
      <c r="S154">
        <v>59</v>
      </c>
      <c r="T154">
        <v>1000.5</v>
      </c>
      <c r="U154">
        <v>1000.5</v>
      </c>
      <c r="V154">
        <v>1000.5</v>
      </c>
      <c r="W154">
        <v>1000.5</v>
      </c>
      <c r="X154">
        <v>1000.5</v>
      </c>
      <c r="Y154">
        <v>1000.5</v>
      </c>
      <c r="AB154">
        <v>59</v>
      </c>
      <c r="AC154">
        <v>1400</v>
      </c>
      <c r="AD154">
        <v>1400</v>
      </c>
      <c r="AE154">
        <v>1400</v>
      </c>
      <c r="AF154">
        <v>1400</v>
      </c>
      <c r="AG154">
        <v>1400</v>
      </c>
      <c r="AH154">
        <v>1400</v>
      </c>
      <c r="AK154">
        <v>59</v>
      </c>
      <c r="AL154">
        <v>1800</v>
      </c>
      <c r="AM154">
        <v>1800</v>
      </c>
      <c r="AN154">
        <v>1800</v>
      </c>
      <c r="AO154">
        <v>1800</v>
      </c>
      <c r="AP154">
        <v>1800</v>
      </c>
      <c r="AQ154">
        <v>1800</v>
      </c>
    </row>
    <row r="155" spans="1:43">
      <c r="A155">
        <v>60</v>
      </c>
      <c r="B155">
        <v>400</v>
      </c>
      <c r="C155">
        <v>400</v>
      </c>
      <c r="D155">
        <v>400</v>
      </c>
      <c r="E155">
        <v>400</v>
      </c>
      <c r="F155">
        <v>400</v>
      </c>
      <c r="G155">
        <v>400</v>
      </c>
      <c r="J155">
        <v>60</v>
      </c>
      <c r="K155">
        <v>800</v>
      </c>
      <c r="L155">
        <v>800</v>
      </c>
      <c r="M155">
        <v>800</v>
      </c>
      <c r="N155">
        <v>800</v>
      </c>
      <c r="O155">
        <v>800</v>
      </c>
      <c r="P155">
        <v>800</v>
      </c>
      <c r="S155">
        <v>60</v>
      </c>
      <c r="T155">
        <v>1000.5</v>
      </c>
      <c r="U155">
        <v>1000.5</v>
      </c>
      <c r="V155">
        <v>1000.5</v>
      </c>
      <c r="W155">
        <v>1000.5</v>
      </c>
      <c r="X155">
        <v>1000.5</v>
      </c>
      <c r="Y155">
        <v>1000.5</v>
      </c>
      <c r="AB155">
        <v>60</v>
      </c>
      <c r="AC155">
        <v>1400</v>
      </c>
      <c r="AD155">
        <v>1400</v>
      </c>
      <c r="AE155">
        <v>1400</v>
      </c>
      <c r="AF155">
        <v>1400</v>
      </c>
      <c r="AG155">
        <v>1400</v>
      </c>
      <c r="AH155">
        <v>1400</v>
      </c>
      <c r="AK155">
        <v>60</v>
      </c>
      <c r="AL155">
        <v>1800</v>
      </c>
      <c r="AM155">
        <v>1800</v>
      </c>
      <c r="AN155">
        <v>1800</v>
      </c>
      <c r="AO155">
        <v>1800</v>
      </c>
      <c r="AP155">
        <v>1800</v>
      </c>
      <c r="AQ155">
        <v>1800</v>
      </c>
    </row>
    <row r="156" spans="1:43">
      <c r="A156">
        <v>61</v>
      </c>
      <c r="B156">
        <v>400</v>
      </c>
      <c r="C156">
        <v>400</v>
      </c>
      <c r="D156">
        <v>400</v>
      </c>
      <c r="E156">
        <v>400</v>
      </c>
      <c r="F156">
        <v>400</v>
      </c>
      <c r="G156">
        <v>0</v>
      </c>
      <c r="J156">
        <v>61</v>
      </c>
      <c r="K156">
        <v>800</v>
      </c>
      <c r="L156">
        <v>800</v>
      </c>
      <c r="M156">
        <v>800</v>
      </c>
      <c r="N156">
        <v>800</v>
      </c>
      <c r="O156">
        <v>800</v>
      </c>
      <c r="P156">
        <v>0</v>
      </c>
      <c r="S156">
        <v>61</v>
      </c>
      <c r="T156">
        <v>1000.5</v>
      </c>
      <c r="U156">
        <v>1000.5</v>
      </c>
      <c r="V156">
        <v>1000.5</v>
      </c>
      <c r="W156">
        <v>1000.5</v>
      </c>
      <c r="X156">
        <v>1000.5</v>
      </c>
      <c r="Y156">
        <v>0</v>
      </c>
      <c r="AB156">
        <v>61</v>
      </c>
      <c r="AC156">
        <v>1400</v>
      </c>
      <c r="AD156">
        <v>1400</v>
      </c>
      <c r="AE156">
        <v>1400</v>
      </c>
      <c r="AF156">
        <v>1400</v>
      </c>
      <c r="AG156">
        <v>1400</v>
      </c>
      <c r="AH156">
        <v>0</v>
      </c>
      <c r="AK156">
        <v>61</v>
      </c>
      <c r="AL156">
        <v>1800</v>
      </c>
      <c r="AM156">
        <v>1800</v>
      </c>
      <c r="AN156">
        <v>1800</v>
      </c>
      <c r="AO156">
        <v>1800</v>
      </c>
      <c r="AP156">
        <v>1800</v>
      </c>
      <c r="AQ156">
        <v>0</v>
      </c>
    </row>
    <row r="157" spans="1:43">
      <c r="A157">
        <v>62</v>
      </c>
      <c r="B157">
        <v>400</v>
      </c>
      <c r="C157">
        <v>400</v>
      </c>
      <c r="D157">
        <v>400</v>
      </c>
      <c r="E157">
        <v>400</v>
      </c>
      <c r="F157">
        <v>0</v>
      </c>
      <c r="G157">
        <v>0</v>
      </c>
      <c r="J157">
        <v>62</v>
      </c>
      <c r="K157">
        <v>800</v>
      </c>
      <c r="L157">
        <v>800</v>
      </c>
      <c r="M157">
        <v>800</v>
      </c>
      <c r="N157">
        <v>800</v>
      </c>
      <c r="O157">
        <v>0</v>
      </c>
      <c r="P157">
        <v>0</v>
      </c>
      <c r="S157">
        <v>62</v>
      </c>
      <c r="T157">
        <v>1000.5</v>
      </c>
      <c r="U157">
        <v>1000.5</v>
      </c>
      <c r="V157">
        <v>1000.5</v>
      </c>
      <c r="W157">
        <v>1000.5</v>
      </c>
      <c r="X157">
        <v>0</v>
      </c>
      <c r="Y157">
        <v>0</v>
      </c>
      <c r="AB157">
        <v>62</v>
      </c>
      <c r="AC157">
        <v>1400</v>
      </c>
      <c r="AD157">
        <v>1400</v>
      </c>
      <c r="AE157">
        <v>1400</v>
      </c>
      <c r="AF157">
        <v>1400</v>
      </c>
      <c r="AG157">
        <v>0</v>
      </c>
      <c r="AH157">
        <v>0</v>
      </c>
      <c r="AK157">
        <v>62</v>
      </c>
      <c r="AL157">
        <v>1800</v>
      </c>
      <c r="AM157">
        <v>1800</v>
      </c>
      <c r="AN157">
        <v>1800</v>
      </c>
      <c r="AO157">
        <v>1800</v>
      </c>
      <c r="AP157">
        <v>0</v>
      </c>
      <c r="AQ157">
        <v>0</v>
      </c>
    </row>
    <row r="158" spans="1:43">
      <c r="A158">
        <v>63</v>
      </c>
      <c r="B158">
        <v>400</v>
      </c>
      <c r="C158">
        <v>400</v>
      </c>
      <c r="D158">
        <v>400</v>
      </c>
      <c r="E158">
        <v>0</v>
      </c>
      <c r="F158">
        <v>0</v>
      </c>
      <c r="G158">
        <v>0</v>
      </c>
      <c r="J158">
        <v>63</v>
      </c>
      <c r="K158">
        <v>800</v>
      </c>
      <c r="L158">
        <v>800</v>
      </c>
      <c r="M158">
        <v>800</v>
      </c>
      <c r="N158">
        <v>0</v>
      </c>
      <c r="O158">
        <v>0</v>
      </c>
      <c r="P158">
        <v>0</v>
      </c>
      <c r="S158">
        <v>63</v>
      </c>
      <c r="T158">
        <v>1000.5</v>
      </c>
      <c r="U158">
        <v>1000.5</v>
      </c>
      <c r="V158">
        <v>1000.5</v>
      </c>
      <c r="W158">
        <v>0</v>
      </c>
      <c r="X158">
        <v>0</v>
      </c>
      <c r="Y158">
        <v>0</v>
      </c>
      <c r="AB158">
        <v>63</v>
      </c>
      <c r="AC158">
        <v>1400</v>
      </c>
      <c r="AD158">
        <v>1400</v>
      </c>
      <c r="AE158">
        <v>1400</v>
      </c>
      <c r="AF158">
        <v>0</v>
      </c>
      <c r="AG158">
        <v>0</v>
      </c>
      <c r="AH158">
        <v>0</v>
      </c>
      <c r="AK158">
        <v>63</v>
      </c>
      <c r="AL158">
        <v>1800</v>
      </c>
      <c r="AM158">
        <v>1800</v>
      </c>
      <c r="AN158">
        <v>1800</v>
      </c>
      <c r="AO158">
        <v>0</v>
      </c>
      <c r="AP158">
        <v>0</v>
      </c>
      <c r="AQ158">
        <v>0</v>
      </c>
    </row>
    <row r="159" spans="1:43">
      <c r="A159">
        <v>64</v>
      </c>
      <c r="B159">
        <v>400</v>
      </c>
      <c r="C159">
        <v>400</v>
      </c>
      <c r="D159">
        <v>0</v>
      </c>
      <c r="E159">
        <v>0</v>
      </c>
      <c r="F159">
        <v>0</v>
      </c>
      <c r="G159">
        <v>0</v>
      </c>
      <c r="J159">
        <v>64</v>
      </c>
      <c r="K159">
        <v>800</v>
      </c>
      <c r="L159">
        <v>800</v>
      </c>
      <c r="M159">
        <v>0</v>
      </c>
      <c r="N159">
        <v>0</v>
      </c>
      <c r="O159">
        <v>0</v>
      </c>
      <c r="P159">
        <v>0</v>
      </c>
      <c r="S159">
        <v>64</v>
      </c>
      <c r="T159">
        <v>1000.5</v>
      </c>
      <c r="U159">
        <v>1000.5</v>
      </c>
      <c r="V159">
        <v>0</v>
      </c>
      <c r="W159">
        <v>0</v>
      </c>
      <c r="X159">
        <v>0</v>
      </c>
      <c r="Y159">
        <v>0</v>
      </c>
      <c r="AB159">
        <v>64</v>
      </c>
      <c r="AC159">
        <v>1400</v>
      </c>
      <c r="AD159">
        <v>1400</v>
      </c>
      <c r="AE159">
        <v>0</v>
      </c>
      <c r="AF159">
        <v>0</v>
      </c>
      <c r="AG159">
        <v>0</v>
      </c>
      <c r="AH159">
        <v>0</v>
      </c>
      <c r="AK159">
        <v>64</v>
      </c>
      <c r="AL159">
        <v>1800</v>
      </c>
      <c r="AM159">
        <v>1800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65</v>
      </c>
      <c r="B160">
        <v>400</v>
      </c>
      <c r="C160">
        <v>0</v>
      </c>
      <c r="D160">
        <v>0</v>
      </c>
      <c r="E160">
        <v>0</v>
      </c>
      <c r="F160">
        <v>0</v>
      </c>
      <c r="G160">
        <v>0</v>
      </c>
      <c r="J160">
        <v>65</v>
      </c>
      <c r="K160">
        <v>800</v>
      </c>
      <c r="L160">
        <v>0</v>
      </c>
      <c r="M160">
        <v>0</v>
      </c>
      <c r="N160">
        <v>0</v>
      </c>
      <c r="O160">
        <v>0</v>
      </c>
      <c r="P160">
        <v>0</v>
      </c>
      <c r="S160">
        <v>65</v>
      </c>
      <c r="T160">
        <v>1000.5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65</v>
      </c>
      <c r="AC160">
        <v>1400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65</v>
      </c>
      <c r="AL160">
        <v>1800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5" spans="1:43">
      <c r="A165" s="187" t="s">
        <v>106</v>
      </c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  <c r="AA165" s="187"/>
      <c r="AB165" s="187"/>
      <c r="AC165" s="187"/>
      <c r="AD165" s="187"/>
      <c r="AE165" s="187"/>
      <c r="AF165" s="187"/>
      <c r="AG165" s="187"/>
      <c r="AH165" s="187"/>
      <c r="AI165" s="187"/>
      <c r="AJ165" s="187"/>
      <c r="AK165" s="187"/>
      <c r="AL165" s="187"/>
      <c r="AM165" s="187"/>
    </row>
    <row r="167" spans="1:43" ht="15" thickBot="1">
      <c r="A167" s="190" t="s">
        <v>99</v>
      </c>
      <c r="B167" s="190"/>
      <c r="C167" s="190"/>
      <c r="D167" s="190"/>
      <c r="E167" s="190"/>
      <c r="F167" s="190"/>
      <c r="G167" s="190"/>
      <c r="H167" s="63"/>
      <c r="J167" s="190" t="s">
        <v>100</v>
      </c>
      <c r="K167" s="190"/>
      <c r="L167" s="190"/>
      <c r="M167" s="190"/>
      <c r="N167" s="190"/>
      <c r="O167" s="190"/>
      <c r="P167" s="190"/>
      <c r="S167" s="190" t="s">
        <v>101</v>
      </c>
      <c r="T167" s="190"/>
      <c r="U167" s="190"/>
      <c r="V167" s="190"/>
      <c r="W167" s="190"/>
      <c r="X167" s="190"/>
      <c r="Y167" s="190"/>
      <c r="AB167" s="190" t="s">
        <v>102</v>
      </c>
      <c r="AC167" s="190"/>
      <c r="AD167" s="190"/>
      <c r="AE167" s="190"/>
      <c r="AF167" s="190"/>
      <c r="AG167" s="190"/>
      <c r="AH167" s="190"/>
      <c r="AK167" s="190" t="s">
        <v>103</v>
      </c>
      <c r="AL167" s="190"/>
      <c r="AM167" s="190"/>
      <c r="AN167" s="190"/>
      <c r="AO167" s="190"/>
      <c r="AP167" s="190"/>
      <c r="AQ167" s="190"/>
    </row>
    <row r="168" spans="1:43">
      <c r="A168" s="60" t="s">
        <v>104</v>
      </c>
      <c r="B168">
        <v>5</v>
      </c>
      <c r="C168">
        <v>6</v>
      </c>
      <c r="D168">
        <v>7</v>
      </c>
      <c r="E168">
        <v>8</v>
      </c>
      <c r="F168">
        <v>9</v>
      </c>
      <c r="G168">
        <v>10</v>
      </c>
      <c r="J168" t="s">
        <v>104</v>
      </c>
      <c r="K168">
        <v>5</v>
      </c>
      <c r="L168">
        <v>6</v>
      </c>
      <c r="M168">
        <v>7</v>
      </c>
      <c r="N168">
        <v>8</v>
      </c>
      <c r="O168">
        <v>9</v>
      </c>
      <c r="P168" s="62">
        <v>10</v>
      </c>
      <c r="S168" t="s">
        <v>104</v>
      </c>
      <c r="T168">
        <v>5</v>
      </c>
      <c r="U168">
        <v>6</v>
      </c>
      <c r="V168">
        <v>7</v>
      </c>
      <c r="W168">
        <v>8</v>
      </c>
      <c r="X168">
        <v>9</v>
      </c>
      <c r="Y168" s="62">
        <v>10</v>
      </c>
      <c r="AB168" t="s">
        <v>104</v>
      </c>
      <c r="AC168">
        <v>5</v>
      </c>
      <c r="AD168">
        <v>6</v>
      </c>
      <c r="AE168">
        <v>7</v>
      </c>
      <c r="AF168">
        <v>8</v>
      </c>
      <c r="AG168">
        <v>9</v>
      </c>
      <c r="AH168" s="62">
        <v>10</v>
      </c>
      <c r="AK168" t="s">
        <v>104</v>
      </c>
      <c r="AL168">
        <v>5</v>
      </c>
      <c r="AM168">
        <v>6</v>
      </c>
      <c r="AN168">
        <v>7</v>
      </c>
      <c r="AO168">
        <v>8</v>
      </c>
      <c r="AP168">
        <v>9</v>
      </c>
      <c r="AQ168" s="62">
        <v>10</v>
      </c>
    </row>
    <row r="169" spans="1:43">
      <c r="A169">
        <v>18</v>
      </c>
      <c r="B169">
        <v>620</v>
      </c>
      <c r="C169">
        <v>620</v>
      </c>
      <c r="D169">
        <v>620</v>
      </c>
      <c r="E169">
        <v>620</v>
      </c>
      <c r="F169">
        <v>620</v>
      </c>
      <c r="G169">
        <v>620</v>
      </c>
      <c r="J169">
        <v>18</v>
      </c>
      <c r="K169">
        <v>1180.0000000000002</v>
      </c>
      <c r="L169">
        <v>1180.0000000000002</v>
      </c>
      <c r="M169">
        <v>1180.0000000000002</v>
      </c>
      <c r="N169">
        <v>1180.0000000000002</v>
      </c>
      <c r="O169">
        <v>1180.0000000000002</v>
      </c>
      <c r="P169">
        <v>1180.0000000000002</v>
      </c>
      <c r="S169">
        <v>18</v>
      </c>
      <c r="T169">
        <v>1750.5</v>
      </c>
      <c r="U169">
        <v>1750.5</v>
      </c>
      <c r="V169">
        <v>1750.5</v>
      </c>
      <c r="W169">
        <v>1750.5</v>
      </c>
      <c r="X169">
        <v>1750.5</v>
      </c>
      <c r="Y169">
        <v>1750.5</v>
      </c>
      <c r="AB169">
        <v>18</v>
      </c>
      <c r="AC169">
        <v>2310.0000000000005</v>
      </c>
      <c r="AD169">
        <v>2310.0000000000005</v>
      </c>
      <c r="AE169">
        <v>2310.0000000000005</v>
      </c>
      <c r="AF169">
        <v>2310.0000000000005</v>
      </c>
      <c r="AG169">
        <v>2310.0000000000005</v>
      </c>
      <c r="AH169">
        <v>2310.0000000000005</v>
      </c>
      <c r="AK169">
        <v>18</v>
      </c>
      <c r="AL169">
        <v>2900</v>
      </c>
      <c r="AM169">
        <v>2900</v>
      </c>
      <c r="AN169">
        <v>2900</v>
      </c>
      <c r="AO169">
        <v>2900</v>
      </c>
      <c r="AP169">
        <v>2900</v>
      </c>
      <c r="AQ169">
        <v>2900</v>
      </c>
    </row>
    <row r="170" spans="1:43">
      <c r="A170">
        <v>19</v>
      </c>
      <c r="B170">
        <v>620</v>
      </c>
      <c r="C170">
        <v>620</v>
      </c>
      <c r="D170">
        <v>620</v>
      </c>
      <c r="E170">
        <v>620</v>
      </c>
      <c r="F170">
        <v>620</v>
      </c>
      <c r="G170">
        <v>620</v>
      </c>
      <c r="J170">
        <v>19</v>
      </c>
      <c r="K170">
        <v>1180.0000000000002</v>
      </c>
      <c r="L170">
        <v>1180.0000000000002</v>
      </c>
      <c r="M170">
        <v>1180.0000000000002</v>
      </c>
      <c r="N170">
        <v>1180.0000000000002</v>
      </c>
      <c r="O170">
        <v>1180.0000000000002</v>
      </c>
      <c r="P170">
        <v>1180.0000000000002</v>
      </c>
      <c r="S170">
        <v>19</v>
      </c>
      <c r="T170">
        <v>1750.5</v>
      </c>
      <c r="U170">
        <v>1750.5</v>
      </c>
      <c r="V170">
        <v>1750.5</v>
      </c>
      <c r="W170">
        <v>1750.5</v>
      </c>
      <c r="X170">
        <v>1750.5</v>
      </c>
      <c r="Y170">
        <v>1750.5</v>
      </c>
      <c r="AB170">
        <v>19</v>
      </c>
      <c r="AC170">
        <v>2310.0000000000005</v>
      </c>
      <c r="AD170">
        <v>2310.0000000000005</v>
      </c>
      <c r="AE170">
        <v>2310.0000000000005</v>
      </c>
      <c r="AF170">
        <v>2310.0000000000005</v>
      </c>
      <c r="AG170">
        <v>2310.0000000000005</v>
      </c>
      <c r="AH170">
        <v>2310.0000000000005</v>
      </c>
      <c r="AK170">
        <v>19</v>
      </c>
      <c r="AL170">
        <v>2900</v>
      </c>
      <c r="AM170">
        <v>2900</v>
      </c>
      <c r="AN170">
        <v>2900</v>
      </c>
      <c r="AO170">
        <v>2900</v>
      </c>
      <c r="AP170">
        <v>2900</v>
      </c>
      <c r="AQ170">
        <v>2900</v>
      </c>
    </row>
    <row r="171" spans="1:43">
      <c r="A171">
        <v>20</v>
      </c>
      <c r="B171">
        <v>620</v>
      </c>
      <c r="C171">
        <v>620</v>
      </c>
      <c r="D171">
        <v>620</v>
      </c>
      <c r="E171">
        <v>620</v>
      </c>
      <c r="F171">
        <v>620</v>
      </c>
      <c r="G171">
        <v>620</v>
      </c>
      <c r="J171">
        <v>20</v>
      </c>
      <c r="K171">
        <v>1180.0000000000002</v>
      </c>
      <c r="L171">
        <v>1180.0000000000002</v>
      </c>
      <c r="M171">
        <v>1180.0000000000002</v>
      </c>
      <c r="N171">
        <v>1180.0000000000002</v>
      </c>
      <c r="O171">
        <v>1180.0000000000002</v>
      </c>
      <c r="P171">
        <v>1180.0000000000002</v>
      </c>
      <c r="S171">
        <v>20</v>
      </c>
      <c r="T171">
        <v>1750.5</v>
      </c>
      <c r="U171">
        <v>1750.5</v>
      </c>
      <c r="V171">
        <v>1750.5</v>
      </c>
      <c r="W171">
        <v>1750.5</v>
      </c>
      <c r="X171">
        <v>1750.5</v>
      </c>
      <c r="Y171">
        <v>1750.5</v>
      </c>
      <c r="AB171">
        <v>20</v>
      </c>
      <c r="AC171">
        <v>2310.0000000000005</v>
      </c>
      <c r="AD171">
        <v>2310.0000000000005</v>
      </c>
      <c r="AE171">
        <v>2310.0000000000005</v>
      </c>
      <c r="AF171">
        <v>2310.0000000000005</v>
      </c>
      <c r="AG171">
        <v>2310.0000000000005</v>
      </c>
      <c r="AH171">
        <v>2310.0000000000005</v>
      </c>
      <c r="AK171">
        <v>20</v>
      </c>
      <c r="AL171">
        <v>2900</v>
      </c>
      <c r="AM171">
        <v>2900</v>
      </c>
      <c r="AN171">
        <v>2900</v>
      </c>
      <c r="AO171">
        <v>2900</v>
      </c>
      <c r="AP171">
        <v>2900</v>
      </c>
      <c r="AQ171">
        <v>2900</v>
      </c>
    </row>
    <row r="172" spans="1:43">
      <c r="A172">
        <v>21</v>
      </c>
      <c r="B172">
        <v>620</v>
      </c>
      <c r="C172">
        <v>620</v>
      </c>
      <c r="D172">
        <v>620</v>
      </c>
      <c r="E172">
        <v>620</v>
      </c>
      <c r="F172">
        <v>620</v>
      </c>
      <c r="G172">
        <v>620</v>
      </c>
      <c r="J172">
        <v>21</v>
      </c>
      <c r="K172">
        <v>1180.0000000000002</v>
      </c>
      <c r="L172">
        <v>1180.0000000000002</v>
      </c>
      <c r="M172">
        <v>1180.0000000000002</v>
      </c>
      <c r="N172">
        <v>1180.0000000000002</v>
      </c>
      <c r="O172">
        <v>1180.0000000000002</v>
      </c>
      <c r="P172">
        <v>1180.0000000000002</v>
      </c>
      <c r="S172">
        <v>21</v>
      </c>
      <c r="T172">
        <v>1750.5</v>
      </c>
      <c r="U172">
        <v>1750.5</v>
      </c>
      <c r="V172">
        <v>1750.5</v>
      </c>
      <c r="W172">
        <v>1750.5</v>
      </c>
      <c r="X172">
        <v>1750.5</v>
      </c>
      <c r="Y172">
        <v>1750.5</v>
      </c>
      <c r="AB172">
        <v>21</v>
      </c>
      <c r="AC172">
        <v>2310.0000000000005</v>
      </c>
      <c r="AD172">
        <v>2310.0000000000005</v>
      </c>
      <c r="AE172">
        <v>2310.0000000000005</v>
      </c>
      <c r="AF172">
        <v>2310.0000000000005</v>
      </c>
      <c r="AG172">
        <v>2310.0000000000005</v>
      </c>
      <c r="AH172">
        <v>2310.0000000000005</v>
      </c>
      <c r="AK172">
        <v>21</v>
      </c>
      <c r="AL172">
        <v>2900</v>
      </c>
      <c r="AM172">
        <v>2900</v>
      </c>
      <c r="AN172">
        <v>2900</v>
      </c>
      <c r="AO172">
        <v>2900</v>
      </c>
      <c r="AP172">
        <v>2900</v>
      </c>
      <c r="AQ172">
        <v>2900</v>
      </c>
    </row>
    <row r="173" spans="1:43">
      <c r="A173">
        <v>22</v>
      </c>
      <c r="B173">
        <v>620</v>
      </c>
      <c r="C173">
        <v>620</v>
      </c>
      <c r="D173">
        <v>620</v>
      </c>
      <c r="E173">
        <v>620</v>
      </c>
      <c r="F173">
        <v>620</v>
      </c>
      <c r="G173">
        <v>620</v>
      </c>
      <c r="J173">
        <v>22</v>
      </c>
      <c r="K173">
        <v>1180.0000000000002</v>
      </c>
      <c r="L173">
        <v>1180.0000000000002</v>
      </c>
      <c r="M173">
        <v>1180.0000000000002</v>
      </c>
      <c r="N173">
        <v>1180.0000000000002</v>
      </c>
      <c r="O173">
        <v>1180.0000000000002</v>
      </c>
      <c r="P173">
        <v>1180.0000000000002</v>
      </c>
      <c r="S173">
        <v>22</v>
      </c>
      <c r="T173">
        <v>1750.5</v>
      </c>
      <c r="U173">
        <v>1750.5</v>
      </c>
      <c r="V173">
        <v>1750.5</v>
      </c>
      <c r="W173">
        <v>1750.5</v>
      </c>
      <c r="X173">
        <v>1750.5</v>
      </c>
      <c r="Y173">
        <v>1750.5</v>
      </c>
      <c r="AB173">
        <v>22</v>
      </c>
      <c r="AC173">
        <v>2310.0000000000005</v>
      </c>
      <c r="AD173">
        <v>2310.0000000000005</v>
      </c>
      <c r="AE173">
        <v>2310.0000000000005</v>
      </c>
      <c r="AF173">
        <v>2310.0000000000005</v>
      </c>
      <c r="AG173">
        <v>2310.0000000000005</v>
      </c>
      <c r="AH173">
        <v>2310.0000000000005</v>
      </c>
      <c r="AK173">
        <v>22</v>
      </c>
      <c r="AL173">
        <v>2900</v>
      </c>
      <c r="AM173">
        <v>2900</v>
      </c>
      <c r="AN173">
        <v>2900</v>
      </c>
      <c r="AO173">
        <v>2900</v>
      </c>
      <c r="AP173">
        <v>2900</v>
      </c>
      <c r="AQ173">
        <v>2900</v>
      </c>
    </row>
    <row r="174" spans="1:43">
      <c r="A174">
        <v>23</v>
      </c>
      <c r="B174">
        <v>620</v>
      </c>
      <c r="C174">
        <v>620</v>
      </c>
      <c r="D174">
        <v>620</v>
      </c>
      <c r="E174">
        <v>620</v>
      </c>
      <c r="F174">
        <v>620</v>
      </c>
      <c r="G174">
        <v>620</v>
      </c>
      <c r="J174">
        <v>23</v>
      </c>
      <c r="K174">
        <v>1180.0000000000002</v>
      </c>
      <c r="L174">
        <v>1180.0000000000002</v>
      </c>
      <c r="M174">
        <v>1180.0000000000002</v>
      </c>
      <c r="N174">
        <v>1180.0000000000002</v>
      </c>
      <c r="O174">
        <v>1180.0000000000002</v>
      </c>
      <c r="P174">
        <v>1180.0000000000002</v>
      </c>
      <c r="S174">
        <v>23</v>
      </c>
      <c r="T174">
        <v>1750.5</v>
      </c>
      <c r="U174">
        <v>1750.5</v>
      </c>
      <c r="V174">
        <v>1750.5</v>
      </c>
      <c r="W174">
        <v>1750.5</v>
      </c>
      <c r="X174">
        <v>1750.5</v>
      </c>
      <c r="Y174">
        <v>1750.5</v>
      </c>
      <c r="AB174">
        <v>23</v>
      </c>
      <c r="AC174">
        <v>2310.0000000000005</v>
      </c>
      <c r="AD174">
        <v>2310.0000000000005</v>
      </c>
      <c r="AE174">
        <v>2310.0000000000005</v>
      </c>
      <c r="AF174">
        <v>2310.0000000000005</v>
      </c>
      <c r="AG174">
        <v>2310.0000000000005</v>
      </c>
      <c r="AH174">
        <v>2310.0000000000005</v>
      </c>
      <c r="AK174">
        <v>23</v>
      </c>
      <c r="AL174">
        <v>2900</v>
      </c>
      <c r="AM174">
        <v>2900</v>
      </c>
      <c r="AN174">
        <v>2900</v>
      </c>
      <c r="AO174">
        <v>2900</v>
      </c>
      <c r="AP174">
        <v>2900</v>
      </c>
      <c r="AQ174">
        <v>2900</v>
      </c>
    </row>
    <row r="175" spans="1:43">
      <c r="A175">
        <v>24</v>
      </c>
      <c r="B175">
        <v>620</v>
      </c>
      <c r="C175">
        <v>620</v>
      </c>
      <c r="D175">
        <v>620</v>
      </c>
      <c r="E175">
        <v>620</v>
      </c>
      <c r="F175">
        <v>620</v>
      </c>
      <c r="G175">
        <v>620</v>
      </c>
      <c r="J175">
        <v>24</v>
      </c>
      <c r="K175">
        <v>1180.0000000000002</v>
      </c>
      <c r="L175">
        <v>1180.0000000000002</v>
      </c>
      <c r="M175">
        <v>1180.0000000000002</v>
      </c>
      <c r="N175">
        <v>1180.0000000000002</v>
      </c>
      <c r="O175">
        <v>1180.0000000000002</v>
      </c>
      <c r="P175">
        <v>1180.0000000000002</v>
      </c>
      <c r="S175">
        <v>24</v>
      </c>
      <c r="T175">
        <v>1750.5</v>
      </c>
      <c r="U175">
        <v>1750.5</v>
      </c>
      <c r="V175">
        <v>1750.5</v>
      </c>
      <c r="W175">
        <v>1750.5</v>
      </c>
      <c r="X175">
        <v>1750.5</v>
      </c>
      <c r="Y175">
        <v>1750.5</v>
      </c>
      <c r="AB175">
        <v>24</v>
      </c>
      <c r="AC175">
        <v>2310.0000000000005</v>
      </c>
      <c r="AD175">
        <v>2310.0000000000005</v>
      </c>
      <c r="AE175">
        <v>2310.0000000000005</v>
      </c>
      <c r="AF175">
        <v>2310.0000000000005</v>
      </c>
      <c r="AG175">
        <v>2310.0000000000005</v>
      </c>
      <c r="AH175">
        <v>2310.0000000000005</v>
      </c>
      <c r="AK175">
        <v>24</v>
      </c>
      <c r="AL175">
        <v>2900</v>
      </c>
      <c r="AM175">
        <v>2900</v>
      </c>
      <c r="AN175">
        <v>2900</v>
      </c>
      <c r="AO175">
        <v>2900</v>
      </c>
      <c r="AP175">
        <v>2900</v>
      </c>
      <c r="AQ175">
        <v>2900</v>
      </c>
    </row>
    <row r="176" spans="1:43">
      <c r="A176">
        <v>25</v>
      </c>
      <c r="B176">
        <v>620</v>
      </c>
      <c r="C176">
        <v>620</v>
      </c>
      <c r="D176">
        <v>620</v>
      </c>
      <c r="E176">
        <v>620</v>
      </c>
      <c r="F176">
        <v>620</v>
      </c>
      <c r="G176">
        <v>620</v>
      </c>
      <c r="J176">
        <v>25</v>
      </c>
      <c r="K176">
        <v>1180.0000000000002</v>
      </c>
      <c r="L176">
        <v>1180.0000000000002</v>
      </c>
      <c r="M176">
        <v>1180.0000000000002</v>
      </c>
      <c r="N176">
        <v>1180.0000000000002</v>
      </c>
      <c r="O176">
        <v>1180.0000000000002</v>
      </c>
      <c r="P176">
        <v>1180.0000000000002</v>
      </c>
      <c r="S176">
        <v>25</v>
      </c>
      <c r="T176">
        <v>1750.5</v>
      </c>
      <c r="U176">
        <v>1750.5</v>
      </c>
      <c r="V176">
        <v>1750.5</v>
      </c>
      <c r="W176">
        <v>1750.5</v>
      </c>
      <c r="X176">
        <v>1750.5</v>
      </c>
      <c r="Y176">
        <v>1750.5</v>
      </c>
      <c r="AB176">
        <v>25</v>
      </c>
      <c r="AC176">
        <v>2310.0000000000005</v>
      </c>
      <c r="AD176">
        <v>2310.0000000000005</v>
      </c>
      <c r="AE176">
        <v>2310.0000000000005</v>
      </c>
      <c r="AF176">
        <v>2310.0000000000005</v>
      </c>
      <c r="AG176">
        <v>2310.0000000000005</v>
      </c>
      <c r="AH176">
        <v>2310.0000000000005</v>
      </c>
      <c r="AK176">
        <v>25</v>
      </c>
      <c r="AL176">
        <v>2900</v>
      </c>
      <c r="AM176">
        <v>2900</v>
      </c>
      <c r="AN176">
        <v>2900</v>
      </c>
      <c r="AO176">
        <v>2900</v>
      </c>
      <c r="AP176">
        <v>2900</v>
      </c>
      <c r="AQ176">
        <v>2900</v>
      </c>
    </row>
    <row r="177" spans="1:43">
      <c r="A177">
        <v>26</v>
      </c>
      <c r="B177">
        <v>620</v>
      </c>
      <c r="C177">
        <v>620</v>
      </c>
      <c r="D177">
        <v>620</v>
      </c>
      <c r="E177">
        <v>620</v>
      </c>
      <c r="F177">
        <v>620</v>
      </c>
      <c r="G177">
        <v>620</v>
      </c>
      <c r="J177">
        <v>26</v>
      </c>
      <c r="K177">
        <v>1180.0000000000002</v>
      </c>
      <c r="L177">
        <v>1180.0000000000002</v>
      </c>
      <c r="M177">
        <v>1180.0000000000002</v>
      </c>
      <c r="N177">
        <v>1180.0000000000002</v>
      </c>
      <c r="O177">
        <v>1180.0000000000002</v>
      </c>
      <c r="P177">
        <v>1180.0000000000002</v>
      </c>
      <c r="S177">
        <v>26</v>
      </c>
      <c r="T177">
        <v>1750.5</v>
      </c>
      <c r="U177">
        <v>1750.5</v>
      </c>
      <c r="V177">
        <v>1750.5</v>
      </c>
      <c r="W177">
        <v>1750.5</v>
      </c>
      <c r="X177">
        <v>1750.5</v>
      </c>
      <c r="Y177">
        <v>1750.5</v>
      </c>
      <c r="AB177">
        <v>26</v>
      </c>
      <c r="AC177">
        <v>2310.0000000000005</v>
      </c>
      <c r="AD177">
        <v>2310.0000000000005</v>
      </c>
      <c r="AE177">
        <v>2310.0000000000005</v>
      </c>
      <c r="AF177">
        <v>2310.0000000000005</v>
      </c>
      <c r="AG177">
        <v>2310.0000000000005</v>
      </c>
      <c r="AH177">
        <v>2310.0000000000005</v>
      </c>
      <c r="AK177">
        <v>26</v>
      </c>
      <c r="AL177">
        <v>2900</v>
      </c>
      <c r="AM177">
        <v>2900</v>
      </c>
      <c r="AN177">
        <v>2900</v>
      </c>
      <c r="AO177">
        <v>2900</v>
      </c>
      <c r="AP177">
        <v>2900</v>
      </c>
      <c r="AQ177">
        <v>2900</v>
      </c>
    </row>
    <row r="178" spans="1:43">
      <c r="A178">
        <v>27</v>
      </c>
      <c r="B178">
        <v>620</v>
      </c>
      <c r="C178">
        <v>620</v>
      </c>
      <c r="D178">
        <v>620</v>
      </c>
      <c r="E178">
        <v>620</v>
      </c>
      <c r="F178">
        <v>620</v>
      </c>
      <c r="G178">
        <v>620</v>
      </c>
      <c r="J178">
        <v>27</v>
      </c>
      <c r="K178">
        <v>1180.0000000000002</v>
      </c>
      <c r="L178">
        <v>1180.0000000000002</v>
      </c>
      <c r="M178">
        <v>1180.0000000000002</v>
      </c>
      <c r="N178">
        <v>1180.0000000000002</v>
      </c>
      <c r="O178">
        <v>1180.0000000000002</v>
      </c>
      <c r="P178">
        <v>1180.0000000000002</v>
      </c>
      <c r="S178">
        <v>27</v>
      </c>
      <c r="T178">
        <v>1750.5</v>
      </c>
      <c r="U178">
        <v>1750.5</v>
      </c>
      <c r="V178">
        <v>1750.5</v>
      </c>
      <c r="W178">
        <v>1750.5</v>
      </c>
      <c r="X178">
        <v>1750.5</v>
      </c>
      <c r="Y178">
        <v>1750.5</v>
      </c>
      <c r="AB178">
        <v>27</v>
      </c>
      <c r="AC178">
        <v>2310.0000000000005</v>
      </c>
      <c r="AD178">
        <v>2310.0000000000005</v>
      </c>
      <c r="AE178">
        <v>2310.0000000000005</v>
      </c>
      <c r="AF178">
        <v>2310.0000000000005</v>
      </c>
      <c r="AG178">
        <v>2310.0000000000005</v>
      </c>
      <c r="AH178">
        <v>2310.0000000000005</v>
      </c>
      <c r="AK178">
        <v>27</v>
      </c>
      <c r="AL178">
        <v>2900</v>
      </c>
      <c r="AM178">
        <v>2900</v>
      </c>
      <c r="AN178">
        <v>2900</v>
      </c>
      <c r="AO178">
        <v>2900</v>
      </c>
      <c r="AP178">
        <v>2900</v>
      </c>
      <c r="AQ178">
        <v>2900</v>
      </c>
    </row>
    <row r="179" spans="1:43">
      <c r="A179">
        <v>28</v>
      </c>
      <c r="B179">
        <v>620</v>
      </c>
      <c r="C179">
        <v>620</v>
      </c>
      <c r="D179">
        <v>620</v>
      </c>
      <c r="E179">
        <v>620</v>
      </c>
      <c r="F179">
        <v>620</v>
      </c>
      <c r="G179">
        <v>620</v>
      </c>
      <c r="J179">
        <v>28</v>
      </c>
      <c r="K179">
        <v>1180.0000000000002</v>
      </c>
      <c r="L179">
        <v>1180.0000000000002</v>
      </c>
      <c r="M179">
        <v>1180.0000000000002</v>
      </c>
      <c r="N179">
        <v>1180.0000000000002</v>
      </c>
      <c r="O179">
        <v>1180.0000000000002</v>
      </c>
      <c r="P179">
        <v>1180.0000000000002</v>
      </c>
      <c r="S179">
        <v>28</v>
      </c>
      <c r="T179">
        <v>1750.5</v>
      </c>
      <c r="U179">
        <v>1750.5</v>
      </c>
      <c r="V179">
        <v>1750.5</v>
      </c>
      <c r="W179">
        <v>1750.5</v>
      </c>
      <c r="X179">
        <v>1750.5</v>
      </c>
      <c r="Y179">
        <v>1750.5</v>
      </c>
      <c r="AB179">
        <v>28</v>
      </c>
      <c r="AC179">
        <v>2310.0000000000005</v>
      </c>
      <c r="AD179">
        <v>2310.0000000000005</v>
      </c>
      <c r="AE179">
        <v>2310.0000000000005</v>
      </c>
      <c r="AF179">
        <v>2310.0000000000005</v>
      </c>
      <c r="AG179">
        <v>2310.0000000000005</v>
      </c>
      <c r="AH179">
        <v>2310.0000000000005</v>
      </c>
      <c r="AK179">
        <v>28</v>
      </c>
      <c r="AL179">
        <v>2900</v>
      </c>
      <c r="AM179">
        <v>2900</v>
      </c>
      <c r="AN179">
        <v>2900</v>
      </c>
      <c r="AO179">
        <v>2900</v>
      </c>
      <c r="AP179">
        <v>2900</v>
      </c>
      <c r="AQ179">
        <v>2900</v>
      </c>
    </row>
    <row r="180" spans="1:43">
      <c r="A180">
        <v>29</v>
      </c>
      <c r="B180">
        <v>620</v>
      </c>
      <c r="C180">
        <v>620</v>
      </c>
      <c r="D180">
        <v>620</v>
      </c>
      <c r="E180">
        <v>620</v>
      </c>
      <c r="F180">
        <v>620</v>
      </c>
      <c r="G180">
        <v>620</v>
      </c>
      <c r="J180">
        <v>29</v>
      </c>
      <c r="K180">
        <v>1180.0000000000002</v>
      </c>
      <c r="L180">
        <v>1180.0000000000002</v>
      </c>
      <c r="M180">
        <v>1180.0000000000002</v>
      </c>
      <c r="N180">
        <v>1180.0000000000002</v>
      </c>
      <c r="O180">
        <v>1180.0000000000002</v>
      </c>
      <c r="P180">
        <v>1180.0000000000002</v>
      </c>
      <c r="S180">
        <v>29</v>
      </c>
      <c r="T180">
        <v>1750.5</v>
      </c>
      <c r="U180">
        <v>1750.5</v>
      </c>
      <c r="V180">
        <v>1750.5</v>
      </c>
      <c r="W180">
        <v>1750.5</v>
      </c>
      <c r="X180">
        <v>1750.5</v>
      </c>
      <c r="Y180">
        <v>1750.5</v>
      </c>
      <c r="AB180">
        <v>29</v>
      </c>
      <c r="AC180">
        <v>2310.0000000000005</v>
      </c>
      <c r="AD180">
        <v>2310.0000000000005</v>
      </c>
      <c r="AE180">
        <v>2310.0000000000005</v>
      </c>
      <c r="AF180">
        <v>2310.0000000000005</v>
      </c>
      <c r="AG180">
        <v>2310.0000000000005</v>
      </c>
      <c r="AH180">
        <v>2310.0000000000005</v>
      </c>
      <c r="AK180">
        <v>29</v>
      </c>
      <c r="AL180">
        <v>2900</v>
      </c>
      <c r="AM180">
        <v>2900</v>
      </c>
      <c r="AN180">
        <v>2900</v>
      </c>
      <c r="AO180">
        <v>2900</v>
      </c>
      <c r="AP180">
        <v>2900</v>
      </c>
      <c r="AQ180">
        <v>2900</v>
      </c>
    </row>
    <row r="181" spans="1:43">
      <c r="A181">
        <v>30</v>
      </c>
      <c r="B181">
        <v>620</v>
      </c>
      <c r="C181">
        <v>620</v>
      </c>
      <c r="D181">
        <v>620</v>
      </c>
      <c r="E181">
        <v>620</v>
      </c>
      <c r="F181">
        <v>620</v>
      </c>
      <c r="G181">
        <v>620</v>
      </c>
      <c r="J181">
        <v>30</v>
      </c>
      <c r="K181">
        <v>1180.0000000000002</v>
      </c>
      <c r="L181">
        <v>1180.0000000000002</v>
      </c>
      <c r="M181">
        <v>1180.0000000000002</v>
      </c>
      <c r="N181">
        <v>1180.0000000000002</v>
      </c>
      <c r="O181">
        <v>1180.0000000000002</v>
      </c>
      <c r="P181">
        <v>1180.0000000000002</v>
      </c>
      <c r="S181">
        <v>30</v>
      </c>
      <c r="T181">
        <v>1750.5</v>
      </c>
      <c r="U181">
        <v>1750.5</v>
      </c>
      <c r="V181">
        <v>1750.5</v>
      </c>
      <c r="W181">
        <v>1750.5</v>
      </c>
      <c r="X181">
        <v>1750.5</v>
      </c>
      <c r="Y181">
        <v>1750.5</v>
      </c>
      <c r="AB181">
        <v>30</v>
      </c>
      <c r="AC181">
        <v>2310.0000000000005</v>
      </c>
      <c r="AD181">
        <v>2310.0000000000005</v>
      </c>
      <c r="AE181">
        <v>2310.0000000000005</v>
      </c>
      <c r="AF181">
        <v>2310.0000000000005</v>
      </c>
      <c r="AG181">
        <v>2310.0000000000005</v>
      </c>
      <c r="AH181">
        <v>2310.0000000000005</v>
      </c>
      <c r="AK181">
        <v>30</v>
      </c>
      <c r="AL181">
        <v>2900</v>
      </c>
      <c r="AM181">
        <v>2900</v>
      </c>
      <c r="AN181">
        <v>2900</v>
      </c>
      <c r="AO181">
        <v>2900</v>
      </c>
      <c r="AP181">
        <v>2900</v>
      </c>
      <c r="AQ181">
        <v>2900</v>
      </c>
    </row>
    <row r="182" spans="1:43">
      <c r="A182">
        <v>31</v>
      </c>
      <c r="B182">
        <v>620</v>
      </c>
      <c r="C182">
        <v>620</v>
      </c>
      <c r="D182">
        <v>620</v>
      </c>
      <c r="E182">
        <v>620</v>
      </c>
      <c r="F182">
        <v>620</v>
      </c>
      <c r="G182">
        <v>620</v>
      </c>
      <c r="J182">
        <v>31</v>
      </c>
      <c r="K182">
        <v>1180.0000000000002</v>
      </c>
      <c r="L182">
        <v>1180.0000000000002</v>
      </c>
      <c r="M182">
        <v>1180.0000000000002</v>
      </c>
      <c r="N182">
        <v>1180.0000000000002</v>
      </c>
      <c r="O182">
        <v>1180.0000000000002</v>
      </c>
      <c r="P182">
        <v>1180.0000000000002</v>
      </c>
      <c r="S182">
        <v>31</v>
      </c>
      <c r="T182">
        <v>1750.5</v>
      </c>
      <c r="U182">
        <v>1750.5</v>
      </c>
      <c r="V182">
        <v>1750.5</v>
      </c>
      <c r="W182">
        <v>1750.5</v>
      </c>
      <c r="X182">
        <v>1750.5</v>
      </c>
      <c r="Y182">
        <v>1750.5</v>
      </c>
      <c r="AB182">
        <v>31</v>
      </c>
      <c r="AC182">
        <v>2310.0000000000005</v>
      </c>
      <c r="AD182">
        <v>2310.0000000000005</v>
      </c>
      <c r="AE182">
        <v>2310.0000000000005</v>
      </c>
      <c r="AF182">
        <v>2310.0000000000005</v>
      </c>
      <c r="AG182">
        <v>2310.0000000000005</v>
      </c>
      <c r="AH182">
        <v>2310.0000000000005</v>
      </c>
      <c r="AK182">
        <v>31</v>
      </c>
      <c r="AL182">
        <v>2900</v>
      </c>
      <c r="AM182">
        <v>2900</v>
      </c>
      <c r="AN182">
        <v>2900</v>
      </c>
      <c r="AO182">
        <v>2900</v>
      </c>
      <c r="AP182">
        <v>2900</v>
      </c>
      <c r="AQ182">
        <v>2900</v>
      </c>
    </row>
    <row r="183" spans="1:43">
      <c r="A183">
        <v>32</v>
      </c>
      <c r="B183">
        <v>620</v>
      </c>
      <c r="C183">
        <v>620</v>
      </c>
      <c r="D183">
        <v>620</v>
      </c>
      <c r="E183">
        <v>620</v>
      </c>
      <c r="F183">
        <v>620</v>
      </c>
      <c r="G183">
        <v>620</v>
      </c>
      <c r="J183">
        <v>32</v>
      </c>
      <c r="K183">
        <v>1180.0000000000002</v>
      </c>
      <c r="L183">
        <v>1180.0000000000002</v>
      </c>
      <c r="M183">
        <v>1180.0000000000002</v>
      </c>
      <c r="N183">
        <v>1180.0000000000002</v>
      </c>
      <c r="O183">
        <v>1180.0000000000002</v>
      </c>
      <c r="P183">
        <v>1180.0000000000002</v>
      </c>
      <c r="S183">
        <v>32</v>
      </c>
      <c r="T183">
        <v>1750.5</v>
      </c>
      <c r="U183">
        <v>1750.5</v>
      </c>
      <c r="V183">
        <v>1750.5</v>
      </c>
      <c r="W183">
        <v>1750.5</v>
      </c>
      <c r="X183">
        <v>1750.5</v>
      </c>
      <c r="Y183">
        <v>1750.5</v>
      </c>
      <c r="AB183">
        <v>32</v>
      </c>
      <c r="AC183">
        <v>2310.0000000000005</v>
      </c>
      <c r="AD183">
        <v>2310.0000000000005</v>
      </c>
      <c r="AE183">
        <v>2310.0000000000005</v>
      </c>
      <c r="AF183">
        <v>2310.0000000000005</v>
      </c>
      <c r="AG183">
        <v>2310.0000000000005</v>
      </c>
      <c r="AH183">
        <v>2310.0000000000005</v>
      </c>
      <c r="AK183">
        <v>32</v>
      </c>
      <c r="AL183">
        <v>2900</v>
      </c>
      <c r="AM183">
        <v>2900</v>
      </c>
      <c r="AN183">
        <v>2900</v>
      </c>
      <c r="AO183">
        <v>2900</v>
      </c>
      <c r="AP183">
        <v>2900</v>
      </c>
      <c r="AQ183">
        <v>2900</v>
      </c>
    </row>
    <row r="184" spans="1:43">
      <c r="A184">
        <v>33</v>
      </c>
      <c r="B184">
        <v>620</v>
      </c>
      <c r="C184">
        <v>620</v>
      </c>
      <c r="D184">
        <v>620</v>
      </c>
      <c r="E184">
        <v>620</v>
      </c>
      <c r="F184">
        <v>620</v>
      </c>
      <c r="G184">
        <v>620</v>
      </c>
      <c r="J184">
        <v>33</v>
      </c>
      <c r="K184">
        <v>1180.0000000000002</v>
      </c>
      <c r="L184">
        <v>1180.0000000000002</v>
      </c>
      <c r="M184">
        <v>1180.0000000000002</v>
      </c>
      <c r="N184">
        <v>1180.0000000000002</v>
      </c>
      <c r="O184">
        <v>1180.0000000000002</v>
      </c>
      <c r="P184">
        <v>1180.0000000000002</v>
      </c>
      <c r="S184">
        <v>33</v>
      </c>
      <c r="T184">
        <v>1750.5</v>
      </c>
      <c r="U184">
        <v>1750.5</v>
      </c>
      <c r="V184">
        <v>1750.5</v>
      </c>
      <c r="W184">
        <v>1750.5</v>
      </c>
      <c r="X184">
        <v>1750.5</v>
      </c>
      <c r="Y184">
        <v>1750.5</v>
      </c>
      <c r="AB184">
        <v>33</v>
      </c>
      <c r="AC184">
        <v>2310.0000000000005</v>
      </c>
      <c r="AD184">
        <v>2310.0000000000005</v>
      </c>
      <c r="AE184">
        <v>2310.0000000000005</v>
      </c>
      <c r="AF184">
        <v>2310.0000000000005</v>
      </c>
      <c r="AG184">
        <v>2310.0000000000005</v>
      </c>
      <c r="AH184">
        <v>2310.0000000000005</v>
      </c>
      <c r="AK184">
        <v>33</v>
      </c>
      <c r="AL184">
        <v>2900</v>
      </c>
      <c r="AM184">
        <v>2900</v>
      </c>
      <c r="AN184">
        <v>2900</v>
      </c>
      <c r="AO184">
        <v>2900</v>
      </c>
      <c r="AP184">
        <v>2900</v>
      </c>
      <c r="AQ184">
        <v>2900</v>
      </c>
    </row>
    <row r="185" spans="1:43">
      <c r="A185">
        <v>34</v>
      </c>
      <c r="B185">
        <v>620</v>
      </c>
      <c r="C185">
        <v>620</v>
      </c>
      <c r="D185">
        <v>620</v>
      </c>
      <c r="E185">
        <v>620</v>
      </c>
      <c r="F185">
        <v>620</v>
      </c>
      <c r="G185">
        <v>620</v>
      </c>
      <c r="J185">
        <v>34</v>
      </c>
      <c r="K185">
        <v>1180.0000000000002</v>
      </c>
      <c r="L185">
        <v>1180.0000000000002</v>
      </c>
      <c r="M185">
        <v>1180.0000000000002</v>
      </c>
      <c r="N185">
        <v>1180.0000000000002</v>
      </c>
      <c r="O185">
        <v>1180.0000000000002</v>
      </c>
      <c r="P185">
        <v>1180.0000000000002</v>
      </c>
      <c r="S185">
        <v>34</v>
      </c>
      <c r="T185">
        <v>1750.5</v>
      </c>
      <c r="U185">
        <v>1750.5</v>
      </c>
      <c r="V185">
        <v>1750.5</v>
      </c>
      <c r="W185">
        <v>1750.5</v>
      </c>
      <c r="X185">
        <v>1750.5</v>
      </c>
      <c r="Y185">
        <v>1750.5</v>
      </c>
      <c r="AB185">
        <v>34</v>
      </c>
      <c r="AC185">
        <v>2310.0000000000005</v>
      </c>
      <c r="AD185">
        <v>2310.0000000000005</v>
      </c>
      <c r="AE185">
        <v>2310.0000000000005</v>
      </c>
      <c r="AF185">
        <v>2310.0000000000005</v>
      </c>
      <c r="AG185">
        <v>2310.0000000000005</v>
      </c>
      <c r="AH185">
        <v>2310.0000000000005</v>
      </c>
      <c r="AK185">
        <v>34</v>
      </c>
      <c r="AL185">
        <v>2900</v>
      </c>
      <c r="AM185">
        <v>2900</v>
      </c>
      <c r="AN185">
        <v>2900</v>
      </c>
      <c r="AO185">
        <v>2900</v>
      </c>
      <c r="AP185">
        <v>2900</v>
      </c>
      <c r="AQ185">
        <v>2900</v>
      </c>
    </row>
    <row r="186" spans="1:43">
      <c r="A186">
        <v>35</v>
      </c>
      <c r="B186">
        <v>620</v>
      </c>
      <c r="C186">
        <v>620</v>
      </c>
      <c r="D186">
        <v>620</v>
      </c>
      <c r="E186">
        <v>620</v>
      </c>
      <c r="F186">
        <v>620</v>
      </c>
      <c r="G186">
        <v>620</v>
      </c>
      <c r="J186">
        <v>35</v>
      </c>
      <c r="K186">
        <v>1180.0000000000002</v>
      </c>
      <c r="L186">
        <v>1180.0000000000002</v>
      </c>
      <c r="M186">
        <v>1180.0000000000002</v>
      </c>
      <c r="N186">
        <v>1180.0000000000002</v>
      </c>
      <c r="O186">
        <v>1180.0000000000002</v>
      </c>
      <c r="P186">
        <v>1180.0000000000002</v>
      </c>
      <c r="S186">
        <v>35</v>
      </c>
      <c r="T186">
        <v>1750.5</v>
      </c>
      <c r="U186">
        <v>1750.5</v>
      </c>
      <c r="V186">
        <v>1750.5</v>
      </c>
      <c r="W186">
        <v>1750.5</v>
      </c>
      <c r="X186">
        <v>1750.5</v>
      </c>
      <c r="Y186">
        <v>1750.5</v>
      </c>
      <c r="AB186">
        <v>35</v>
      </c>
      <c r="AC186">
        <v>2310.0000000000005</v>
      </c>
      <c r="AD186">
        <v>2310.0000000000005</v>
      </c>
      <c r="AE186">
        <v>2310.0000000000005</v>
      </c>
      <c r="AF186">
        <v>2310.0000000000005</v>
      </c>
      <c r="AG186">
        <v>2310.0000000000005</v>
      </c>
      <c r="AH186">
        <v>2310.0000000000005</v>
      </c>
      <c r="AK186">
        <v>35</v>
      </c>
      <c r="AL186">
        <v>2900</v>
      </c>
      <c r="AM186">
        <v>2900</v>
      </c>
      <c r="AN186">
        <v>2900</v>
      </c>
      <c r="AO186">
        <v>2900</v>
      </c>
      <c r="AP186">
        <v>2900</v>
      </c>
      <c r="AQ186">
        <v>2900</v>
      </c>
    </row>
    <row r="187" spans="1:43">
      <c r="A187">
        <v>36</v>
      </c>
      <c r="B187">
        <v>620</v>
      </c>
      <c r="C187">
        <v>620</v>
      </c>
      <c r="D187">
        <v>620</v>
      </c>
      <c r="E187">
        <v>620</v>
      </c>
      <c r="F187">
        <v>620</v>
      </c>
      <c r="G187">
        <v>620</v>
      </c>
      <c r="J187">
        <v>36</v>
      </c>
      <c r="K187">
        <v>1180.0000000000002</v>
      </c>
      <c r="L187">
        <v>1180.0000000000002</v>
      </c>
      <c r="M187">
        <v>1180.0000000000002</v>
      </c>
      <c r="N187">
        <v>1180.0000000000002</v>
      </c>
      <c r="O187">
        <v>1180.0000000000002</v>
      </c>
      <c r="P187">
        <v>1180.0000000000002</v>
      </c>
      <c r="S187">
        <v>36</v>
      </c>
      <c r="T187">
        <v>1750.5</v>
      </c>
      <c r="U187">
        <v>1750.5</v>
      </c>
      <c r="V187">
        <v>1750.5</v>
      </c>
      <c r="W187">
        <v>1750.5</v>
      </c>
      <c r="X187">
        <v>1750.5</v>
      </c>
      <c r="Y187">
        <v>1750.5</v>
      </c>
      <c r="AB187">
        <v>36</v>
      </c>
      <c r="AC187">
        <v>2310.0000000000005</v>
      </c>
      <c r="AD187">
        <v>2310.0000000000005</v>
      </c>
      <c r="AE187">
        <v>2310.0000000000005</v>
      </c>
      <c r="AF187">
        <v>2310.0000000000005</v>
      </c>
      <c r="AG187">
        <v>2310.0000000000005</v>
      </c>
      <c r="AH187">
        <v>2310.0000000000005</v>
      </c>
      <c r="AK187">
        <v>36</v>
      </c>
      <c r="AL187">
        <v>2900</v>
      </c>
      <c r="AM187">
        <v>2900</v>
      </c>
      <c r="AN187">
        <v>2900</v>
      </c>
      <c r="AO187">
        <v>2900</v>
      </c>
      <c r="AP187">
        <v>2900</v>
      </c>
      <c r="AQ187">
        <v>2900</v>
      </c>
    </row>
    <row r="188" spans="1:43">
      <c r="A188">
        <v>37</v>
      </c>
      <c r="B188">
        <v>620</v>
      </c>
      <c r="C188">
        <v>620</v>
      </c>
      <c r="D188">
        <v>620</v>
      </c>
      <c r="E188">
        <v>620</v>
      </c>
      <c r="F188">
        <v>620</v>
      </c>
      <c r="G188">
        <v>620</v>
      </c>
      <c r="J188">
        <v>37</v>
      </c>
      <c r="K188">
        <v>1180.0000000000002</v>
      </c>
      <c r="L188">
        <v>1180.0000000000002</v>
      </c>
      <c r="M188">
        <v>1180.0000000000002</v>
      </c>
      <c r="N188">
        <v>1180.0000000000002</v>
      </c>
      <c r="O188">
        <v>1180.0000000000002</v>
      </c>
      <c r="P188">
        <v>1180.0000000000002</v>
      </c>
      <c r="S188">
        <v>37</v>
      </c>
      <c r="T188">
        <v>1750.5</v>
      </c>
      <c r="U188">
        <v>1750.5</v>
      </c>
      <c r="V188">
        <v>1750.5</v>
      </c>
      <c r="W188">
        <v>1750.5</v>
      </c>
      <c r="X188">
        <v>1750.5</v>
      </c>
      <c r="Y188">
        <v>1750.5</v>
      </c>
      <c r="AB188">
        <v>37</v>
      </c>
      <c r="AC188">
        <v>2310.0000000000005</v>
      </c>
      <c r="AD188">
        <v>2310.0000000000005</v>
      </c>
      <c r="AE188">
        <v>2310.0000000000005</v>
      </c>
      <c r="AF188">
        <v>2310.0000000000005</v>
      </c>
      <c r="AG188">
        <v>2310.0000000000005</v>
      </c>
      <c r="AH188">
        <v>2310.0000000000005</v>
      </c>
      <c r="AK188">
        <v>37</v>
      </c>
      <c r="AL188">
        <v>2900</v>
      </c>
      <c r="AM188">
        <v>2900</v>
      </c>
      <c r="AN188">
        <v>2900</v>
      </c>
      <c r="AO188">
        <v>2900</v>
      </c>
      <c r="AP188">
        <v>2900</v>
      </c>
      <c r="AQ188">
        <v>2900</v>
      </c>
    </row>
    <row r="189" spans="1:43">
      <c r="A189">
        <v>38</v>
      </c>
      <c r="B189">
        <v>620</v>
      </c>
      <c r="C189">
        <v>620</v>
      </c>
      <c r="D189">
        <v>620</v>
      </c>
      <c r="E189">
        <v>620</v>
      </c>
      <c r="F189">
        <v>620</v>
      </c>
      <c r="G189">
        <v>620</v>
      </c>
      <c r="J189">
        <v>38</v>
      </c>
      <c r="K189">
        <v>1180.0000000000002</v>
      </c>
      <c r="L189">
        <v>1180.0000000000002</v>
      </c>
      <c r="M189">
        <v>1180.0000000000002</v>
      </c>
      <c r="N189">
        <v>1180.0000000000002</v>
      </c>
      <c r="O189">
        <v>1180.0000000000002</v>
      </c>
      <c r="P189">
        <v>1180.0000000000002</v>
      </c>
      <c r="S189">
        <v>38</v>
      </c>
      <c r="T189">
        <v>1750.5</v>
      </c>
      <c r="U189">
        <v>1750.5</v>
      </c>
      <c r="V189">
        <v>1750.5</v>
      </c>
      <c r="W189">
        <v>1750.5</v>
      </c>
      <c r="X189">
        <v>1750.5</v>
      </c>
      <c r="Y189">
        <v>1750.5</v>
      </c>
      <c r="AB189">
        <v>38</v>
      </c>
      <c r="AC189">
        <v>2310.0000000000005</v>
      </c>
      <c r="AD189">
        <v>2310.0000000000005</v>
      </c>
      <c r="AE189">
        <v>2310.0000000000005</v>
      </c>
      <c r="AF189">
        <v>2310.0000000000005</v>
      </c>
      <c r="AG189">
        <v>2310.0000000000005</v>
      </c>
      <c r="AH189">
        <v>2310.0000000000005</v>
      </c>
      <c r="AK189">
        <v>38</v>
      </c>
      <c r="AL189">
        <v>2900</v>
      </c>
      <c r="AM189">
        <v>2900</v>
      </c>
      <c r="AN189">
        <v>2900</v>
      </c>
      <c r="AO189">
        <v>2900</v>
      </c>
      <c r="AP189">
        <v>2900</v>
      </c>
      <c r="AQ189">
        <v>2900</v>
      </c>
    </row>
    <row r="190" spans="1:43">
      <c r="A190">
        <v>39</v>
      </c>
      <c r="B190">
        <v>620</v>
      </c>
      <c r="C190">
        <v>620</v>
      </c>
      <c r="D190">
        <v>620</v>
      </c>
      <c r="E190">
        <v>620</v>
      </c>
      <c r="F190">
        <v>620</v>
      </c>
      <c r="G190">
        <v>620</v>
      </c>
      <c r="J190">
        <v>39</v>
      </c>
      <c r="K190">
        <v>1180.0000000000002</v>
      </c>
      <c r="L190">
        <v>1180.0000000000002</v>
      </c>
      <c r="M190">
        <v>1180.0000000000002</v>
      </c>
      <c r="N190">
        <v>1180.0000000000002</v>
      </c>
      <c r="O190">
        <v>1180.0000000000002</v>
      </c>
      <c r="P190">
        <v>1180.0000000000002</v>
      </c>
      <c r="S190">
        <v>39</v>
      </c>
      <c r="T190">
        <v>1750.5</v>
      </c>
      <c r="U190">
        <v>1750.5</v>
      </c>
      <c r="V190">
        <v>1750.5</v>
      </c>
      <c r="W190">
        <v>1750.5</v>
      </c>
      <c r="X190">
        <v>1750.5</v>
      </c>
      <c r="Y190">
        <v>1750.5</v>
      </c>
      <c r="AB190">
        <v>39</v>
      </c>
      <c r="AC190">
        <v>2310.0000000000005</v>
      </c>
      <c r="AD190">
        <v>2310.0000000000005</v>
      </c>
      <c r="AE190">
        <v>2310.0000000000005</v>
      </c>
      <c r="AF190">
        <v>2310.0000000000005</v>
      </c>
      <c r="AG190">
        <v>2310.0000000000005</v>
      </c>
      <c r="AH190">
        <v>2310.0000000000005</v>
      </c>
      <c r="AK190">
        <v>39</v>
      </c>
      <c r="AL190">
        <v>2900</v>
      </c>
      <c r="AM190">
        <v>2900</v>
      </c>
      <c r="AN190">
        <v>2900</v>
      </c>
      <c r="AO190">
        <v>2900</v>
      </c>
      <c r="AP190">
        <v>2900</v>
      </c>
      <c r="AQ190">
        <v>2900</v>
      </c>
    </row>
    <row r="191" spans="1:43">
      <c r="A191">
        <v>40</v>
      </c>
      <c r="B191">
        <v>620</v>
      </c>
      <c r="C191">
        <v>620</v>
      </c>
      <c r="D191">
        <v>620</v>
      </c>
      <c r="E191">
        <v>620</v>
      </c>
      <c r="F191">
        <v>620</v>
      </c>
      <c r="G191">
        <v>620</v>
      </c>
      <c r="J191">
        <v>40</v>
      </c>
      <c r="K191">
        <v>1180.0000000000002</v>
      </c>
      <c r="L191">
        <v>1180.0000000000002</v>
      </c>
      <c r="M191">
        <v>1180.0000000000002</v>
      </c>
      <c r="N191">
        <v>1180.0000000000002</v>
      </c>
      <c r="O191">
        <v>1180.0000000000002</v>
      </c>
      <c r="P191">
        <v>1180.0000000000002</v>
      </c>
      <c r="S191">
        <v>40</v>
      </c>
      <c r="T191">
        <v>1750.5</v>
      </c>
      <c r="U191">
        <v>1750.5</v>
      </c>
      <c r="V191">
        <v>1750.5</v>
      </c>
      <c r="W191">
        <v>1750.5</v>
      </c>
      <c r="X191">
        <v>1750.5</v>
      </c>
      <c r="Y191">
        <v>1750.5</v>
      </c>
      <c r="AB191">
        <v>40</v>
      </c>
      <c r="AC191">
        <v>2310.0000000000005</v>
      </c>
      <c r="AD191">
        <v>2310.0000000000005</v>
      </c>
      <c r="AE191">
        <v>2310.0000000000005</v>
      </c>
      <c r="AF191">
        <v>2310.0000000000005</v>
      </c>
      <c r="AG191">
        <v>2310.0000000000005</v>
      </c>
      <c r="AH191">
        <v>2310.0000000000005</v>
      </c>
      <c r="AK191">
        <v>40</v>
      </c>
      <c r="AL191">
        <v>2900</v>
      </c>
      <c r="AM191">
        <v>2900</v>
      </c>
      <c r="AN191">
        <v>2900</v>
      </c>
      <c r="AO191">
        <v>2900</v>
      </c>
      <c r="AP191">
        <v>2900</v>
      </c>
      <c r="AQ191">
        <v>2900</v>
      </c>
    </row>
    <row r="192" spans="1:43">
      <c r="A192">
        <v>41</v>
      </c>
      <c r="B192">
        <v>620</v>
      </c>
      <c r="C192">
        <v>620</v>
      </c>
      <c r="D192">
        <v>620</v>
      </c>
      <c r="E192">
        <v>620</v>
      </c>
      <c r="F192">
        <v>620</v>
      </c>
      <c r="G192">
        <v>620</v>
      </c>
      <c r="J192">
        <v>41</v>
      </c>
      <c r="K192">
        <v>1180.0000000000002</v>
      </c>
      <c r="L192">
        <v>1180.0000000000002</v>
      </c>
      <c r="M192">
        <v>1180.0000000000002</v>
      </c>
      <c r="N192">
        <v>1180.0000000000002</v>
      </c>
      <c r="O192">
        <v>1180.0000000000002</v>
      </c>
      <c r="P192">
        <v>1180.0000000000002</v>
      </c>
      <c r="S192">
        <v>41</v>
      </c>
      <c r="T192">
        <v>1750.5</v>
      </c>
      <c r="U192">
        <v>1750.5</v>
      </c>
      <c r="V192">
        <v>1750.5</v>
      </c>
      <c r="W192">
        <v>1750.5</v>
      </c>
      <c r="X192">
        <v>1750.5</v>
      </c>
      <c r="Y192">
        <v>1750.5</v>
      </c>
      <c r="AB192">
        <v>41</v>
      </c>
      <c r="AC192">
        <v>2310.0000000000005</v>
      </c>
      <c r="AD192">
        <v>2310.0000000000005</v>
      </c>
      <c r="AE192">
        <v>2310.0000000000005</v>
      </c>
      <c r="AF192">
        <v>2310.0000000000005</v>
      </c>
      <c r="AG192">
        <v>2310.0000000000005</v>
      </c>
      <c r="AH192">
        <v>2310.0000000000005</v>
      </c>
      <c r="AK192">
        <v>41</v>
      </c>
      <c r="AL192">
        <v>2900</v>
      </c>
      <c r="AM192">
        <v>2900</v>
      </c>
      <c r="AN192">
        <v>2900</v>
      </c>
      <c r="AO192">
        <v>2900</v>
      </c>
      <c r="AP192">
        <v>2900</v>
      </c>
      <c r="AQ192">
        <v>2900</v>
      </c>
    </row>
    <row r="193" spans="1:43">
      <c r="A193">
        <v>42</v>
      </c>
      <c r="B193">
        <v>620</v>
      </c>
      <c r="C193">
        <v>620</v>
      </c>
      <c r="D193">
        <v>620</v>
      </c>
      <c r="E193">
        <v>620</v>
      </c>
      <c r="F193">
        <v>620</v>
      </c>
      <c r="G193">
        <v>620</v>
      </c>
      <c r="J193">
        <v>42</v>
      </c>
      <c r="K193">
        <v>1180.0000000000002</v>
      </c>
      <c r="L193">
        <v>1180.0000000000002</v>
      </c>
      <c r="M193">
        <v>1180.0000000000002</v>
      </c>
      <c r="N193">
        <v>1180.0000000000002</v>
      </c>
      <c r="O193">
        <v>1180.0000000000002</v>
      </c>
      <c r="P193">
        <v>1180.0000000000002</v>
      </c>
      <c r="S193">
        <v>42</v>
      </c>
      <c r="T193">
        <v>1750.5</v>
      </c>
      <c r="U193">
        <v>1750.5</v>
      </c>
      <c r="V193">
        <v>1750.5</v>
      </c>
      <c r="W193">
        <v>1750.5</v>
      </c>
      <c r="X193">
        <v>1750.5</v>
      </c>
      <c r="Y193">
        <v>1750.5</v>
      </c>
      <c r="AB193">
        <v>42</v>
      </c>
      <c r="AC193">
        <v>2310.0000000000005</v>
      </c>
      <c r="AD193">
        <v>2310.0000000000005</v>
      </c>
      <c r="AE193">
        <v>2310.0000000000005</v>
      </c>
      <c r="AF193">
        <v>2310.0000000000005</v>
      </c>
      <c r="AG193">
        <v>2310.0000000000005</v>
      </c>
      <c r="AH193">
        <v>2310.0000000000005</v>
      </c>
      <c r="AK193">
        <v>42</v>
      </c>
      <c r="AL193">
        <v>2900</v>
      </c>
      <c r="AM193">
        <v>2900</v>
      </c>
      <c r="AN193">
        <v>2900</v>
      </c>
      <c r="AO193">
        <v>2900</v>
      </c>
      <c r="AP193">
        <v>2900</v>
      </c>
      <c r="AQ193">
        <v>2900</v>
      </c>
    </row>
    <row r="194" spans="1:43">
      <c r="A194">
        <v>43</v>
      </c>
      <c r="B194">
        <v>620</v>
      </c>
      <c r="C194">
        <v>620</v>
      </c>
      <c r="D194">
        <v>620</v>
      </c>
      <c r="E194">
        <v>620</v>
      </c>
      <c r="F194">
        <v>620</v>
      </c>
      <c r="G194">
        <v>620</v>
      </c>
      <c r="J194">
        <v>43</v>
      </c>
      <c r="K194">
        <v>1180.0000000000002</v>
      </c>
      <c r="L194">
        <v>1180.0000000000002</v>
      </c>
      <c r="M194">
        <v>1180.0000000000002</v>
      </c>
      <c r="N194">
        <v>1180.0000000000002</v>
      </c>
      <c r="O194">
        <v>1180.0000000000002</v>
      </c>
      <c r="P194">
        <v>1180.0000000000002</v>
      </c>
      <c r="S194">
        <v>43</v>
      </c>
      <c r="T194">
        <v>1750.5</v>
      </c>
      <c r="U194">
        <v>1750.5</v>
      </c>
      <c r="V194">
        <v>1750.5</v>
      </c>
      <c r="W194">
        <v>1750.5</v>
      </c>
      <c r="X194">
        <v>1750.5</v>
      </c>
      <c r="Y194">
        <v>1750.5</v>
      </c>
      <c r="AB194">
        <v>43</v>
      </c>
      <c r="AC194">
        <v>2310.0000000000005</v>
      </c>
      <c r="AD194">
        <v>2310.0000000000005</v>
      </c>
      <c r="AE194">
        <v>2310.0000000000005</v>
      </c>
      <c r="AF194">
        <v>2310.0000000000005</v>
      </c>
      <c r="AG194">
        <v>2310.0000000000005</v>
      </c>
      <c r="AH194">
        <v>2310.0000000000005</v>
      </c>
      <c r="AK194">
        <v>43</v>
      </c>
      <c r="AL194">
        <v>2900</v>
      </c>
      <c r="AM194">
        <v>2900</v>
      </c>
      <c r="AN194">
        <v>2900</v>
      </c>
      <c r="AO194">
        <v>2900</v>
      </c>
      <c r="AP194">
        <v>2900</v>
      </c>
      <c r="AQ194">
        <v>2900</v>
      </c>
    </row>
    <row r="195" spans="1:43">
      <c r="A195">
        <v>44</v>
      </c>
      <c r="B195">
        <v>620</v>
      </c>
      <c r="C195">
        <v>620</v>
      </c>
      <c r="D195">
        <v>620</v>
      </c>
      <c r="E195">
        <v>620</v>
      </c>
      <c r="F195">
        <v>620</v>
      </c>
      <c r="G195">
        <v>620</v>
      </c>
      <c r="J195">
        <v>44</v>
      </c>
      <c r="K195">
        <v>1180.0000000000002</v>
      </c>
      <c r="L195">
        <v>1180.0000000000002</v>
      </c>
      <c r="M195">
        <v>1180.0000000000002</v>
      </c>
      <c r="N195">
        <v>1180.0000000000002</v>
      </c>
      <c r="O195">
        <v>1180.0000000000002</v>
      </c>
      <c r="P195">
        <v>1180.0000000000002</v>
      </c>
      <c r="S195">
        <v>44</v>
      </c>
      <c r="T195">
        <v>1750.5</v>
      </c>
      <c r="U195">
        <v>1750.5</v>
      </c>
      <c r="V195">
        <v>1750.5</v>
      </c>
      <c r="W195">
        <v>1750.5</v>
      </c>
      <c r="X195">
        <v>1750.5</v>
      </c>
      <c r="Y195">
        <v>1750.5</v>
      </c>
      <c r="AB195">
        <v>44</v>
      </c>
      <c r="AC195">
        <v>2310.0000000000005</v>
      </c>
      <c r="AD195">
        <v>2310.0000000000005</v>
      </c>
      <c r="AE195">
        <v>2310.0000000000005</v>
      </c>
      <c r="AF195">
        <v>2310.0000000000005</v>
      </c>
      <c r="AG195">
        <v>2310.0000000000005</v>
      </c>
      <c r="AH195">
        <v>2310.0000000000005</v>
      </c>
      <c r="AK195">
        <v>44</v>
      </c>
      <c r="AL195">
        <v>2900</v>
      </c>
      <c r="AM195">
        <v>2900</v>
      </c>
      <c r="AN195">
        <v>2900</v>
      </c>
      <c r="AO195">
        <v>2900</v>
      </c>
      <c r="AP195">
        <v>2900</v>
      </c>
      <c r="AQ195">
        <v>2900</v>
      </c>
    </row>
    <row r="196" spans="1:43">
      <c r="A196">
        <v>45</v>
      </c>
      <c r="B196">
        <v>620</v>
      </c>
      <c r="C196">
        <v>620</v>
      </c>
      <c r="D196">
        <v>620</v>
      </c>
      <c r="E196">
        <v>620</v>
      </c>
      <c r="F196">
        <v>620</v>
      </c>
      <c r="G196">
        <v>620</v>
      </c>
      <c r="J196">
        <v>45</v>
      </c>
      <c r="K196">
        <v>1180.0000000000002</v>
      </c>
      <c r="L196">
        <v>1180.0000000000002</v>
      </c>
      <c r="M196">
        <v>1180.0000000000002</v>
      </c>
      <c r="N196">
        <v>1180.0000000000002</v>
      </c>
      <c r="O196">
        <v>1180.0000000000002</v>
      </c>
      <c r="P196">
        <v>1180.0000000000002</v>
      </c>
      <c r="S196">
        <v>45</v>
      </c>
      <c r="T196">
        <v>1750.5</v>
      </c>
      <c r="U196">
        <v>1750.5</v>
      </c>
      <c r="V196">
        <v>1750.5</v>
      </c>
      <c r="W196">
        <v>1750.5</v>
      </c>
      <c r="X196">
        <v>1750.5</v>
      </c>
      <c r="Y196">
        <v>1750.5</v>
      </c>
      <c r="AB196">
        <v>45</v>
      </c>
      <c r="AC196">
        <v>2310.0000000000005</v>
      </c>
      <c r="AD196">
        <v>2310.0000000000005</v>
      </c>
      <c r="AE196">
        <v>2310.0000000000005</v>
      </c>
      <c r="AF196">
        <v>2310.0000000000005</v>
      </c>
      <c r="AG196">
        <v>2310.0000000000005</v>
      </c>
      <c r="AH196">
        <v>2310.0000000000005</v>
      </c>
      <c r="AK196">
        <v>45</v>
      </c>
      <c r="AL196">
        <v>2900</v>
      </c>
      <c r="AM196">
        <v>2900</v>
      </c>
      <c r="AN196">
        <v>2900</v>
      </c>
      <c r="AO196">
        <v>2900</v>
      </c>
      <c r="AP196">
        <v>2900</v>
      </c>
      <c r="AQ196">
        <v>2900</v>
      </c>
    </row>
    <row r="197" spans="1:43">
      <c r="A197">
        <v>46</v>
      </c>
      <c r="B197">
        <v>620</v>
      </c>
      <c r="C197">
        <v>620</v>
      </c>
      <c r="D197">
        <v>620</v>
      </c>
      <c r="E197">
        <v>620</v>
      </c>
      <c r="F197">
        <v>620</v>
      </c>
      <c r="G197">
        <v>620</v>
      </c>
      <c r="J197">
        <v>46</v>
      </c>
      <c r="K197">
        <v>1180.0000000000002</v>
      </c>
      <c r="L197">
        <v>1180.0000000000002</v>
      </c>
      <c r="M197">
        <v>1180.0000000000002</v>
      </c>
      <c r="N197">
        <v>1180.0000000000002</v>
      </c>
      <c r="O197">
        <v>1180.0000000000002</v>
      </c>
      <c r="P197">
        <v>1180.0000000000002</v>
      </c>
      <c r="S197">
        <v>46</v>
      </c>
      <c r="T197">
        <v>1750.5</v>
      </c>
      <c r="U197">
        <v>1750.5</v>
      </c>
      <c r="V197">
        <v>1750.5</v>
      </c>
      <c r="W197">
        <v>1750.5</v>
      </c>
      <c r="X197">
        <v>1750.5</v>
      </c>
      <c r="Y197">
        <v>1750.5</v>
      </c>
      <c r="AB197">
        <v>46</v>
      </c>
      <c r="AC197">
        <v>2310.0000000000005</v>
      </c>
      <c r="AD197">
        <v>2310.0000000000005</v>
      </c>
      <c r="AE197">
        <v>2310.0000000000005</v>
      </c>
      <c r="AF197">
        <v>2310.0000000000005</v>
      </c>
      <c r="AG197">
        <v>2310.0000000000005</v>
      </c>
      <c r="AH197">
        <v>2310.0000000000005</v>
      </c>
      <c r="AK197">
        <v>46</v>
      </c>
      <c r="AL197">
        <v>2900</v>
      </c>
      <c r="AM197">
        <v>2900</v>
      </c>
      <c r="AN197">
        <v>2900</v>
      </c>
      <c r="AO197">
        <v>2900</v>
      </c>
      <c r="AP197">
        <v>2900</v>
      </c>
      <c r="AQ197">
        <v>2900</v>
      </c>
    </row>
    <row r="198" spans="1:43">
      <c r="A198">
        <v>47</v>
      </c>
      <c r="B198">
        <v>620</v>
      </c>
      <c r="C198">
        <v>620</v>
      </c>
      <c r="D198">
        <v>620</v>
      </c>
      <c r="E198">
        <v>620</v>
      </c>
      <c r="F198">
        <v>620</v>
      </c>
      <c r="G198">
        <v>620</v>
      </c>
      <c r="J198">
        <v>47</v>
      </c>
      <c r="K198">
        <v>1180.0000000000002</v>
      </c>
      <c r="L198">
        <v>1180.0000000000002</v>
      </c>
      <c r="M198">
        <v>1180.0000000000002</v>
      </c>
      <c r="N198">
        <v>1180.0000000000002</v>
      </c>
      <c r="O198">
        <v>1180.0000000000002</v>
      </c>
      <c r="P198">
        <v>1180.0000000000002</v>
      </c>
      <c r="S198">
        <v>47</v>
      </c>
      <c r="T198">
        <v>1750.5</v>
      </c>
      <c r="U198">
        <v>1750.5</v>
      </c>
      <c r="V198">
        <v>1750.5</v>
      </c>
      <c r="W198">
        <v>1750.5</v>
      </c>
      <c r="X198">
        <v>1750.5</v>
      </c>
      <c r="Y198">
        <v>1750.5</v>
      </c>
      <c r="AB198">
        <v>47</v>
      </c>
      <c r="AC198">
        <v>2310.0000000000005</v>
      </c>
      <c r="AD198">
        <v>2310.0000000000005</v>
      </c>
      <c r="AE198">
        <v>2310.0000000000005</v>
      </c>
      <c r="AF198">
        <v>2310.0000000000005</v>
      </c>
      <c r="AG198">
        <v>2310.0000000000005</v>
      </c>
      <c r="AH198">
        <v>2310.0000000000005</v>
      </c>
      <c r="AK198">
        <v>47</v>
      </c>
      <c r="AL198">
        <v>2900</v>
      </c>
      <c r="AM198">
        <v>2900</v>
      </c>
      <c r="AN198">
        <v>2900</v>
      </c>
      <c r="AO198">
        <v>2900</v>
      </c>
      <c r="AP198">
        <v>2900</v>
      </c>
      <c r="AQ198">
        <v>2900</v>
      </c>
    </row>
    <row r="199" spans="1:43">
      <c r="A199">
        <v>48</v>
      </c>
      <c r="B199">
        <v>620</v>
      </c>
      <c r="C199">
        <v>620</v>
      </c>
      <c r="D199">
        <v>620</v>
      </c>
      <c r="E199">
        <v>620</v>
      </c>
      <c r="F199">
        <v>620</v>
      </c>
      <c r="G199">
        <v>620</v>
      </c>
      <c r="J199">
        <v>48</v>
      </c>
      <c r="K199">
        <v>1180.0000000000002</v>
      </c>
      <c r="L199">
        <v>1180.0000000000002</v>
      </c>
      <c r="M199">
        <v>1180.0000000000002</v>
      </c>
      <c r="N199">
        <v>1180.0000000000002</v>
      </c>
      <c r="O199">
        <v>1180.0000000000002</v>
      </c>
      <c r="P199">
        <v>1180.0000000000002</v>
      </c>
      <c r="S199">
        <v>48</v>
      </c>
      <c r="T199">
        <v>1750.5</v>
      </c>
      <c r="U199">
        <v>1750.5</v>
      </c>
      <c r="V199">
        <v>1750.5</v>
      </c>
      <c r="W199">
        <v>1750.5</v>
      </c>
      <c r="X199">
        <v>1750.5</v>
      </c>
      <c r="Y199">
        <v>1750.5</v>
      </c>
      <c r="AB199">
        <v>48</v>
      </c>
      <c r="AC199">
        <v>2310.0000000000005</v>
      </c>
      <c r="AD199">
        <v>2310.0000000000005</v>
      </c>
      <c r="AE199">
        <v>2310.0000000000005</v>
      </c>
      <c r="AF199">
        <v>2310.0000000000005</v>
      </c>
      <c r="AG199">
        <v>2310.0000000000005</v>
      </c>
      <c r="AH199">
        <v>2310.0000000000005</v>
      </c>
      <c r="AK199">
        <v>48</v>
      </c>
      <c r="AL199">
        <v>2900</v>
      </c>
      <c r="AM199">
        <v>2900</v>
      </c>
      <c r="AN199">
        <v>2900</v>
      </c>
      <c r="AO199">
        <v>2900</v>
      </c>
      <c r="AP199">
        <v>2900</v>
      </c>
      <c r="AQ199">
        <v>2900</v>
      </c>
    </row>
    <row r="200" spans="1:43">
      <c r="A200">
        <v>49</v>
      </c>
      <c r="B200">
        <v>620</v>
      </c>
      <c r="C200">
        <v>620</v>
      </c>
      <c r="D200">
        <v>620</v>
      </c>
      <c r="E200">
        <v>620</v>
      </c>
      <c r="F200">
        <v>620</v>
      </c>
      <c r="G200">
        <v>620</v>
      </c>
      <c r="J200">
        <v>49</v>
      </c>
      <c r="K200">
        <v>1180.0000000000002</v>
      </c>
      <c r="L200">
        <v>1180.0000000000002</v>
      </c>
      <c r="M200">
        <v>1180.0000000000002</v>
      </c>
      <c r="N200">
        <v>1180.0000000000002</v>
      </c>
      <c r="O200">
        <v>1180.0000000000002</v>
      </c>
      <c r="P200">
        <v>1180.0000000000002</v>
      </c>
      <c r="S200">
        <v>49</v>
      </c>
      <c r="T200">
        <v>1750.5</v>
      </c>
      <c r="U200">
        <v>1750.5</v>
      </c>
      <c r="V200">
        <v>1750.5</v>
      </c>
      <c r="W200">
        <v>1750.5</v>
      </c>
      <c r="X200">
        <v>1750.5</v>
      </c>
      <c r="Y200">
        <v>1750.5</v>
      </c>
      <c r="AB200">
        <v>49</v>
      </c>
      <c r="AC200">
        <v>2310.0000000000005</v>
      </c>
      <c r="AD200">
        <v>2310.0000000000005</v>
      </c>
      <c r="AE200">
        <v>2310.0000000000005</v>
      </c>
      <c r="AF200">
        <v>2310.0000000000005</v>
      </c>
      <c r="AG200">
        <v>2310.0000000000005</v>
      </c>
      <c r="AH200">
        <v>2310.0000000000005</v>
      </c>
      <c r="AK200">
        <v>49</v>
      </c>
      <c r="AL200">
        <v>2900</v>
      </c>
      <c r="AM200">
        <v>2900</v>
      </c>
      <c r="AN200">
        <v>2900</v>
      </c>
      <c r="AO200">
        <v>2900</v>
      </c>
      <c r="AP200">
        <v>2900</v>
      </c>
      <c r="AQ200">
        <v>2900</v>
      </c>
    </row>
    <row r="201" spans="1:43">
      <c r="A201">
        <v>50</v>
      </c>
      <c r="B201">
        <v>620</v>
      </c>
      <c r="C201">
        <v>620</v>
      </c>
      <c r="D201">
        <v>620</v>
      </c>
      <c r="E201">
        <v>620</v>
      </c>
      <c r="F201">
        <v>620</v>
      </c>
      <c r="G201">
        <v>620</v>
      </c>
      <c r="J201">
        <v>50</v>
      </c>
      <c r="K201">
        <v>1180.0000000000002</v>
      </c>
      <c r="L201">
        <v>1180.0000000000002</v>
      </c>
      <c r="M201">
        <v>1180.0000000000002</v>
      </c>
      <c r="N201">
        <v>1180.0000000000002</v>
      </c>
      <c r="O201">
        <v>1180.0000000000002</v>
      </c>
      <c r="P201">
        <v>1180.0000000000002</v>
      </c>
      <c r="S201">
        <v>50</v>
      </c>
      <c r="T201">
        <v>1750.5</v>
      </c>
      <c r="U201">
        <v>1750.5</v>
      </c>
      <c r="V201">
        <v>1750.5</v>
      </c>
      <c r="W201">
        <v>1750.5</v>
      </c>
      <c r="X201">
        <v>1750.5</v>
      </c>
      <c r="Y201">
        <v>1750.5</v>
      </c>
      <c r="AB201">
        <v>50</v>
      </c>
      <c r="AC201">
        <v>2310.0000000000005</v>
      </c>
      <c r="AD201">
        <v>2310.0000000000005</v>
      </c>
      <c r="AE201">
        <v>2310.0000000000005</v>
      </c>
      <c r="AF201">
        <v>2310.0000000000005</v>
      </c>
      <c r="AG201">
        <v>2310.0000000000005</v>
      </c>
      <c r="AH201">
        <v>2310.0000000000005</v>
      </c>
      <c r="AK201">
        <v>50</v>
      </c>
      <c r="AL201">
        <v>2900</v>
      </c>
      <c r="AM201">
        <v>2900</v>
      </c>
      <c r="AN201">
        <v>2900</v>
      </c>
      <c r="AO201">
        <v>2900</v>
      </c>
      <c r="AP201">
        <v>2900</v>
      </c>
      <c r="AQ201">
        <v>2900</v>
      </c>
    </row>
    <row r="202" spans="1:43">
      <c r="A202">
        <v>51</v>
      </c>
      <c r="B202">
        <v>620</v>
      </c>
      <c r="C202">
        <v>620</v>
      </c>
      <c r="D202">
        <v>620</v>
      </c>
      <c r="E202">
        <v>620</v>
      </c>
      <c r="F202">
        <v>620</v>
      </c>
      <c r="G202">
        <v>620</v>
      </c>
      <c r="J202">
        <v>51</v>
      </c>
      <c r="K202">
        <v>1180.0000000000002</v>
      </c>
      <c r="L202">
        <v>1180.0000000000002</v>
      </c>
      <c r="M202">
        <v>1180.0000000000002</v>
      </c>
      <c r="N202">
        <v>1180.0000000000002</v>
      </c>
      <c r="O202">
        <v>1180.0000000000002</v>
      </c>
      <c r="P202">
        <v>1180.0000000000002</v>
      </c>
      <c r="S202">
        <v>51</v>
      </c>
      <c r="T202">
        <v>1750.5</v>
      </c>
      <c r="U202">
        <v>1750.5</v>
      </c>
      <c r="V202">
        <v>1750.5</v>
      </c>
      <c r="W202">
        <v>1750.5</v>
      </c>
      <c r="X202">
        <v>1750.5</v>
      </c>
      <c r="Y202">
        <v>1750.5</v>
      </c>
      <c r="AB202">
        <v>51</v>
      </c>
      <c r="AC202">
        <v>2310.0000000000005</v>
      </c>
      <c r="AD202">
        <v>2310.0000000000005</v>
      </c>
      <c r="AE202">
        <v>2310.0000000000005</v>
      </c>
      <c r="AF202">
        <v>2310.0000000000005</v>
      </c>
      <c r="AG202">
        <v>2310.0000000000005</v>
      </c>
      <c r="AH202">
        <v>2310.0000000000005</v>
      </c>
      <c r="AK202">
        <v>51</v>
      </c>
      <c r="AL202">
        <v>2900</v>
      </c>
      <c r="AM202">
        <v>2900</v>
      </c>
      <c r="AN202">
        <v>2900</v>
      </c>
      <c r="AO202">
        <v>2900</v>
      </c>
      <c r="AP202">
        <v>2900</v>
      </c>
      <c r="AQ202">
        <v>2900</v>
      </c>
    </row>
    <row r="203" spans="1:43">
      <c r="A203">
        <v>52</v>
      </c>
      <c r="B203">
        <v>620</v>
      </c>
      <c r="C203">
        <v>620</v>
      </c>
      <c r="D203">
        <v>620</v>
      </c>
      <c r="E203">
        <v>620</v>
      </c>
      <c r="F203">
        <v>620</v>
      </c>
      <c r="G203">
        <v>620</v>
      </c>
      <c r="J203">
        <v>52</v>
      </c>
      <c r="K203">
        <v>1180.0000000000002</v>
      </c>
      <c r="L203">
        <v>1180.0000000000002</v>
      </c>
      <c r="M203">
        <v>1180.0000000000002</v>
      </c>
      <c r="N203">
        <v>1180.0000000000002</v>
      </c>
      <c r="O203">
        <v>1180.0000000000002</v>
      </c>
      <c r="P203">
        <v>1180.0000000000002</v>
      </c>
      <c r="S203">
        <v>52</v>
      </c>
      <c r="T203">
        <v>1750.5</v>
      </c>
      <c r="U203">
        <v>1750.5</v>
      </c>
      <c r="V203">
        <v>1750.5</v>
      </c>
      <c r="W203">
        <v>1750.5</v>
      </c>
      <c r="X203">
        <v>1750.5</v>
      </c>
      <c r="Y203">
        <v>1750.5</v>
      </c>
      <c r="AB203">
        <v>52</v>
      </c>
      <c r="AC203">
        <v>2310.0000000000005</v>
      </c>
      <c r="AD203">
        <v>2310.0000000000005</v>
      </c>
      <c r="AE203">
        <v>2310.0000000000005</v>
      </c>
      <c r="AF203">
        <v>2310.0000000000005</v>
      </c>
      <c r="AG203">
        <v>2310.0000000000005</v>
      </c>
      <c r="AH203">
        <v>2310.0000000000005</v>
      </c>
      <c r="AK203">
        <v>52</v>
      </c>
      <c r="AL203">
        <v>2900</v>
      </c>
      <c r="AM203">
        <v>2900</v>
      </c>
      <c r="AN203">
        <v>2900</v>
      </c>
      <c r="AO203">
        <v>2900</v>
      </c>
      <c r="AP203">
        <v>2900</v>
      </c>
      <c r="AQ203">
        <v>2900</v>
      </c>
    </row>
    <row r="204" spans="1:43">
      <c r="A204">
        <v>53</v>
      </c>
      <c r="B204">
        <v>620</v>
      </c>
      <c r="C204">
        <v>620</v>
      </c>
      <c r="D204">
        <v>620</v>
      </c>
      <c r="E204">
        <v>620</v>
      </c>
      <c r="F204">
        <v>620</v>
      </c>
      <c r="G204">
        <v>620</v>
      </c>
      <c r="J204">
        <v>53</v>
      </c>
      <c r="K204">
        <v>1180.0000000000002</v>
      </c>
      <c r="L204">
        <v>1180.0000000000002</v>
      </c>
      <c r="M204">
        <v>1180.0000000000002</v>
      </c>
      <c r="N204">
        <v>1180.0000000000002</v>
      </c>
      <c r="O204">
        <v>1180.0000000000002</v>
      </c>
      <c r="P204">
        <v>1180.0000000000002</v>
      </c>
      <c r="S204">
        <v>53</v>
      </c>
      <c r="T204">
        <v>1750.5</v>
      </c>
      <c r="U204">
        <v>1750.5</v>
      </c>
      <c r="V204">
        <v>1750.5</v>
      </c>
      <c r="W204">
        <v>1750.5</v>
      </c>
      <c r="X204">
        <v>1750.5</v>
      </c>
      <c r="Y204">
        <v>1750.5</v>
      </c>
      <c r="AB204">
        <v>53</v>
      </c>
      <c r="AC204">
        <v>2310.0000000000005</v>
      </c>
      <c r="AD204">
        <v>2310.0000000000005</v>
      </c>
      <c r="AE204">
        <v>2310.0000000000005</v>
      </c>
      <c r="AF204">
        <v>2310.0000000000005</v>
      </c>
      <c r="AG204">
        <v>2310.0000000000005</v>
      </c>
      <c r="AH204">
        <v>2310.0000000000005</v>
      </c>
      <c r="AK204">
        <v>53</v>
      </c>
      <c r="AL204">
        <v>2900</v>
      </c>
      <c r="AM204">
        <v>2900</v>
      </c>
      <c r="AN204">
        <v>2900</v>
      </c>
      <c r="AO204">
        <v>2900</v>
      </c>
      <c r="AP204">
        <v>2900</v>
      </c>
      <c r="AQ204">
        <v>2900</v>
      </c>
    </row>
    <row r="205" spans="1:43">
      <c r="A205">
        <v>54</v>
      </c>
      <c r="B205">
        <v>620</v>
      </c>
      <c r="C205">
        <v>620</v>
      </c>
      <c r="D205">
        <v>620</v>
      </c>
      <c r="E205">
        <v>620</v>
      </c>
      <c r="F205">
        <v>620</v>
      </c>
      <c r="G205">
        <v>620</v>
      </c>
      <c r="J205">
        <v>54</v>
      </c>
      <c r="K205">
        <v>1180.0000000000002</v>
      </c>
      <c r="L205">
        <v>1180.0000000000002</v>
      </c>
      <c r="M205">
        <v>1180.0000000000002</v>
      </c>
      <c r="N205">
        <v>1180.0000000000002</v>
      </c>
      <c r="O205">
        <v>1180.0000000000002</v>
      </c>
      <c r="P205">
        <v>1180.0000000000002</v>
      </c>
      <c r="S205">
        <v>54</v>
      </c>
      <c r="T205">
        <v>1750.5</v>
      </c>
      <c r="U205">
        <v>1750.5</v>
      </c>
      <c r="V205">
        <v>1750.5</v>
      </c>
      <c r="W205">
        <v>1750.5</v>
      </c>
      <c r="X205">
        <v>1750.5</v>
      </c>
      <c r="Y205">
        <v>1750.5</v>
      </c>
      <c r="AB205">
        <v>54</v>
      </c>
      <c r="AC205">
        <v>2310.0000000000005</v>
      </c>
      <c r="AD205">
        <v>2310.0000000000005</v>
      </c>
      <c r="AE205">
        <v>2310.0000000000005</v>
      </c>
      <c r="AF205">
        <v>2310.0000000000005</v>
      </c>
      <c r="AG205">
        <v>2310.0000000000005</v>
      </c>
      <c r="AH205">
        <v>2310.0000000000005</v>
      </c>
      <c r="AK205">
        <v>54</v>
      </c>
      <c r="AL205">
        <v>2900</v>
      </c>
      <c r="AM205">
        <v>2900</v>
      </c>
      <c r="AN205">
        <v>2900</v>
      </c>
      <c r="AO205">
        <v>2900</v>
      </c>
      <c r="AP205">
        <v>2900</v>
      </c>
      <c r="AQ205">
        <v>2900</v>
      </c>
    </row>
    <row r="206" spans="1:43">
      <c r="A206">
        <v>55</v>
      </c>
      <c r="B206">
        <v>620</v>
      </c>
      <c r="C206">
        <v>620</v>
      </c>
      <c r="D206">
        <v>620</v>
      </c>
      <c r="E206">
        <v>620</v>
      </c>
      <c r="F206">
        <v>620</v>
      </c>
      <c r="G206">
        <v>620</v>
      </c>
      <c r="J206">
        <v>55</v>
      </c>
      <c r="K206">
        <v>1180.0000000000002</v>
      </c>
      <c r="L206">
        <v>1180.0000000000002</v>
      </c>
      <c r="M206">
        <v>1180.0000000000002</v>
      </c>
      <c r="N206">
        <v>1180.0000000000002</v>
      </c>
      <c r="O206">
        <v>1180.0000000000002</v>
      </c>
      <c r="P206">
        <v>1180.0000000000002</v>
      </c>
      <c r="S206">
        <v>55</v>
      </c>
      <c r="T206">
        <v>1750.5</v>
      </c>
      <c r="U206">
        <v>1750.5</v>
      </c>
      <c r="V206">
        <v>1750.5</v>
      </c>
      <c r="W206">
        <v>1750.5</v>
      </c>
      <c r="X206">
        <v>1750.5</v>
      </c>
      <c r="Y206">
        <v>1750.5</v>
      </c>
      <c r="AB206">
        <v>55</v>
      </c>
      <c r="AC206">
        <v>2310.0000000000005</v>
      </c>
      <c r="AD206">
        <v>2310.0000000000005</v>
      </c>
      <c r="AE206">
        <v>2310.0000000000005</v>
      </c>
      <c r="AF206">
        <v>2310.0000000000005</v>
      </c>
      <c r="AG206">
        <v>2310.0000000000005</v>
      </c>
      <c r="AH206">
        <v>2310.0000000000005</v>
      </c>
      <c r="AK206">
        <v>55</v>
      </c>
      <c r="AL206">
        <v>2900</v>
      </c>
      <c r="AM206">
        <v>2900</v>
      </c>
      <c r="AN206">
        <v>2900</v>
      </c>
      <c r="AO206">
        <v>2900</v>
      </c>
      <c r="AP206">
        <v>2900</v>
      </c>
      <c r="AQ206">
        <v>2900</v>
      </c>
    </row>
    <row r="207" spans="1:43">
      <c r="A207">
        <v>56</v>
      </c>
      <c r="B207">
        <v>1799.9999999999998</v>
      </c>
      <c r="C207">
        <v>1799.9999999999998</v>
      </c>
      <c r="D207">
        <v>1799.9999999999998</v>
      </c>
      <c r="E207">
        <v>1799.9999999999998</v>
      </c>
      <c r="F207">
        <v>1799.9999999999998</v>
      </c>
      <c r="G207">
        <v>1799.9999999999998</v>
      </c>
      <c r="J207">
        <v>56</v>
      </c>
      <c r="K207">
        <v>3599.9999999999995</v>
      </c>
      <c r="L207">
        <v>3599.9999999999995</v>
      </c>
      <c r="M207">
        <v>3599.9999999999995</v>
      </c>
      <c r="N207">
        <v>3599.9999999999995</v>
      </c>
      <c r="O207">
        <v>3599.9999999999995</v>
      </c>
      <c r="P207">
        <v>3599.9999999999995</v>
      </c>
      <c r="S207">
        <v>56</v>
      </c>
      <c r="T207">
        <v>5400</v>
      </c>
      <c r="U207">
        <v>5400</v>
      </c>
      <c r="V207">
        <v>5400</v>
      </c>
      <c r="W207">
        <v>5400</v>
      </c>
      <c r="X207">
        <v>5400</v>
      </c>
      <c r="Y207">
        <v>5400</v>
      </c>
      <c r="AB207">
        <v>56</v>
      </c>
      <c r="AC207">
        <v>7199.9999999999991</v>
      </c>
      <c r="AD207">
        <v>7199.9999999999991</v>
      </c>
      <c r="AE207">
        <v>7199.9999999999991</v>
      </c>
      <c r="AF207">
        <v>7199.9999999999991</v>
      </c>
      <c r="AG207">
        <v>7199.9999999999991</v>
      </c>
      <c r="AH207">
        <v>7199.9999999999991</v>
      </c>
      <c r="AK207">
        <v>56</v>
      </c>
      <c r="AL207">
        <v>9000</v>
      </c>
      <c r="AM207">
        <v>9000</v>
      </c>
      <c r="AN207">
        <v>9000</v>
      </c>
      <c r="AO207">
        <v>9000</v>
      </c>
      <c r="AP207">
        <v>9000</v>
      </c>
      <c r="AQ207">
        <v>9000</v>
      </c>
    </row>
    <row r="208" spans="1:43">
      <c r="A208">
        <v>57</v>
      </c>
      <c r="B208">
        <v>1799.9999999999998</v>
      </c>
      <c r="C208">
        <v>1799.9999999999998</v>
      </c>
      <c r="D208">
        <v>1799.9999999999998</v>
      </c>
      <c r="E208">
        <v>1799.9999999999998</v>
      </c>
      <c r="F208">
        <v>1799.9999999999998</v>
      </c>
      <c r="G208">
        <v>1799.9999999999998</v>
      </c>
      <c r="J208">
        <v>57</v>
      </c>
      <c r="K208">
        <v>3599.9999999999995</v>
      </c>
      <c r="L208">
        <v>3599.9999999999995</v>
      </c>
      <c r="M208">
        <v>3599.9999999999995</v>
      </c>
      <c r="N208">
        <v>3599.9999999999995</v>
      </c>
      <c r="O208">
        <v>3599.9999999999995</v>
      </c>
      <c r="P208">
        <v>3599.9999999999995</v>
      </c>
      <c r="S208">
        <v>57</v>
      </c>
      <c r="T208">
        <v>5400</v>
      </c>
      <c r="U208">
        <v>5400</v>
      </c>
      <c r="V208">
        <v>5400</v>
      </c>
      <c r="W208">
        <v>5400</v>
      </c>
      <c r="X208">
        <v>5400</v>
      </c>
      <c r="Y208">
        <v>5400</v>
      </c>
      <c r="AB208">
        <v>57</v>
      </c>
      <c r="AC208">
        <v>7199.9999999999991</v>
      </c>
      <c r="AD208">
        <v>7199.9999999999991</v>
      </c>
      <c r="AE208">
        <v>7199.9999999999991</v>
      </c>
      <c r="AF208">
        <v>7199.9999999999991</v>
      </c>
      <c r="AG208">
        <v>7199.9999999999991</v>
      </c>
      <c r="AH208">
        <v>7199.9999999999991</v>
      </c>
      <c r="AK208">
        <v>57</v>
      </c>
      <c r="AL208">
        <v>9000</v>
      </c>
      <c r="AM208">
        <v>9000</v>
      </c>
      <c r="AN208">
        <v>9000</v>
      </c>
      <c r="AO208">
        <v>9000</v>
      </c>
      <c r="AP208">
        <v>9000</v>
      </c>
      <c r="AQ208">
        <v>9000</v>
      </c>
    </row>
    <row r="209" spans="1:43">
      <c r="A209">
        <v>58</v>
      </c>
      <c r="B209">
        <v>1799.9999999999998</v>
      </c>
      <c r="C209">
        <v>1799.9999999999998</v>
      </c>
      <c r="D209">
        <v>1799.9999999999998</v>
      </c>
      <c r="E209">
        <v>1799.9999999999998</v>
      </c>
      <c r="F209">
        <v>1799.9999999999998</v>
      </c>
      <c r="G209">
        <v>1799.9999999999998</v>
      </c>
      <c r="J209">
        <v>58</v>
      </c>
      <c r="K209">
        <v>3599.9999999999995</v>
      </c>
      <c r="L209">
        <v>3599.9999999999995</v>
      </c>
      <c r="M209">
        <v>3599.9999999999995</v>
      </c>
      <c r="N209">
        <v>3599.9999999999995</v>
      </c>
      <c r="O209">
        <v>3599.9999999999995</v>
      </c>
      <c r="P209">
        <v>3599.9999999999995</v>
      </c>
      <c r="S209">
        <v>58</v>
      </c>
      <c r="T209">
        <v>5400</v>
      </c>
      <c r="U209">
        <v>5400</v>
      </c>
      <c r="V209">
        <v>5400</v>
      </c>
      <c r="W209">
        <v>5400</v>
      </c>
      <c r="X209">
        <v>5400</v>
      </c>
      <c r="Y209">
        <v>5400</v>
      </c>
      <c r="AB209">
        <v>58</v>
      </c>
      <c r="AC209">
        <v>7199.9999999999991</v>
      </c>
      <c r="AD209">
        <v>7199.9999999999991</v>
      </c>
      <c r="AE209">
        <v>7199.9999999999991</v>
      </c>
      <c r="AF209">
        <v>7199.9999999999991</v>
      </c>
      <c r="AG209">
        <v>7199.9999999999991</v>
      </c>
      <c r="AH209">
        <v>7199.9999999999991</v>
      </c>
      <c r="AK209">
        <v>58</v>
      </c>
      <c r="AL209">
        <v>9000</v>
      </c>
      <c r="AM209">
        <v>9000</v>
      </c>
      <c r="AN209">
        <v>9000</v>
      </c>
      <c r="AO209">
        <v>9000</v>
      </c>
      <c r="AP209">
        <v>9000</v>
      </c>
      <c r="AQ209">
        <v>9000</v>
      </c>
    </row>
    <row r="210" spans="1:43">
      <c r="A210">
        <v>59</v>
      </c>
      <c r="B210">
        <v>1799.9999999999998</v>
      </c>
      <c r="C210">
        <v>1799.9999999999998</v>
      </c>
      <c r="D210">
        <v>1799.9999999999998</v>
      </c>
      <c r="E210">
        <v>1799.9999999999998</v>
      </c>
      <c r="F210">
        <v>1799.9999999999998</v>
      </c>
      <c r="G210">
        <v>1799.9999999999998</v>
      </c>
      <c r="J210">
        <v>59</v>
      </c>
      <c r="K210">
        <v>3599.9999999999995</v>
      </c>
      <c r="L210">
        <v>3599.9999999999995</v>
      </c>
      <c r="M210">
        <v>3599.9999999999995</v>
      </c>
      <c r="N210">
        <v>3599.9999999999995</v>
      </c>
      <c r="O210">
        <v>3599.9999999999995</v>
      </c>
      <c r="P210">
        <v>3599.9999999999995</v>
      </c>
      <c r="S210">
        <v>59</v>
      </c>
      <c r="T210">
        <v>5400</v>
      </c>
      <c r="U210">
        <v>5400</v>
      </c>
      <c r="V210">
        <v>5400</v>
      </c>
      <c r="W210">
        <v>5400</v>
      </c>
      <c r="X210">
        <v>5400</v>
      </c>
      <c r="Y210">
        <v>5400</v>
      </c>
      <c r="AB210">
        <v>59</v>
      </c>
      <c r="AC210">
        <v>7199.9999999999991</v>
      </c>
      <c r="AD210">
        <v>7199.9999999999991</v>
      </c>
      <c r="AE210">
        <v>7199.9999999999991</v>
      </c>
      <c r="AF210">
        <v>7199.9999999999991</v>
      </c>
      <c r="AG210">
        <v>7199.9999999999991</v>
      </c>
      <c r="AH210">
        <v>7199.9999999999991</v>
      </c>
      <c r="AK210">
        <v>59</v>
      </c>
      <c r="AL210">
        <v>9000</v>
      </c>
      <c r="AM210">
        <v>9000</v>
      </c>
      <c r="AN210">
        <v>9000</v>
      </c>
      <c r="AO210">
        <v>9000</v>
      </c>
      <c r="AP210">
        <v>9000</v>
      </c>
      <c r="AQ210">
        <v>9000</v>
      </c>
    </row>
    <row r="211" spans="1:43">
      <c r="A211">
        <v>60</v>
      </c>
      <c r="B211">
        <v>1799.9999999999998</v>
      </c>
      <c r="C211">
        <v>1799.9999999999998</v>
      </c>
      <c r="D211">
        <v>1799.9999999999998</v>
      </c>
      <c r="E211">
        <v>1799.9999999999998</v>
      </c>
      <c r="F211">
        <v>1799.9999999999998</v>
      </c>
      <c r="G211">
        <v>1799.9999999999998</v>
      </c>
      <c r="J211">
        <v>60</v>
      </c>
      <c r="K211">
        <v>3599.9999999999995</v>
      </c>
      <c r="L211">
        <v>3599.9999999999995</v>
      </c>
      <c r="M211">
        <v>3599.9999999999995</v>
      </c>
      <c r="N211">
        <v>3599.9999999999995</v>
      </c>
      <c r="O211">
        <v>3599.9999999999995</v>
      </c>
      <c r="P211">
        <v>3599.9999999999995</v>
      </c>
      <c r="S211">
        <v>60</v>
      </c>
      <c r="T211">
        <v>5400</v>
      </c>
      <c r="U211">
        <v>5400</v>
      </c>
      <c r="V211">
        <v>5400</v>
      </c>
      <c r="W211">
        <v>5400</v>
      </c>
      <c r="X211">
        <v>5400</v>
      </c>
      <c r="Y211">
        <v>5400</v>
      </c>
      <c r="AB211">
        <v>60</v>
      </c>
      <c r="AC211">
        <v>7199.9999999999991</v>
      </c>
      <c r="AD211">
        <v>7199.9999999999991</v>
      </c>
      <c r="AE211">
        <v>7199.9999999999991</v>
      </c>
      <c r="AF211">
        <v>7199.9999999999991</v>
      </c>
      <c r="AG211">
        <v>7199.9999999999991</v>
      </c>
      <c r="AH211">
        <v>7199.9999999999991</v>
      </c>
      <c r="AK211">
        <v>60</v>
      </c>
      <c r="AL211">
        <v>9000</v>
      </c>
      <c r="AM211">
        <v>9000</v>
      </c>
      <c r="AN211">
        <v>9000</v>
      </c>
      <c r="AO211">
        <v>9000</v>
      </c>
      <c r="AP211">
        <v>9000</v>
      </c>
      <c r="AQ211">
        <v>9000</v>
      </c>
    </row>
    <row r="212" spans="1:43">
      <c r="A212">
        <v>61</v>
      </c>
      <c r="B212">
        <v>2800</v>
      </c>
      <c r="C212">
        <v>2800</v>
      </c>
      <c r="D212">
        <v>2800</v>
      </c>
      <c r="E212">
        <v>2800</v>
      </c>
      <c r="F212">
        <v>2800</v>
      </c>
      <c r="G212">
        <v>2800</v>
      </c>
      <c r="J212">
        <v>61</v>
      </c>
      <c r="K212">
        <v>5600</v>
      </c>
      <c r="L212">
        <v>5600</v>
      </c>
      <c r="M212">
        <v>5600</v>
      </c>
      <c r="N212">
        <v>5600</v>
      </c>
      <c r="O212">
        <v>5600</v>
      </c>
      <c r="P212">
        <v>5600</v>
      </c>
      <c r="S212">
        <v>61</v>
      </c>
      <c r="T212">
        <v>8299.5</v>
      </c>
      <c r="U212">
        <v>8299.5</v>
      </c>
      <c r="V212">
        <v>8299.5</v>
      </c>
      <c r="W212">
        <v>8299.5</v>
      </c>
      <c r="X212">
        <v>8299.5</v>
      </c>
      <c r="Y212">
        <v>8299.5</v>
      </c>
      <c r="AB212">
        <v>61</v>
      </c>
      <c r="AC212">
        <v>11100</v>
      </c>
      <c r="AD212">
        <v>11100</v>
      </c>
      <c r="AE212">
        <v>11100</v>
      </c>
      <c r="AF212">
        <v>11100</v>
      </c>
      <c r="AG212">
        <v>11100</v>
      </c>
      <c r="AH212">
        <v>11100</v>
      </c>
      <c r="AK212">
        <v>61</v>
      </c>
      <c r="AL212">
        <v>13800.000000000002</v>
      </c>
      <c r="AM212">
        <v>13800.000000000002</v>
      </c>
      <c r="AN212">
        <v>13800.000000000002</v>
      </c>
      <c r="AO212">
        <v>13800.000000000002</v>
      </c>
      <c r="AP212">
        <v>13800.000000000002</v>
      </c>
      <c r="AQ212">
        <v>13800.000000000002</v>
      </c>
    </row>
    <row r="213" spans="1:43">
      <c r="A213">
        <v>62</v>
      </c>
      <c r="B213">
        <v>2800</v>
      </c>
      <c r="C213">
        <v>2800</v>
      </c>
      <c r="D213">
        <v>2800</v>
      </c>
      <c r="E213">
        <v>2800</v>
      </c>
      <c r="F213">
        <v>2800</v>
      </c>
      <c r="G213">
        <v>2800</v>
      </c>
      <c r="J213">
        <v>62</v>
      </c>
      <c r="K213">
        <v>5600</v>
      </c>
      <c r="L213">
        <v>5600</v>
      </c>
      <c r="M213">
        <v>5600</v>
      </c>
      <c r="N213">
        <v>5600</v>
      </c>
      <c r="O213">
        <v>5600</v>
      </c>
      <c r="P213">
        <v>5600</v>
      </c>
      <c r="S213">
        <v>62</v>
      </c>
      <c r="T213">
        <v>8299.5</v>
      </c>
      <c r="U213">
        <v>8299.5</v>
      </c>
      <c r="V213">
        <v>8299.5</v>
      </c>
      <c r="W213">
        <v>8299.5</v>
      </c>
      <c r="X213">
        <v>8299.5</v>
      </c>
      <c r="Y213">
        <v>8299.5</v>
      </c>
      <c r="AB213">
        <v>62</v>
      </c>
      <c r="AC213">
        <v>11100</v>
      </c>
      <c r="AD213">
        <v>11100</v>
      </c>
      <c r="AE213">
        <v>11100</v>
      </c>
      <c r="AF213">
        <v>11100</v>
      </c>
      <c r="AG213">
        <v>11100</v>
      </c>
      <c r="AH213">
        <v>11100</v>
      </c>
      <c r="AK213">
        <v>62</v>
      </c>
      <c r="AL213">
        <v>13800.000000000002</v>
      </c>
      <c r="AM213">
        <v>13800.000000000002</v>
      </c>
      <c r="AN213">
        <v>13800.000000000002</v>
      </c>
      <c r="AO213">
        <v>13800.000000000002</v>
      </c>
      <c r="AP213">
        <v>13800.000000000002</v>
      </c>
      <c r="AQ213">
        <v>13800.000000000002</v>
      </c>
    </row>
    <row r="214" spans="1:43">
      <c r="A214">
        <v>63</v>
      </c>
      <c r="B214">
        <v>2800</v>
      </c>
      <c r="C214">
        <v>2800</v>
      </c>
      <c r="D214">
        <v>2800</v>
      </c>
      <c r="E214">
        <v>2800</v>
      </c>
      <c r="F214">
        <v>2800</v>
      </c>
      <c r="G214">
        <v>2800</v>
      </c>
      <c r="J214">
        <v>63</v>
      </c>
      <c r="K214">
        <v>5600</v>
      </c>
      <c r="L214">
        <v>5600</v>
      </c>
      <c r="M214">
        <v>5600</v>
      </c>
      <c r="N214">
        <v>5600</v>
      </c>
      <c r="O214">
        <v>5600</v>
      </c>
      <c r="P214">
        <v>5600</v>
      </c>
      <c r="S214">
        <v>63</v>
      </c>
      <c r="T214">
        <v>8299.5</v>
      </c>
      <c r="U214">
        <v>8299.5</v>
      </c>
      <c r="V214">
        <v>8299.5</v>
      </c>
      <c r="W214">
        <v>8299.5</v>
      </c>
      <c r="X214">
        <v>8299.5</v>
      </c>
      <c r="Y214">
        <v>8299.5</v>
      </c>
      <c r="AB214">
        <v>63</v>
      </c>
      <c r="AC214">
        <v>11100</v>
      </c>
      <c r="AD214">
        <v>11100</v>
      </c>
      <c r="AE214">
        <v>11100</v>
      </c>
      <c r="AF214">
        <v>11100</v>
      </c>
      <c r="AG214">
        <v>11100</v>
      </c>
      <c r="AH214">
        <v>11100</v>
      </c>
      <c r="AK214">
        <v>63</v>
      </c>
      <c r="AL214">
        <v>13800.000000000002</v>
      </c>
      <c r="AM214">
        <v>13800.000000000002</v>
      </c>
      <c r="AN214">
        <v>13800.000000000002</v>
      </c>
      <c r="AO214">
        <v>13800.000000000002</v>
      </c>
      <c r="AP214">
        <v>13800.000000000002</v>
      </c>
      <c r="AQ214">
        <v>13800.000000000002</v>
      </c>
    </row>
    <row r="215" spans="1:43">
      <c r="A215">
        <v>64</v>
      </c>
      <c r="B215">
        <v>2800</v>
      </c>
      <c r="C215">
        <v>2800</v>
      </c>
      <c r="D215">
        <v>2800</v>
      </c>
      <c r="E215">
        <v>2800</v>
      </c>
      <c r="F215">
        <v>2800</v>
      </c>
      <c r="G215">
        <v>2800</v>
      </c>
      <c r="J215">
        <v>64</v>
      </c>
      <c r="K215">
        <v>5600</v>
      </c>
      <c r="L215">
        <v>5600</v>
      </c>
      <c r="M215">
        <v>5600</v>
      </c>
      <c r="N215">
        <v>5600</v>
      </c>
      <c r="O215">
        <v>5600</v>
      </c>
      <c r="P215">
        <v>5600</v>
      </c>
      <c r="S215">
        <v>64</v>
      </c>
      <c r="T215">
        <v>8299.5</v>
      </c>
      <c r="U215">
        <v>8299.5</v>
      </c>
      <c r="V215">
        <v>8299.5</v>
      </c>
      <c r="W215">
        <v>8299.5</v>
      </c>
      <c r="X215">
        <v>8299.5</v>
      </c>
      <c r="Y215">
        <v>8299.5</v>
      </c>
      <c r="AB215">
        <v>64</v>
      </c>
      <c r="AC215">
        <v>11100</v>
      </c>
      <c r="AD215">
        <v>11100</v>
      </c>
      <c r="AE215">
        <v>11100</v>
      </c>
      <c r="AF215">
        <v>11100</v>
      </c>
      <c r="AG215">
        <v>11100</v>
      </c>
      <c r="AH215">
        <v>11100</v>
      </c>
      <c r="AK215">
        <v>64</v>
      </c>
      <c r="AL215">
        <v>13800.000000000002</v>
      </c>
      <c r="AM215">
        <v>13800.000000000002</v>
      </c>
      <c r="AN215">
        <v>13800.000000000002</v>
      </c>
      <c r="AO215">
        <v>13800.000000000002</v>
      </c>
      <c r="AP215">
        <v>13800.000000000002</v>
      </c>
      <c r="AQ215">
        <v>13800.000000000002</v>
      </c>
    </row>
    <row r="216" spans="1:43">
      <c r="A216">
        <v>65</v>
      </c>
      <c r="B216">
        <v>2800</v>
      </c>
      <c r="C216">
        <v>2800</v>
      </c>
      <c r="D216">
        <v>2800</v>
      </c>
      <c r="E216">
        <v>2800</v>
      </c>
      <c r="F216">
        <v>2800</v>
      </c>
      <c r="G216">
        <v>2800</v>
      </c>
      <c r="J216">
        <v>65</v>
      </c>
      <c r="K216">
        <v>5600</v>
      </c>
      <c r="L216">
        <v>5600</v>
      </c>
      <c r="M216">
        <v>5600</v>
      </c>
      <c r="N216">
        <v>5600</v>
      </c>
      <c r="O216">
        <v>5600</v>
      </c>
      <c r="P216">
        <v>5600</v>
      </c>
      <c r="S216">
        <v>65</v>
      </c>
      <c r="T216">
        <v>8299.5</v>
      </c>
      <c r="U216">
        <v>8299.5</v>
      </c>
      <c r="V216">
        <v>8299.5</v>
      </c>
      <c r="W216">
        <v>8299.5</v>
      </c>
      <c r="X216">
        <v>8299.5</v>
      </c>
      <c r="Y216">
        <v>8299.5</v>
      </c>
      <c r="AB216">
        <v>65</v>
      </c>
      <c r="AC216">
        <v>11100</v>
      </c>
      <c r="AD216">
        <v>11100</v>
      </c>
      <c r="AE216">
        <v>11100</v>
      </c>
      <c r="AF216">
        <v>11100</v>
      </c>
      <c r="AG216">
        <v>11100</v>
      </c>
      <c r="AH216">
        <v>11100</v>
      </c>
      <c r="AK216">
        <v>65</v>
      </c>
      <c r="AL216">
        <v>13800.000000000002</v>
      </c>
      <c r="AM216">
        <v>13800.000000000002</v>
      </c>
      <c r="AN216">
        <v>13800.000000000002</v>
      </c>
      <c r="AO216">
        <v>13800.000000000002</v>
      </c>
      <c r="AP216">
        <v>13800.000000000002</v>
      </c>
      <c r="AQ216">
        <v>13800.000000000002</v>
      </c>
    </row>
    <row r="217" spans="1:43">
      <c r="A217">
        <v>66</v>
      </c>
      <c r="B217">
        <v>3800</v>
      </c>
      <c r="C217">
        <v>3800</v>
      </c>
      <c r="D217">
        <v>3800</v>
      </c>
      <c r="E217">
        <v>3800</v>
      </c>
      <c r="F217">
        <v>3800</v>
      </c>
      <c r="G217">
        <v>3800</v>
      </c>
      <c r="J217">
        <v>66</v>
      </c>
      <c r="K217">
        <v>7600</v>
      </c>
      <c r="L217">
        <v>7600</v>
      </c>
      <c r="M217">
        <v>7600</v>
      </c>
      <c r="N217">
        <v>7600</v>
      </c>
      <c r="O217">
        <v>7600</v>
      </c>
      <c r="P217">
        <v>7600</v>
      </c>
      <c r="S217">
        <v>66</v>
      </c>
      <c r="T217">
        <v>11400</v>
      </c>
      <c r="U217">
        <v>11400</v>
      </c>
      <c r="V217">
        <v>11400</v>
      </c>
      <c r="W217">
        <v>11400</v>
      </c>
      <c r="X217">
        <v>11400</v>
      </c>
      <c r="Y217">
        <v>11400</v>
      </c>
      <c r="AB217">
        <v>66</v>
      </c>
      <c r="AC217">
        <v>15200</v>
      </c>
      <c r="AD217">
        <v>15200</v>
      </c>
      <c r="AE217">
        <v>15200</v>
      </c>
      <c r="AF217">
        <v>15200</v>
      </c>
      <c r="AG217">
        <v>15200</v>
      </c>
      <c r="AH217">
        <v>15200</v>
      </c>
      <c r="AK217">
        <v>66</v>
      </c>
      <c r="AL217">
        <v>19000</v>
      </c>
      <c r="AM217">
        <v>19000</v>
      </c>
      <c r="AN217">
        <v>19000</v>
      </c>
      <c r="AO217">
        <v>19000</v>
      </c>
      <c r="AP217">
        <v>19000</v>
      </c>
      <c r="AQ217">
        <v>19000</v>
      </c>
    </row>
    <row r="218" spans="1:43">
      <c r="A218">
        <v>67</v>
      </c>
      <c r="B218">
        <v>3800</v>
      </c>
      <c r="C218">
        <v>3800</v>
      </c>
      <c r="D218">
        <v>3800</v>
      </c>
      <c r="E218">
        <v>3800</v>
      </c>
      <c r="F218">
        <v>3800</v>
      </c>
      <c r="G218">
        <v>3800</v>
      </c>
      <c r="J218">
        <v>67</v>
      </c>
      <c r="K218">
        <v>7600</v>
      </c>
      <c r="L218">
        <v>7600</v>
      </c>
      <c r="M218">
        <v>7600</v>
      </c>
      <c r="N218">
        <v>7600</v>
      </c>
      <c r="O218">
        <v>7600</v>
      </c>
      <c r="P218">
        <v>7600</v>
      </c>
      <c r="S218">
        <v>67</v>
      </c>
      <c r="T218">
        <v>11400</v>
      </c>
      <c r="U218">
        <v>11400</v>
      </c>
      <c r="V218">
        <v>11400</v>
      </c>
      <c r="W218">
        <v>11400</v>
      </c>
      <c r="X218">
        <v>11400</v>
      </c>
      <c r="Y218">
        <v>11400</v>
      </c>
      <c r="AB218">
        <v>67</v>
      </c>
      <c r="AC218">
        <v>15200</v>
      </c>
      <c r="AD218">
        <v>15200</v>
      </c>
      <c r="AE218">
        <v>15200</v>
      </c>
      <c r="AF218">
        <v>15200</v>
      </c>
      <c r="AG218">
        <v>15200</v>
      </c>
      <c r="AH218">
        <v>15200</v>
      </c>
      <c r="AK218">
        <v>67</v>
      </c>
      <c r="AL218">
        <v>19000</v>
      </c>
      <c r="AM218">
        <v>19000</v>
      </c>
      <c r="AN218">
        <v>19000</v>
      </c>
      <c r="AO218">
        <v>19000</v>
      </c>
      <c r="AP218">
        <v>19000</v>
      </c>
      <c r="AQ218">
        <v>19000</v>
      </c>
    </row>
    <row r="219" spans="1:43">
      <c r="A219">
        <v>68</v>
      </c>
      <c r="B219">
        <v>3800</v>
      </c>
      <c r="C219">
        <v>3800</v>
      </c>
      <c r="D219">
        <v>3800</v>
      </c>
      <c r="E219">
        <v>3800</v>
      </c>
      <c r="F219">
        <v>3800</v>
      </c>
      <c r="G219">
        <v>3800</v>
      </c>
      <c r="J219">
        <v>68</v>
      </c>
      <c r="K219">
        <v>7600</v>
      </c>
      <c r="L219">
        <v>7600</v>
      </c>
      <c r="M219">
        <v>7600</v>
      </c>
      <c r="N219">
        <v>7600</v>
      </c>
      <c r="O219">
        <v>7600</v>
      </c>
      <c r="P219">
        <v>7600</v>
      </c>
      <c r="S219">
        <v>68</v>
      </c>
      <c r="T219">
        <v>11400</v>
      </c>
      <c r="U219">
        <v>11400</v>
      </c>
      <c r="V219">
        <v>11400</v>
      </c>
      <c r="W219">
        <v>11400</v>
      </c>
      <c r="X219">
        <v>11400</v>
      </c>
      <c r="Y219">
        <v>11400</v>
      </c>
      <c r="AB219">
        <v>68</v>
      </c>
      <c r="AC219">
        <v>15200</v>
      </c>
      <c r="AD219">
        <v>15200</v>
      </c>
      <c r="AE219">
        <v>15200</v>
      </c>
      <c r="AF219">
        <v>15200</v>
      </c>
      <c r="AG219">
        <v>15200</v>
      </c>
      <c r="AH219">
        <v>15200</v>
      </c>
      <c r="AK219">
        <v>68</v>
      </c>
      <c r="AL219">
        <v>19000</v>
      </c>
      <c r="AM219">
        <v>19000</v>
      </c>
      <c r="AN219">
        <v>19000</v>
      </c>
      <c r="AO219">
        <v>19000</v>
      </c>
      <c r="AP219">
        <v>19000</v>
      </c>
      <c r="AQ219">
        <v>19000</v>
      </c>
    </row>
    <row r="221" spans="1:43" s="65" customFormat="1">
      <c r="I221" s="59"/>
      <c r="R221" s="59"/>
      <c r="AA221" s="59"/>
      <c r="AJ221" s="59"/>
    </row>
  </sheetData>
  <mergeCells count="24">
    <mergeCell ref="A167:G167"/>
    <mergeCell ref="J167:P167"/>
    <mergeCell ref="S167:Y167"/>
    <mergeCell ref="AB167:AH167"/>
    <mergeCell ref="AK167:AQ167"/>
    <mergeCell ref="A165:AM165"/>
    <mergeCell ref="A54:AQ54"/>
    <mergeCell ref="A56:G56"/>
    <mergeCell ref="I56:P56"/>
    <mergeCell ref="R56:Y56"/>
    <mergeCell ref="AA56:AH56"/>
    <mergeCell ref="AJ56:AQ56"/>
    <mergeCell ref="A109:AM109"/>
    <mergeCell ref="A111:G111"/>
    <mergeCell ref="J111:P111"/>
    <mergeCell ref="S111:Y111"/>
    <mergeCell ref="AK111:AQ111"/>
    <mergeCell ref="A1:AR1"/>
    <mergeCell ref="BD1:CT1"/>
    <mergeCell ref="A3:H3"/>
    <mergeCell ref="J3:Q3"/>
    <mergeCell ref="S3:Z3"/>
    <mergeCell ref="AB3:AI3"/>
    <mergeCell ref="AK3:AR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1F842-8E8B-4798-88B7-A950588C9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Welcome</vt:lpstr>
      <vt:lpstr>Gold</vt:lpstr>
      <vt:lpstr>Silver</vt:lpstr>
      <vt:lpstr>Bronze</vt:lpstr>
      <vt:lpstr>Personal Accident</vt:lpstr>
      <vt:lpstr>Ahadi</vt:lpstr>
      <vt:lpstr>Calculator</vt:lpstr>
      <vt:lpstr>Sheet1</vt:lpstr>
      <vt:lpstr>Whole Life (3)</vt:lpstr>
      <vt:lpstr>Term Assurance (3)</vt:lpstr>
      <vt:lpstr>Whole Life</vt:lpstr>
      <vt:lpstr>Term Assurance</vt:lpstr>
      <vt:lpstr>Whole Life (2)</vt:lpstr>
      <vt:lpstr>Term Assurance (2)</vt:lpstr>
      <vt:lpstr>Family 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2015-06-05T18:17:20Z</dcterms:created>
  <dcterms:modified xsi:type="dcterms:W3CDTF">2024-05-11T04:37:40Z</dcterms:modified>
</cp:coreProperties>
</file>