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https://kenbright-my.sharepoint.com/personal/rochieng_kenbright_africa/Documents/Attachments/projects/2024/March/Agimba Advocate Calculator/"/>
    </mc:Choice>
  </mc:AlternateContent>
  <xr:revisionPtr revIDLastSave="4" documentId="13_ncr:1_{ABF5E08F-1C6F-4B35-8442-1DB6FA82007E}" xr6:coauthVersionLast="47" xr6:coauthVersionMax="47" xr10:uidLastSave="{4B757E4A-A1AA-4A3A-87CE-6B7DA6D3D04C}"/>
  <workbookProtection workbookAlgorithmName="SHA-512" workbookHashValue="FPrKOv6sjk+ix+BYcnQrsGFx8oj8M21msqgkU7yFdGYhvTygSLx8z1IUA3RRDlJqsoLrzZNniOrwY7F6X7GgfA==" workbookSaltValue="9kGmau8Tr01XunDwq+Qi5g==" workbookSpinCount="100000" lockStructure="1"/>
  <bookViews>
    <workbookView minimized="1" xWindow="340" yWindow="920" windowWidth="19200" windowHeight="9500" xr2:uid="{D2ADB70C-C8AF-4363-A597-52F848BFD3FC}"/>
  </bookViews>
  <sheets>
    <sheet name="TravelQuote" sheetId="6" r:id="rId1"/>
    <sheet name="Form -Individual Traveller" sheetId="10" r:id="rId2"/>
    <sheet name="Form -Many Travellers" sheetId="11" r:id="rId3"/>
    <sheet name="TravelRates" sheetId="8" state="hidden" r:id="rId4"/>
    <sheet name="TravelPlans" sheetId="7" state="hidden" r:id="rId5"/>
    <sheet name="Gold" sheetId="1" state="hidden" r:id="rId6"/>
    <sheet name="Schengen" sheetId="2" state="hidden" r:id="rId7"/>
    <sheet name="Seniors" sheetId="3" state="hidden" r:id="rId8"/>
    <sheet name="Silver" sheetId="4" state="hidden" r:id="rId9"/>
    <sheet name="Student" sheetId="5" state="hidden" r:id="rId10"/>
    <sheet name="Master" sheetId="14" state="hidden" r:id="rId11"/>
    <sheet name="Test" sheetId="13" state="hidden" r:id="rId12"/>
  </sheets>
  <definedNames>
    <definedName name="Gold">Gold!$A$2:$A$20</definedName>
    <definedName name="_xlnm.Print_Area" localSheetId="2">'Form -Many Travellers'!$A$1:$E$12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6" l="1"/>
  <c r="C6" i="13"/>
  <c r="B19" i="6"/>
  <c r="E19" i="6" s="1"/>
  <c r="B23" i="6"/>
  <c r="E23" i="6" s="1"/>
  <c r="B27" i="6"/>
  <c r="E27" i="6" s="1"/>
  <c r="B31" i="6"/>
  <c r="E31" i="6" s="1"/>
  <c r="B35" i="6"/>
  <c r="E35" i="6" s="1"/>
  <c r="B18" i="6"/>
  <c r="C18" i="6" s="1"/>
  <c r="A20" i="6"/>
  <c r="A21" i="6" s="1"/>
  <c r="A22" i="6" s="1"/>
  <c r="A23" i="6" s="1"/>
  <c r="A24" i="6" s="1"/>
  <c r="A25" i="6" s="1"/>
  <c r="A26" i="6" s="1"/>
  <c r="A27" i="6" s="1"/>
  <c r="A28" i="6" s="1"/>
  <c r="A29" i="6" s="1"/>
  <c r="A30" i="6" s="1"/>
  <c r="A31" i="6" s="1"/>
  <c r="A32" i="6" s="1"/>
  <c r="A33" i="6" s="1"/>
  <c r="A34" i="6" s="1"/>
  <c r="A35" i="6" s="1"/>
  <c r="A19" i="6"/>
  <c r="B8" i="13"/>
  <c r="E8" i="13" s="1"/>
  <c r="B9" i="13"/>
  <c r="E9" i="13" s="1"/>
  <c r="B10" i="13"/>
  <c r="E10" i="13" s="1"/>
  <c r="B11" i="13"/>
  <c r="E11" i="13" s="1"/>
  <c r="B12" i="13"/>
  <c r="E12" i="13" s="1"/>
  <c r="B13" i="13"/>
  <c r="E13" i="13" s="1"/>
  <c r="B14" i="13"/>
  <c r="D14" i="13" s="1"/>
  <c r="B15" i="13"/>
  <c r="E15" i="13" s="1"/>
  <c r="B16" i="13"/>
  <c r="C16" i="13" s="1"/>
  <c r="B17" i="13"/>
  <c r="E17" i="13" s="1"/>
  <c r="B18" i="13"/>
  <c r="C18" i="13" s="1"/>
  <c r="B19" i="13"/>
  <c r="E19" i="13" s="1"/>
  <c r="B20" i="13"/>
  <c r="E20" i="13" s="1"/>
  <c r="B21" i="13"/>
  <c r="E21" i="13" s="1"/>
  <c r="B22" i="13"/>
  <c r="D22" i="13" s="1"/>
  <c r="B23" i="13"/>
  <c r="E23" i="13" s="1"/>
  <c r="B24" i="13"/>
  <c r="C24" i="13" s="1"/>
  <c r="B25" i="13"/>
  <c r="E25" i="13" s="1"/>
  <c r="B26" i="13"/>
  <c r="C26" i="13" s="1"/>
  <c r="B27" i="13"/>
  <c r="E27" i="13" s="1"/>
  <c r="B28" i="13"/>
  <c r="E28" i="13" s="1"/>
  <c r="B29" i="13"/>
  <c r="E29" i="13" s="1"/>
  <c r="B7" i="13"/>
  <c r="E7" i="13" s="1"/>
  <c r="B6" i="13"/>
  <c r="E6" i="13" s="1"/>
  <c r="D18" i="6" l="1"/>
  <c r="B34" i="6"/>
  <c r="B30" i="6"/>
  <c r="B26" i="6"/>
  <c r="B22" i="6"/>
  <c r="D35" i="6"/>
  <c r="D31" i="6"/>
  <c r="D27" i="6"/>
  <c r="D23" i="6"/>
  <c r="D19" i="6"/>
  <c r="B33" i="6"/>
  <c r="B29" i="6"/>
  <c r="B25" i="6"/>
  <c r="B21" i="6"/>
  <c r="C35" i="6"/>
  <c r="C31" i="6"/>
  <c r="C27" i="6"/>
  <c r="C23" i="6"/>
  <c r="C19" i="6"/>
  <c r="E18" i="6"/>
  <c r="B32" i="6"/>
  <c r="B28" i="6"/>
  <c r="B24" i="6"/>
  <c r="B20" i="6"/>
  <c r="C22" i="13"/>
  <c r="D18" i="13"/>
  <c r="D10" i="13"/>
  <c r="C14" i="13"/>
  <c r="E26" i="13"/>
  <c r="D26" i="13"/>
  <c r="E18" i="13"/>
  <c r="C28" i="13"/>
  <c r="C20" i="13"/>
  <c r="C12" i="13"/>
  <c r="E24" i="13"/>
  <c r="E16" i="13"/>
  <c r="C10" i="13"/>
  <c r="D24" i="13"/>
  <c r="D16" i="13"/>
  <c r="D8" i="13"/>
  <c r="E22" i="13"/>
  <c r="E14" i="13"/>
  <c r="D28" i="13"/>
  <c r="D20" i="13"/>
  <c r="D12" i="13"/>
  <c r="C8" i="13"/>
  <c r="D6" i="13"/>
  <c r="C29" i="13"/>
  <c r="C25" i="13"/>
  <c r="C21" i="13"/>
  <c r="C17" i="13"/>
  <c r="C13" i="13"/>
  <c r="C9" i="13"/>
  <c r="D29" i="13"/>
  <c r="D25" i="13"/>
  <c r="D21" i="13"/>
  <c r="D17" i="13"/>
  <c r="D13" i="13"/>
  <c r="D9" i="13"/>
  <c r="C27" i="13"/>
  <c r="C23" i="13"/>
  <c r="C19" i="13"/>
  <c r="C15" i="13"/>
  <c r="C11" i="13"/>
  <c r="C7" i="13"/>
  <c r="D27" i="13"/>
  <c r="D23" i="13"/>
  <c r="D19" i="13"/>
  <c r="D15" i="13"/>
  <c r="D11" i="13"/>
  <c r="D7" i="13"/>
  <c r="E45" i="6"/>
  <c r="D12" i="6"/>
  <c r="D14" i="6" s="1"/>
  <c r="D29" i="6" l="1"/>
  <c r="E29" i="6"/>
  <c r="C29" i="6"/>
  <c r="E24" i="6"/>
  <c r="C24" i="6"/>
  <c r="D24" i="6"/>
  <c r="D33" i="6"/>
  <c r="E33" i="6"/>
  <c r="C33" i="6"/>
  <c r="C30" i="6"/>
  <c r="D30" i="6"/>
  <c r="E30" i="6"/>
  <c r="E20" i="6"/>
  <c r="C20" i="6"/>
  <c r="D20" i="6"/>
  <c r="C26" i="6"/>
  <c r="D26" i="6"/>
  <c r="E26" i="6"/>
  <c r="E28" i="6"/>
  <c r="C28" i="6"/>
  <c r="D28" i="6"/>
  <c r="D21" i="6"/>
  <c r="E21" i="6"/>
  <c r="C21" i="6"/>
  <c r="C34" i="6"/>
  <c r="D34" i="6"/>
  <c r="E34" i="6"/>
  <c r="E32" i="6"/>
  <c r="C32" i="6"/>
  <c r="D32" i="6"/>
  <c r="D25" i="6"/>
  <c r="E25" i="6"/>
  <c r="C25" i="6"/>
  <c r="C22" i="6"/>
  <c r="D22" i="6"/>
  <c r="E22" i="6"/>
</calcChain>
</file>

<file path=xl/sharedStrings.xml><?xml version="1.0" encoding="utf-8"?>
<sst xmlns="http://schemas.openxmlformats.org/spreadsheetml/2006/main" count="745" uniqueCount="267">
  <si>
    <t>Benefits</t>
  </si>
  <si>
    <t>Limit (up to)</t>
  </si>
  <si>
    <t>Excess</t>
  </si>
  <si>
    <t>Trip Cancellation/Curtailment</t>
  </si>
  <si>
    <t>USD 5,000</t>
  </si>
  <si>
    <t>10%of trip cost</t>
  </si>
  <si>
    <t>-Trip/Journey Incident Assistance (Early return-trip incident)</t>
  </si>
  <si>
    <t>-Trip/Journey Incident Assistance (Onward journey-trip incident)</t>
  </si>
  <si>
    <t>Emergency Medical Expenses(including being diagnosed with COVID-19)</t>
  </si>
  <si>
    <t>USD 500,000</t>
  </si>
  <si>
    <t>-Emergency Medical Evacuation/Repatriation</t>
  </si>
  <si>
    <t>Including Above</t>
  </si>
  <si>
    <t>USD 30</t>
  </si>
  <si>
    <t>-Repatriation of Remains</t>
  </si>
  <si>
    <t>USD 10,000</t>
  </si>
  <si>
    <t>-Dental</t>
  </si>
  <si>
    <t>USD 700 (Max USD100 per tooth)</t>
  </si>
  <si>
    <t>Up to USD 100 per day (Max 10 days)</t>
  </si>
  <si>
    <t>-Emergency Family Travel/ Visit of close relative</t>
  </si>
  <si>
    <t>1 x Economy Ticket</t>
  </si>
  <si>
    <t>-Travel/Medical Incident Assistance(Early return-medical cause)</t>
  </si>
  <si>
    <t>-Travel/Medical Incident Assistance(onward journey-medical cause)</t>
  </si>
  <si>
    <t>Travel Delay</t>
  </si>
  <si>
    <t>USD 450 (USD 75 per 4-hours)</t>
  </si>
  <si>
    <t>4-hours</t>
  </si>
  <si>
    <t>Baggage Insurance</t>
  </si>
  <si>
    <t>USD2,000</t>
  </si>
  <si>
    <t>-Valuables (including Laptop)</t>
  </si>
  <si>
    <t>USD600</t>
  </si>
  <si>
    <t>-Single item, pair or set limit</t>
  </si>
  <si>
    <t>USD150</t>
  </si>
  <si>
    <t>Baggage Delay</t>
  </si>
  <si>
    <t>USD 1,000(USD 50 per hours)</t>
  </si>
  <si>
    <t>4hours</t>
  </si>
  <si>
    <t>Emergency Transportation</t>
  </si>
  <si>
    <t>Nil</t>
  </si>
  <si>
    <t>Travel Assistance</t>
  </si>
  <si>
    <t>Covered</t>
  </si>
  <si>
    <t>USD 1,500</t>
  </si>
  <si>
    <t>1xeconomy ticket and USD 80 per night (Max 10 nights)</t>
  </si>
  <si>
    <t>1x economy ticket and USD80 per night(Max10 nights)</t>
  </si>
  <si>
    <t>USD 80,000</t>
  </si>
  <si>
    <t>USD 7,500</t>
  </si>
  <si>
    <t>USD 500 (Max USD 50 per tooth)</t>
  </si>
  <si>
    <t>Up to USD 75 per day (Max 10 days)</t>
  </si>
  <si>
    <t>USD 250 (USD 50 per 4-hours)</t>
  </si>
  <si>
    <t>USD 500</t>
  </si>
  <si>
    <t>USD 150</t>
  </si>
  <si>
    <t>USD 300 (USD 50 per 4 hours)</t>
  </si>
  <si>
    <t>4 hourrs</t>
  </si>
  <si>
    <t>USD 100,000</t>
  </si>
  <si>
    <t>Up to USD 175 per day (Max 10 days)</t>
  </si>
  <si>
    <t>4 hours</t>
  </si>
  <si>
    <t>USD 2,000</t>
  </si>
  <si>
    <t>USD 225,000</t>
  </si>
  <si>
    <t>USD 500 (Max USD 75 per tooth)</t>
  </si>
  <si>
    <t>USD1,000 (USD 50 per 4-hours)</t>
  </si>
  <si>
    <t>USD1,500</t>
  </si>
  <si>
    <t>USD500</t>
  </si>
  <si>
    <t>USD100</t>
  </si>
  <si>
    <t>USD 1,000 (USD 50 per 4 hours)</t>
  </si>
  <si>
    <t>USD 750</t>
  </si>
  <si>
    <t>USD 50,000</t>
  </si>
  <si>
    <t>USD 200 (Max USD 50 per tooth)</t>
  </si>
  <si>
    <t>USD 200(USD 50 per 4 hours)</t>
  </si>
  <si>
    <t>Schengen Benefits &amp; Limits</t>
  </si>
  <si>
    <t>Gold Benefits &amp; Limits</t>
  </si>
  <si>
    <t>Seniors Benefits &amp; Limits</t>
  </si>
  <si>
    <t>Silver Benefits &amp; Limits</t>
  </si>
  <si>
    <t>Student Benefits &amp; Limits</t>
  </si>
  <si>
    <t>Plan Type</t>
  </si>
  <si>
    <t>Product</t>
  </si>
  <si>
    <t>Travel Gold-ST</t>
  </si>
  <si>
    <t>Travel Schengen-ST</t>
  </si>
  <si>
    <t>Travel Senior -ST</t>
  </si>
  <si>
    <t>Travel Silver-ST</t>
  </si>
  <si>
    <t>Travel Student- ST</t>
  </si>
  <si>
    <t>Important</t>
  </si>
  <si>
    <t>The Quote contains only a Summary of Cover. Please refer to applicable Terms and Conditions for full details. This Quotation is an invitation to Offer and does not constitute an Offer. The Quotation is valid for Thirty (30) Days.</t>
  </si>
  <si>
    <t>For and on behalf of</t>
  </si>
  <si>
    <t>Jubilee Allianz General Insurance Limited Kenya</t>
  </si>
  <si>
    <t>Authorised Signatory</t>
  </si>
  <si>
    <t>TRAVEL INSURANCE QUOTATION</t>
  </si>
  <si>
    <t>Travel Gold-ST1 – 7 Days</t>
  </si>
  <si>
    <t>Travel Gold-ST8 – 15 Days</t>
  </si>
  <si>
    <t>Travel Gold-ST16 – 21 Days</t>
  </si>
  <si>
    <t>Travel Gold-ST22 – 30 Days</t>
  </si>
  <si>
    <t>Travel Gold-ST31 – 60 Days</t>
  </si>
  <si>
    <t>Travel Gold-ST61 – 90 Days</t>
  </si>
  <si>
    <t>Travel Gold-ST91 – 180 Days (max 90 days single trip)</t>
  </si>
  <si>
    <t>Travel Gold-ST181 – 366 Days (max 90 days single trip)</t>
  </si>
  <si>
    <t>Travel Schengen-ST1 – 7 Days</t>
  </si>
  <si>
    <t>Travel Schengen-ST8 – 15 Days</t>
  </si>
  <si>
    <t>Travel Schengen-ST16 – 21 Days</t>
  </si>
  <si>
    <t>Travel Schengen-ST22 – 30 Days</t>
  </si>
  <si>
    <t>Travel Schengen-ST31 – 60 Days</t>
  </si>
  <si>
    <t>Travel Schengen-ST61 – 90 Days</t>
  </si>
  <si>
    <t>Travel Schengen-ST91 – 180 Days (max 90 days single trip)</t>
  </si>
  <si>
    <t>Travel Schengen-ST181 – 366 Days (max 90 days single trip)</t>
  </si>
  <si>
    <t>1 – 7 Days</t>
  </si>
  <si>
    <t>8 – 15 Days</t>
  </si>
  <si>
    <t>16 – 21 Days</t>
  </si>
  <si>
    <t>22 – 30 Days</t>
  </si>
  <si>
    <t>31 – 60 Days</t>
  </si>
  <si>
    <t>61 – 90 Days</t>
  </si>
  <si>
    <t>91 – 180 Days (max 90 days single trip)</t>
  </si>
  <si>
    <t>181 – 366 Days (max 90 days single trip)</t>
  </si>
  <si>
    <t>Duration of Travel</t>
  </si>
  <si>
    <t>Client</t>
  </si>
  <si>
    <t>World Wide - OutBound</t>
  </si>
  <si>
    <t>Intermediary</t>
  </si>
  <si>
    <t>No of Travellers</t>
  </si>
  <si>
    <t>Premium, USD</t>
  </si>
  <si>
    <t>PlanDuration</t>
  </si>
  <si>
    <t>PremiumUSD</t>
  </si>
  <si>
    <t>Travel Silver-ST1 – 7 Days</t>
  </si>
  <si>
    <t>Travel Silver-ST8 – 15 Days</t>
  </si>
  <si>
    <t>Travel Silver-ST16 – 21 Days</t>
  </si>
  <si>
    <t>Travel Silver-ST22 – 30 Days</t>
  </si>
  <si>
    <t>Travel Silver-ST31 – 60 Days</t>
  </si>
  <si>
    <t>Travel Silver-ST61 – 90 Days</t>
  </si>
  <si>
    <t>Travel Silver-ST91 – 180 Days (max 90 days single trip)</t>
  </si>
  <si>
    <t>Travel Silver-ST181 – 366 Days (max 90 days single trip)</t>
  </si>
  <si>
    <t>Travel Senior -ST1 – 7 Days</t>
  </si>
  <si>
    <t>Travel Senior -ST8 – 15 Days</t>
  </si>
  <si>
    <t>Travel Senior -ST16 – 21 Days</t>
  </si>
  <si>
    <t>Travel Senior -ST22 – 30 Days</t>
  </si>
  <si>
    <t>Travel Senior -ST31 – 60 Days</t>
  </si>
  <si>
    <t>Travel Senior -ST61 – 90 Days</t>
  </si>
  <si>
    <t>Travel Senior -ST91 – 180 Days (max 90 days single trip)</t>
  </si>
  <si>
    <t>Travel Senior -ST181 – 366 Days (max 90 days single trip)</t>
  </si>
  <si>
    <t>Travel Student- ST1 – 7 Days</t>
  </si>
  <si>
    <t>Travel Student- ST8 – 15 Days</t>
  </si>
  <si>
    <t>Travel Student- ST16 – 21 Days</t>
  </si>
  <si>
    <t>Travel Student- ST22 – 30 Days</t>
  </si>
  <si>
    <t>Travel Student- ST31 – 60 Days</t>
  </si>
  <si>
    <t>Travel Student- ST61 – 90 Days</t>
  </si>
  <si>
    <t>Travel Student- ST91 – 180 Days (max 90 days single trip)</t>
  </si>
  <si>
    <t>Travel Student- ST181 – 366 Days (max 90 days single trip)</t>
  </si>
  <si>
    <t>Premium, KES</t>
  </si>
  <si>
    <t>Note:May Change at the Date of Purchase</t>
  </si>
  <si>
    <t>USD/KES CBK Exchange Rate</t>
  </si>
  <si>
    <t>Full name of Traveller (As per passport)</t>
  </si>
  <si>
    <t>Occupation</t>
  </si>
  <si>
    <t>Nationality</t>
  </si>
  <si>
    <t>Passport Number</t>
  </si>
  <si>
    <t>Contact Address</t>
  </si>
  <si>
    <t>Telephone number</t>
  </si>
  <si>
    <t>Date of Birth</t>
  </si>
  <si>
    <t>Dates of Travel (From - To)</t>
  </si>
  <si>
    <t>Destination</t>
  </si>
  <si>
    <t>Return Journey</t>
  </si>
  <si>
    <t>Next of Kin</t>
  </si>
  <si>
    <t>Contact of next of kin;  Telephone and Email address</t>
  </si>
  <si>
    <t xml:space="preserve">                                        Details of Persons Travelling</t>
  </si>
  <si>
    <t>Traveller1</t>
  </si>
  <si>
    <t>Traveller2</t>
  </si>
  <si>
    <t>Traveller3</t>
  </si>
  <si>
    <t>Traveller4</t>
  </si>
  <si>
    <t>Traveller5</t>
  </si>
  <si>
    <t>Traveller6</t>
  </si>
  <si>
    <t>Traveller7</t>
  </si>
  <si>
    <t>Traveller8</t>
  </si>
  <si>
    <t>Traveller9</t>
  </si>
  <si>
    <t>Traveller10</t>
  </si>
  <si>
    <t>Traveller11</t>
  </si>
  <si>
    <t>Plans</t>
  </si>
  <si>
    <t>Travel Student- ST1</t>
  </si>
  <si>
    <t>Travel Student- ST2</t>
  </si>
  <si>
    <t>Travel Student- ST3</t>
  </si>
  <si>
    <t>Travel Student- ST4</t>
  </si>
  <si>
    <t>Travel Student- ST5</t>
  </si>
  <si>
    <t>Travel Student- ST6</t>
  </si>
  <si>
    <t>Travel Student- ST7</t>
  </si>
  <si>
    <t>Travel Student- ST8</t>
  </si>
  <si>
    <t>Travel Student- ST9</t>
  </si>
  <si>
    <t>Travel Student- ST10</t>
  </si>
  <si>
    <t>Travel Student- ST11</t>
  </si>
  <si>
    <t>Travel Student- ST12</t>
  </si>
  <si>
    <t>Travel Student- ST13</t>
  </si>
  <si>
    <t>Travel Student- ST14</t>
  </si>
  <si>
    <t>Travel Student- ST15</t>
  </si>
  <si>
    <t>Travel Student- ST16</t>
  </si>
  <si>
    <t>Travel Student- ST17</t>
  </si>
  <si>
    <t>Travel Student- ST18</t>
  </si>
  <si>
    <t>Travel Silver-ST1</t>
  </si>
  <si>
    <t>Travel Silver-ST2</t>
  </si>
  <si>
    <t>Travel Silver-ST3</t>
  </si>
  <si>
    <t>Travel Silver-ST4</t>
  </si>
  <si>
    <t>Travel Silver-ST5</t>
  </si>
  <si>
    <t>Travel Silver-ST6</t>
  </si>
  <si>
    <t>Travel Silver-ST7</t>
  </si>
  <si>
    <t>Travel Silver-ST8</t>
  </si>
  <si>
    <t>Travel Silver-ST9</t>
  </si>
  <si>
    <t>Travel Silver-ST10</t>
  </si>
  <si>
    <t>Travel Silver-ST11</t>
  </si>
  <si>
    <t>Travel Silver-ST12</t>
  </si>
  <si>
    <t>Travel Silver-ST13</t>
  </si>
  <si>
    <t>Travel Silver-ST14</t>
  </si>
  <si>
    <t>Travel Silver-ST15</t>
  </si>
  <si>
    <t>Travel Silver-ST16</t>
  </si>
  <si>
    <t>Travel Silver-ST17</t>
  </si>
  <si>
    <t>Travel Silver-ST18</t>
  </si>
  <si>
    <t>Travel Senior -ST1</t>
  </si>
  <si>
    <t>Travel Senior -ST2</t>
  </si>
  <si>
    <t>Travel Senior -ST3</t>
  </si>
  <si>
    <t>Travel Senior -ST4</t>
  </si>
  <si>
    <t>Travel Senior -ST5</t>
  </si>
  <si>
    <t>Travel Senior -ST6</t>
  </si>
  <si>
    <t>Travel Senior -ST7</t>
  </si>
  <si>
    <t>Travel Senior -ST8</t>
  </si>
  <si>
    <t>Travel Senior -ST9</t>
  </si>
  <si>
    <t>Travel Senior -ST10</t>
  </si>
  <si>
    <t>Travel Senior -ST11</t>
  </si>
  <si>
    <t>Travel Senior -ST12</t>
  </si>
  <si>
    <t>Travel Senior -ST13</t>
  </si>
  <si>
    <t>Travel Senior -ST14</t>
  </si>
  <si>
    <t>Travel Senior -ST15</t>
  </si>
  <si>
    <t>Travel Senior -ST16</t>
  </si>
  <si>
    <t>Travel Senior -ST17</t>
  </si>
  <si>
    <t>Travel Senior -ST18</t>
  </si>
  <si>
    <t>Travel Gold-ST1</t>
  </si>
  <si>
    <t>Travel Gold-ST2</t>
  </si>
  <si>
    <t>Travel Gold-ST4</t>
  </si>
  <si>
    <t>Travel Gold-ST6</t>
  </si>
  <si>
    <t>Travel Gold-ST7</t>
  </si>
  <si>
    <t>Travel Gold-ST8</t>
  </si>
  <si>
    <t>Travel Gold-ST9</t>
  </si>
  <si>
    <t>Travel Gold-ST10</t>
  </si>
  <si>
    <t>Travel Gold-ST11</t>
  </si>
  <si>
    <t>Travel Gold-ST12</t>
  </si>
  <si>
    <t>Travel Gold-ST13</t>
  </si>
  <si>
    <t>Travel Gold-ST15</t>
  </si>
  <si>
    <t>Travel Gold-ST17</t>
  </si>
  <si>
    <t>Travel Gold-ST18</t>
  </si>
  <si>
    <t>Travel Schengen-ST1</t>
  </si>
  <si>
    <t>Travel Schengen-ST2</t>
  </si>
  <si>
    <t>Travel Schengen-ST3</t>
  </si>
  <si>
    <t>Travel Schengen-ST4</t>
  </si>
  <si>
    <t>Travel Schengen-ST5</t>
  </si>
  <si>
    <t>Travel Schengen-ST6</t>
  </si>
  <si>
    <t>Travel Schengen-ST7</t>
  </si>
  <si>
    <t>Travel Schengen-ST8</t>
  </si>
  <si>
    <t>Travel Schengen-ST9</t>
  </si>
  <si>
    <t>Travel Schengen-ST10</t>
  </si>
  <si>
    <t>Travel Schengen-ST11</t>
  </si>
  <si>
    <t>Travel Schengen-ST12</t>
  </si>
  <si>
    <t>Travel Schengen-ST13</t>
  </si>
  <si>
    <t>Travel Schengen-ST14</t>
  </si>
  <si>
    <t>Travel Schengen-ST15</t>
  </si>
  <si>
    <t>Travel Schengen-ST16</t>
  </si>
  <si>
    <t>Travel Schengen-ST17</t>
  </si>
  <si>
    <t>Travel Schengen-ST18</t>
  </si>
  <si>
    <t>Code</t>
  </si>
  <si>
    <t>-Accommodation costs related to COVID-19 Quarantine: If diagnosed with COVID-19</t>
  </si>
  <si>
    <t>1 x Economy Ticket and USD 80 per night (Max 10 nights)</t>
  </si>
  <si>
    <t xml:space="preserve">-Travel/Medical Incident Assistance(onward journey-medical cause) </t>
  </si>
  <si>
    <t>Actual cost (USD 1,500 max for search,rescue and recovery</t>
  </si>
  <si>
    <t>Actual cost (USD 1,500 max for search,rescue ad recovery</t>
  </si>
  <si>
    <t>Actual cost (USD 1,500 max for search, rescue and recovery</t>
  </si>
  <si>
    <t>Actual cost (USD 1,500 max for search,rescue and recovery)</t>
  </si>
  <si>
    <t>Travel Gold-ST3</t>
  </si>
  <si>
    <t>Travel Gold-ST5</t>
  </si>
  <si>
    <t>Travel Gold-ST14</t>
  </si>
  <si>
    <t>Travel Gold-ST16</t>
  </si>
  <si>
    <t>Travel Application Form</t>
  </si>
  <si>
    <t xml:space="preserve">                                        Details of Person Travelling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</si>
</sst>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 #,##0_-;\-* #,##0_-;_-* &quot;-&quot;??_-;_-@_-"/>
    <numFmt numFmtId="166" formatCode="[$-F800]dddd\,\ mmmm\ dd\,\ yyyy"/>
  </numFmts>
  <fonts count="26" x14ac:knownFonts="1">
    <font>
      <sz val="11"/>
      <color theme="1"/>
      <name val="Calibri"/>
      <family val="2"/>
      <scheme val="minor"/>
    </font>
    <font>
      <sz val="11"/>
      <color theme="1"/>
      <name val="Calibri"/>
      <family val="2"/>
      <scheme val="minor"/>
    </font>
    <font>
      <sz val="9"/>
      <color theme="1"/>
      <name val="Calibri"/>
      <family val="2"/>
      <scheme val="minor"/>
    </font>
    <font>
      <sz val="9"/>
      <color theme="1"/>
      <name val="Arial"/>
      <family val="2"/>
    </font>
    <font>
      <sz val="9"/>
      <color theme="1"/>
      <name val="Times New Roman"/>
      <family val="1"/>
    </font>
    <font>
      <b/>
      <sz val="9"/>
      <color theme="1"/>
      <name val="Arial"/>
      <family val="2"/>
    </font>
    <font>
      <b/>
      <sz val="16"/>
      <color theme="0"/>
      <name val="Calibri"/>
      <family val="2"/>
      <scheme val="minor"/>
    </font>
    <font>
      <b/>
      <sz val="16"/>
      <color rgb="FF002060"/>
      <name val="Calibri"/>
      <family val="2"/>
      <scheme val="minor"/>
    </font>
    <font>
      <b/>
      <sz val="9"/>
      <color theme="1"/>
      <name val="Calibri"/>
      <family val="2"/>
      <scheme val="minor"/>
    </font>
    <font>
      <b/>
      <sz val="9"/>
      <color theme="0"/>
      <name val="Arial"/>
      <family val="2"/>
    </font>
    <font>
      <i/>
      <sz val="9"/>
      <color theme="1"/>
      <name val="Arial"/>
      <family val="2"/>
    </font>
    <font>
      <b/>
      <i/>
      <sz val="8"/>
      <color rgb="FFFF0000"/>
      <name val="Arial"/>
      <family val="2"/>
    </font>
    <font>
      <b/>
      <u/>
      <sz val="10"/>
      <name val="Calibri"/>
      <family val="2"/>
      <scheme val="minor"/>
    </font>
    <font>
      <b/>
      <sz val="10"/>
      <name val="Calibri"/>
      <family val="2"/>
      <scheme val="minor"/>
    </font>
    <font>
      <b/>
      <sz val="11"/>
      <name val="Calibri"/>
      <family val="2"/>
      <scheme val="minor"/>
    </font>
    <font>
      <sz val="10"/>
      <color rgb="FF0000CC"/>
      <name val="Calibri"/>
      <family val="2"/>
      <scheme val="minor"/>
    </font>
    <font>
      <sz val="10"/>
      <name val="Arial"/>
      <family val="2"/>
    </font>
    <font>
      <sz val="8"/>
      <name val="Calibri"/>
      <family val="2"/>
      <scheme val="minor"/>
    </font>
    <font>
      <b/>
      <sz val="11"/>
      <color theme="1"/>
      <name val="Calibri"/>
      <family val="2"/>
      <scheme val="minor"/>
    </font>
    <font>
      <b/>
      <sz val="10"/>
      <color theme="0"/>
      <name val="Calibri"/>
      <family val="2"/>
      <scheme val="minor"/>
    </font>
    <font>
      <b/>
      <sz val="12"/>
      <color theme="0"/>
      <name val="Calibri"/>
      <family val="2"/>
      <scheme val="minor"/>
    </font>
    <font>
      <b/>
      <sz val="9"/>
      <color rgb="FF002060"/>
      <name val="Arial"/>
      <family val="2"/>
    </font>
    <font>
      <sz val="10"/>
      <name val="Calibri"/>
      <family val="2"/>
      <scheme val="minor"/>
    </font>
    <font>
      <b/>
      <sz val="14"/>
      <name val="Calibri"/>
      <family val="2"/>
      <scheme val="minor"/>
    </font>
    <font>
      <b/>
      <sz val="16"/>
      <name val="Calibri"/>
      <family val="2"/>
      <scheme val="minor"/>
    </font>
    <font>
      <sz val="11"/>
      <color rgb="FF0000CC"/>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2" tint="-9.9978637043366805E-2"/>
        <bgColor indexed="64"/>
      </patternFill>
    </fill>
  </fills>
  <borders count="21">
    <border>
      <left/>
      <right/>
      <top/>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style="thick">
        <color rgb="FF000000"/>
      </right>
      <top/>
      <bottom style="thick">
        <color rgb="FF000000"/>
      </bottom>
      <diagonal/>
    </border>
    <border>
      <left/>
      <right style="thick">
        <color rgb="FF000000"/>
      </right>
      <top/>
      <bottom style="thick">
        <color rgb="FF000000"/>
      </bottom>
      <diagonal/>
    </border>
    <border>
      <left style="thick">
        <color rgb="FF000000"/>
      </left>
      <right style="thick">
        <color rgb="FF000000"/>
      </right>
      <top/>
      <bottom/>
      <diagonal/>
    </border>
    <border>
      <left/>
      <right style="thick">
        <color rgb="FF000000"/>
      </right>
      <top/>
      <bottom/>
      <diagonal/>
    </border>
    <border>
      <left style="thick">
        <color rgb="FF000000"/>
      </left>
      <right style="thick">
        <color rgb="FF000000"/>
      </right>
      <top style="thick">
        <color rgb="FF000000"/>
      </top>
      <bottom/>
      <diagonal/>
    </border>
    <border>
      <left/>
      <right/>
      <top/>
      <bottom style="thick">
        <color rgb="FF000000"/>
      </bottom>
      <diagonal/>
    </border>
    <border>
      <left/>
      <right style="medium">
        <color rgb="FF000000"/>
      </right>
      <top/>
      <bottom style="thick">
        <color rgb="FF000000"/>
      </bottom>
      <diagonal/>
    </border>
    <border>
      <left style="thick">
        <color rgb="FF000000"/>
      </left>
      <right/>
      <top style="thick">
        <color rgb="FF000000"/>
      </top>
      <bottom style="thick">
        <color rgb="FF000000"/>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indexed="64"/>
      </left>
      <right style="thin">
        <color indexed="64"/>
      </right>
      <top style="thin">
        <color indexed="64"/>
      </top>
      <bottom style="thin">
        <color indexed="64"/>
      </bottom>
      <diagonal/>
    </border>
    <border>
      <left style="medium">
        <color theme="0" tint="-0.34998626667073579"/>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hair">
        <color indexed="64"/>
      </right>
      <top/>
      <bottom style="medium">
        <color theme="0" tint="-0.34998626667073579"/>
      </bottom>
      <diagonal/>
    </border>
    <border>
      <left style="hair">
        <color indexed="64"/>
      </left>
      <right style="medium">
        <color theme="0" tint="-0.34998626667073579"/>
      </right>
      <top/>
      <bottom style="medium">
        <color theme="0" tint="-0.34998626667073579"/>
      </bottom>
      <diagonal/>
    </border>
  </borders>
  <cellStyleXfs count="3">
    <xf numFmtId="0" fontId="0" fillId="0" borderId="0"/>
    <xf numFmtId="164" fontId="1" fillId="0" borderId="0" applyFont="0" applyFill="0" applyBorder="0" applyAlignment="0" applyProtection="0"/>
    <xf numFmtId="0" fontId="16" fillId="0" borderId="0"/>
  </cellStyleXfs>
  <cellXfs count="74">
    <xf numFmtId="0" fontId="0" fillId="0" borderId="0" xfId="0"/>
    <xf numFmtId="0" fontId="2" fillId="0" borderId="0" xfId="0" applyFont="1"/>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4" fillId="0" borderId="4" xfId="0" applyFont="1" applyBorder="1" applyAlignment="1">
      <alignment vertical="center" wrapText="1"/>
    </xf>
    <xf numFmtId="0" fontId="3" fillId="0" borderId="5" xfId="0" applyFont="1" applyBorder="1" applyAlignment="1">
      <alignment vertical="center" wrapText="1"/>
    </xf>
    <xf numFmtId="0" fontId="3" fillId="0" borderId="6" xfId="0" applyFont="1" applyBorder="1" applyAlignment="1">
      <alignment vertical="center" wrapText="1"/>
    </xf>
    <xf numFmtId="0" fontId="3" fillId="0" borderId="4" xfId="0" applyFont="1" applyBorder="1" applyAlignment="1">
      <alignment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3" fillId="0" borderId="0" xfId="0" applyFont="1" applyAlignment="1">
      <alignment horizontal="left" vertical="center" indent="1"/>
    </xf>
    <xf numFmtId="0" fontId="5" fillId="0" borderId="0" xfId="0" applyFont="1" applyAlignment="1">
      <alignment vertical="center"/>
    </xf>
    <xf numFmtId="0" fontId="3" fillId="0" borderId="0" xfId="0" applyFont="1" applyAlignment="1">
      <alignment vertical="center"/>
    </xf>
    <xf numFmtId="0" fontId="3" fillId="3" borderId="4" xfId="0" applyFont="1" applyFill="1" applyBorder="1" applyAlignment="1" applyProtection="1">
      <alignment vertical="center" wrapText="1"/>
      <protection locked="0"/>
    </xf>
    <xf numFmtId="0" fontId="3" fillId="3" borderId="9" xfId="0" applyFont="1" applyFill="1" applyBorder="1" applyAlignment="1" applyProtection="1">
      <alignment vertical="center" wrapText="1"/>
      <protection locked="0"/>
    </xf>
    <xf numFmtId="166" fontId="8" fillId="0" borderId="0" xfId="0" applyNumberFormat="1" applyFont="1"/>
    <xf numFmtId="165" fontId="9" fillId="2" borderId="4" xfId="1" applyNumberFormat="1" applyFont="1" applyFill="1" applyBorder="1" applyAlignment="1" applyProtection="1">
      <alignment vertical="center" wrapText="1"/>
      <protection hidden="1"/>
    </xf>
    <xf numFmtId="165" fontId="10" fillId="3" borderId="4" xfId="1" applyNumberFormat="1" applyFont="1" applyFill="1" applyBorder="1" applyAlignment="1" applyProtection="1">
      <alignment vertical="center" wrapText="1"/>
      <protection locked="0"/>
    </xf>
    <xf numFmtId="0" fontId="11" fillId="0" borderId="4" xfId="0" applyFont="1" applyBorder="1" applyAlignment="1">
      <alignment vertical="center" wrapText="1"/>
    </xf>
    <xf numFmtId="0" fontId="14" fillId="0" borderId="16" xfId="2" applyFont="1" applyBorder="1" applyAlignment="1">
      <alignment wrapText="1"/>
    </xf>
    <xf numFmtId="0" fontId="14" fillId="0" borderId="16" xfId="2" applyFont="1" applyBorder="1"/>
    <xf numFmtId="0" fontId="3" fillId="0" borderId="7" xfId="0" applyFont="1" applyBorder="1" applyAlignment="1">
      <alignment vertical="center" wrapText="1"/>
    </xf>
    <xf numFmtId="0" fontId="3" fillId="0" borderId="7" xfId="0" applyFont="1" applyBorder="1" applyAlignment="1">
      <alignment horizontal="center" vertical="center" wrapText="1"/>
    </xf>
    <xf numFmtId="0" fontId="4" fillId="0" borderId="7" xfId="0" applyFont="1" applyBorder="1" applyAlignment="1">
      <alignment vertical="center" wrapText="1"/>
    </xf>
    <xf numFmtId="0" fontId="0" fillId="0" borderId="16" xfId="0" applyBorder="1"/>
    <xf numFmtId="0" fontId="9" fillId="2" borderId="16" xfId="0" applyFont="1" applyFill="1" applyBorder="1" applyAlignment="1">
      <alignment horizontal="center" vertical="center" wrapText="1"/>
    </xf>
    <xf numFmtId="0" fontId="3" fillId="0" borderId="5" xfId="0" quotePrefix="1" applyFont="1" applyBorder="1" applyAlignment="1">
      <alignment vertical="center" wrapText="1"/>
    </xf>
    <xf numFmtId="0" fontId="3" fillId="0" borderId="6" xfId="0" quotePrefix="1" applyFont="1" applyBorder="1" applyAlignment="1">
      <alignment horizontal="center" vertical="center" wrapText="1"/>
    </xf>
    <xf numFmtId="0" fontId="3" fillId="0" borderId="6" xfId="0" applyFont="1" applyBorder="1" applyAlignment="1">
      <alignment horizontal="center" vertical="top" wrapText="1"/>
    </xf>
    <xf numFmtId="0" fontId="2" fillId="0" borderId="0" xfId="0" applyFont="1" applyAlignment="1">
      <alignment vertical="top"/>
    </xf>
    <xf numFmtId="0" fontId="3" fillId="0" borderId="3" xfId="0" quotePrefix="1" applyFont="1" applyBorder="1" applyAlignment="1">
      <alignment vertical="center" wrapText="1"/>
    </xf>
    <xf numFmtId="0" fontId="3" fillId="0" borderId="7" xfId="0" quotePrefix="1" applyFont="1" applyBorder="1" applyAlignment="1">
      <alignment vertical="center" wrapText="1"/>
    </xf>
    <xf numFmtId="0" fontId="18" fillId="0" borderId="16" xfId="0" applyFont="1" applyBorder="1"/>
    <xf numFmtId="0" fontId="14" fillId="0" borderId="19" xfId="2" applyFont="1" applyBorder="1" applyAlignment="1">
      <alignment wrapText="1"/>
    </xf>
    <xf numFmtId="0" fontId="15" fillId="0" borderId="16" xfId="2" applyFont="1" applyBorder="1" applyAlignment="1" applyProtection="1">
      <alignment horizontal="left" wrapText="1"/>
      <protection locked="0"/>
    </xf>
    <xf numFmtId="0" fontId="15" fillId="0" borderId="16" xfId="2" applyFont="1" applyBorder="1" applyAlignment="1" applyProtection="1">
      <alignment wrapText="1"/>
      <protection locked="0"/>
    </xf>
    <xf numFmtId="49" fontId="15" fillId="0" borderId="16" xfId="2" applyNumberFormat="1" applyFont="1" applyBorder="1" applyAlignment="1" applyProtection="1">
      <alignment horizontal="left" wrapText="1"/>
      <protection locked="0"/>
    </xf>
    <xf numFmtId="14" fontId="15" fillId="0" borderId="16" xfId="2" applyNumberFormat="1" applyFont="1" applyBorder="1" applyAlignment="1" applyProtection="1">
      <alignment horizontal="left" wrapText="1"/>
      <protection locked="0"/>
    </xf>
    <xf numFmtId="49" fontId="15" fillId="0" borderId="20" xfId="2" applyNumberFormat="1" applyFont="1" applyBorder="1" applyAlignment="1" applyProtection="1">
      <alignment horizontal="left" wrapText="1"/>
      <protection locked="0"/>
    </xf>
    <xf numFmtId="0" fontId="22" fillId="0" borderId="0" xfId="2" applyFont="1"/>
    <xf numFmtId="0" fontId="22" fillId="0" borderId="0" xfId="2" applyFont="1" applyAlignment="1">
      <alignment horizontal="left"/>
    </xf>
    <xf numFmtId="0" fontId="13" fillId="0" borderId="16" xfId="2" applyFont="1" applyBorder="1"/>
    <xf numFmtId="0" fontId="12" fillId="0" borderId="16" xfId="2" applyFont="1" applyBorder="1" applyAlignment="1">
      <alignment horizontal="center"/>
    </xf>
    <xf numFmtId="0" fontId="25" fillId="0" borderId="16" xfId="2" applyFont="1" applyBorder="1" applyAlignment="1" applyProtection="1">
      <alignment horizontal="left" vertical="center" wrapText="1"/>
      <protection locked="0"/>
    </xf>
    <xf numFmtId="0" fontId="22" fillId="0" borderId="16" xfId="2" applyFont="1" applyBorder="1" applyProtection="1">
      <protection locked="0"/>
    </xf>
    <xf numFmtId="0" fontId="25" fillId="0" borderId="16" xfId="2" applyFont="1" applyBorder="1" applyAlignment="1" applyProtection="1">
      <alignment wrapText="1"/>
      <protection locked="0"/>
    </xf>
    <xf numFmtId="49" fontId="25" fillId="0" borderId="16" xfId="2" applyNumberFormat="1" applyFont="1" applyBorder="1" applyAlignment="1" applyProtection="1">
      <alignment horizontal="left" wrapText="1"/>
      <protection locked="0"/>
    </xf>
    <xf numFmtId="0" fontId="22" fillId="0" borderId="16" xfId="2" applyFont="1" applyBorder="1" applyAlignment="1" applyProtection="1">
      <alignment horizontal="left" wrapText="1"/>
      <protection locked="0"/>
    </xf>
    <xf numFmtId="0" fontId="25" fillId="0" borderId="16" xfId="2" applyFont="1" applyBorder="1" applyAlignment="1" applyProtection="1">
      <alignment horizontal="left" wrapText="1"/>
      <protection locked="0"/>
    </xf>
    <xf numFmtId="14" fontId="25" fillId="0" borderId="16" xfId="2" applyNumberFormat="1" applyFont="1" applyBorder="1" applyAlignment="1" applyProtection="1">
      <alignment horizontal="left" wrapText="1"/>
      <protection locked="0"/>
    </xf>
    <xf numFmtId="14" fontId="25" fillId="0" borderId="16" xfId="2" applyNumberFormat="1" applyFont="1" applyBorder="1" applyAlignment="1" applyProtection="1">
      <alignment wrapText="1"/>
      <protection locked="0"/>
    </xf>
    <xf numFmtId="0" fontId="22" fillId="0" borderId="16" xfId="2" applyFont="1" applyBorder="1" applyAlignment="1" applyProtection="1">
      <alignment horizontal="left"/>
      <protection locked="0"/>
    </xf>
    <xf numFmtId="0" fontId="22" fillId="0" borderId="11" xfId="2" applyFont="1" applyBorder="1"/>
    <xf numFmtId="0" fontId="22" fillId="0" borderId="12" xfId="2" applyFont="1" applyBorder="1"/>
    <xf numFmtId="0" fontId="22" fillId="0" borderId="13" xfId="2" applyFont="1" applyBorder="1"/>
    <xf numFmtId="0" fontId="22" fillId="0" borderId="14" xfId="2" applyFont="1" applyBorder="1"/>
    <xf numFmtId="0" fontId="22" fillId="0" borderId="15" xfId="2" applyFont="1" applyBorder="1"/>
    <xf numFmtId="0" fontId="21" fillId="0" borderId="3" xfId="0" applyFont="1" applyBorder="1" applyAlignment="1" applyProtection="1">
      <alignment vertical="center" wrapText="1"/>
      <protection hidden="1"/>
    </xf>
    <xf numFmtId="0" fontId="21" fillId="0" borderId="4" xfId="0" applyFont="1" applyBorder="1" applyAlignment="1" applyProtection="1">
      <alignment horizontal="center" vertical="center" wrapText="1"/>
      <protection hidden="1"/>
    </xf>
    <xf numFmtId="0" fontId="10" fillId="0" borderId="3" xfId="0" applyFont="1" applyBorder="1" applyAlignment="1" applyProtection="1">
      <alignment vertical="center" wrapText="1"/>
      <protection hidden="1"/>
    </xf>
    <xf numFmtId="0" fontId="10" fillId="0" borderId="4" xfId="0" applyFont="1" applyBorder="1" applyAlignment="1" applyProtection="1">
      <alignment horizontal="center" vertical="center" wrapText="1"/>
      <protection hidden="1"/>
    </xf>
    <xf numFmtId="0" fontId="3" fillId="0" borderId="0" xfId="0" applyFont="1" applyAlignment="1">
      <alignment vertical="center" wrapText="1"/>
    </xf>
    <xf numFmtId="0" fontId="3" fillId="3" borderId="10" xfId="0" applyFont="1" applyFill="1" applyBorder="1" applyAlignment="1" applyProtection="1">
      <alignment vertical="center" wrapText="1"/>
      <protection locked="0"/>
    </xf>
    <xf numFmtId="0" fontId="3" fillId="3" borderId="2" xfId="0" applyFont="1" applyFill="1" applyBorder="1" applyAlignment="1" applyProtection="1">
      <alignment vertical="center" wrapText="1"/>
      <protection locked="0"/>
    </xf>
    <xf numFmtId="0" fontId="6" fillId="2" borderId="8" xfId="0" applyFont="1" applyFill="1" applyBorder="1" applyAlignment="1">
      <alignment horizontal="center"/>
    </xf>
    <xf numFmtId="0" fontId="7" fillId="0" borderId="0" xfId="0" applyFont="1" applyAlignment="1">
      <alignment horizontal="center"/>
    </xf>
    <xf numFmtId="0" fontId="20" fillId="2" borderId="17" xfId="2" applyFont="1" applyFill="1" applyBorder="1" applyAlignment="1">
      <alignment horizontal="center"/>
    </xf>
    <xf numFmtId="0" fontId="20" fillId="2" borderId="18" xfId="2" applyFont="1" applyFill="1" applyBorder="1" applyAlignment="1">
      <alignment horizontal="center"/>
    </xf>
    <xf numFmtId="0" fontId="23" fillId="0" borderId="0" xfId="2" applyFont="1" applyAlignment="1">
      <alignment horizontal="center"/>
    </xf>
    <xf numFmtId="0" fontId="19" fillId="2" borderId="0" xfId="2" applyFont="1" applyFill="1" applyAlignment="1">
      <alignment horizontal="center"/>
    </xf>
    <xf numFmtId="0" fontId="24" fillId="0" borderId="0" xfId="2" applyFont="1" applyAlignment="1">
      <alignment horizontal="center"/>
    </xf>
  </cellXfs>
  <cellStyles count="3">
    <cellStyle name="Comma" xfId="1" builtinId="3"/>
    <cellStyle name="Normal" xfId="0" builtinId="0"/>
    <cellStyle name="Normal 2" xfId="2" xr:uid="{3E0C9C56-37E9-4D0E-A100-34B77E578B6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1533525</xdr:colOff>
      <xdr:row>39</xdr:row>
      <xdr:rowOff>114300</xdr:rowOff>
    </xdr:from>
    <xdr:to>
      <xdr:col>3</xdr:col>
      <xdr:colOff>1123950</xdr:colOff>
      <xdr:row>46</xdr:row>
      <xdr:rowOff>133350</xdr:rowOff>
    </xdr:to>
    <xdr:pic>
      <xdr:nvPicPr>
        <xdr:cNvPr id="2" name="Image 2">
          <a:extLst>
            <a:ext uri="{FF2B5EF4-FFF2-40B4-BE49-F238E27FC236}">
              <a16:creationId xmlns:a16="http://schemas.microsoft.com/office/drawing/2014/main" id="{F6401DA3-01B9-AF2A-5937-A1DE06FA41F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3525" y="9525000"/>
          <a:ext cx="1724025"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123825</xdr:colOff>
      <xdr:row>0</xdr:row>
      <xdr:rowOff>66675</xdr:rowOff>
    </xdr:from>
    <xdr:to>
      <xdr:col>2</xdr:col>
      <xdr:colOff>2076450</xdr:colOff>
      <xdr:row>3</xdr:row>
      <xdr:rowOff>38100</xdr:rowOff>
    </xdr:to>
    <xdr:pic>
      <xdr:nvPicPr>
        <xdr:cNvPr id="3" name="Picture 2">
          <a:extLst>
            <a:ext uri="{FF2B5EF4-FFF2-40B4-BE49-F238E27FC236}">
              <a16:creationId xmlns:a16="http://schemas.microsoft.com/office/drawing/2014/main" id="{551007AA-4894-4562-8ACD-2428EB761D27}"/>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3825" y="66675"/>
          <a:ext cx="1952625" cy="42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19050</xdr:rowOff>
    </xdr:from>
    <xdr:to>
      <xdr:col>0</xdr:col>
      <xdr:colOff>2028825</xdr:colOff>
      <xdr:row>1</xdr:row>
      <xdr:rowOff>9525</xdr:rowOff>
    </xdr:to>
    <xdr:pic>
      <xdr:nvPicPr>
        <xdr:cNvPr id="2" name="Picture 1">
          <a:extLst>
            <a:ext uri="{FF2B5EF4-FFF2-40B4-BE49-F238E27FC236}">
              <a16:creationId xmlns:a16="http://schemas.microsoft.com/office/drawing/2014/main" id="{0CF8365F-7139-48F3-8BF3-DBEDFED14D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19050"/>
          <a:ext cx="19907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66675</xdr:colOff>
      <xdr:row>0</xdr:row>
      <xdr:rowOff>47625</xdr:rowOff>
    </xdr:from>
    <xdr:to>
      <xdr:col>1</xdr:col>
      <xdr:colOff>390525</xdr:colOff>
      <xdr:row>1</xdr:row>
      <xdr:rowOff>38100</xdr:rowOff>
    </xdr:to>
    <xdr:pic>
      <xdr:nvPicPr>
        <xdr:cNvPr id="2" name="Picture 1">
          <a:extLst>
            <a:ext uri="{FF2B5EF4-FFF2-40B4-BE49-F238E27FC236}">
              <a16:creationId xmlns:a16="http://schemas.microsoft.com/office/drawing/2014/main" id="{A9C9CEBA-24A8-4DD7-9231-C87721C85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47625"/>
          <a:ext cx="20002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A73A1-DA7C-4BAA-A18F-DA9D840F8037}">
  <sheetPr codeName="Sheet6">
    <pageSetUpPr fitToPage="1"/>
  </sheetPr>
  <dimension ref="A4:E46"/>
  <sheetViews>
    <sheetView showGridLines="0" tabSelected="1" topLeftCell="C34" workbookViewId="0">
      <selection activeCell="D8" sqref="D8"/>
    </sheetView>
  </sheetViews>
  <sheetFormatPr defaultColWidth="28.81640625" defaultRowHeight="12" x14ac:dyDescent="0.3"/>
  <cols>
    <col min="1" max="1" width="10.1796875" style="1" hidden="1" customWidth="1"/>
    <col min="2" max="2" width="19.453125" style="1" hidden="1" customWidth="1"/>
    <col min="3" max="3" width="37.453125" style="1" customWidth="1"/>
    <col min="4" max="4" width="37" style="1" customWidth="1"/>
    <col min="5" max="5" width="35" style="1" customWidth="1"/>
    <col min="6" max="16384" width="28.81640625" style="1"/>
  </cols>
  <sheetData>
    <row r="4" spans="3:5" ht="21" x14ac:dyDescent="0.5">
      <c r="C4" s="68" t="s">
        <v>82</v>
      </c>
      <c r="D4" s="68"/>
      <c r="E4" s="68"/>
    </row>
    <row r="5" spans="3:5" ht="12.5" thickBot="1" x14ac:dyDescent="0.35"/>
    <row r="6" spans="3:5" ht="13" thickTop="1" thickBot="1" x14ac:dyDescent="0.35">
      <c r="C6" s="11" t="s">
        <v>108</v>
      </c>
      <c r="D6" s="65"/>
      <c r="E6" s="66"/>
    </row>
    <row r="7" spans="3:5" ht="13" thickTop="1" thickBot="1" x14ac:dyDescent="0.35">
      <c r="C7" s="4" t="s">
        <v>110</v>
      </c>
      <c r="D7" s="65"/>
      <c r="E7" s="66"/>
    </row>
    <row r="8" spans="3:5" ht="13" thickTop="1" thickBot="1" x14ac:dyDescent="0.35">
      <c r="C8" s="4" t="s">
        <v>107</v>
      </c>
      <c r="D8" s="16" t="s">
        <v>100</v>
      </c>
      <c r="E8" s="10"/>
    </row>
    <row r="9" spans="3:5" ht="13" thickTop="1" thickBot="1" x14ac:dyDescent="0.35">
      <c r="C9" s="4" t="s">
        <v>70</v>
      </c>
      <c r="D9" s="17" t="s">
        <v>73</v>
      </c>
      <c r="E9" s="10"/>
    </row>
    <row r="10" spans="3:5" ht="13" thickTop="1" thickBot="1" x14ac:dyDescent="0.35">
      <c r="C10" s="4" t="s">
        <v>71</v>
      </c>
      <c r="D10" s="10" t="s">
        <v>109</v>
      </c>
      <c r="E10" s="10"/>
    </row>
    <row r="11" spans="3:5" ht="13" thickTop="1" thickBot="1" x14ac:dyDescent="0.35">
      <c r="C11" s="4" t="s">
        <v>111</v>
      </c>
      <c r="D11" s="16">
        <v>1</v>
      </c>
      <c r="E11" s="10"/>
    </row>
    <row r="12" spans="3:5" ht="13" thickTop="1" thickBot="1" x14ac:dyDescent="0.35">
      <c r="C12" s="4" t="s">
        <v>112</v>
      </c>
      <c r="D12" s="19">
        <f>INDEX(TravelRates!$A$1:$B$41,MATCH(CONCATENATE(D9,D8),TravelRates!$A$1:$A$41,0),2)*D11</f>
        <v>14</v>
      </c>
      <c r="E12" s="10"/>
    </row>
    <row r="13" spans="3:5" ht="13" thickTop="1" thickBot="1" x14ac:dyDescent="0.35">
      <c r="C13" s="4" t="s">
        <v>141</v>
      </c>
      <c r="D13" s="20">
        <v>160</v>
      </c>
      <c r="E13" s="21" t="s">
        <v>140</v>
      </c>
    </row>
    <row r="14" spans="3:5" ht="13" thickTop="1" thickBot="1" x14ac:dyDescent="0.35">
      <c r="C14" s="4" t="s">
        <v>139</v>
      </c>
      <c r="D14" s="19">
        <f>D12*D13</f>
        <v>2240</v>
      </c>
      <c r="E14" s="10"/>
    </row>
    <row r="15" spans="3:5" ht="12.5" thickTop="1" x14ac:dyDescent="0.3">
      <c r="C15" s="12"/>
      <c r="D15" s="12"/>
      <c r="E15" s="12"/>
    </row>
    <row r="16" spans="3:5" ht="21.5" thickBot="1" x14ac:dyDescent="0.55000000000000004">
      <c r="C16" s="67" t="str">
        <f>CONCATENATE(D9," ","Benefits &amp; Limits")</f>
        <v>Travel Schengen-ST Benefits &amp; Limits</v>
      </c>
      <c r="D16" s="67"/>
      <c r="E16" s="67"/>
    </row>
    <row r="17" spans="1:5" ht="12.5" thickTop="1" x14ac:dyDescent="0.3">
      <c r="C17" s="28" t="s">
        <v>0</v>
      </c>
      <c r="D17" s="28" t="s">
        <v>1</v>
      </c>
      <c r="E17" s="28" t="s">
        <v>2</v>
      </c>
    </row>
    <row r="18" spans="1:5" ht="12.5" thickBot="1" x14ac:dyDescent="0.35">
      <c r="A18" s="1">
        <v>1</v>
      </c>
      <c r="B18" s="1" t="str">
        <f>CONCATENATE($D$9,A18)</f>
        <v>Travel Schengen-ST1</v>
      </c>
      <c r="C18" s="60" t="str">
        <f>INDEX(Master!$A$1:$D$91,MATCH(B18,Master!$A$1:$A$91,0),2)</f>
        <v>Trip Cancellation/Curtailment</v>
      </c>
      <c r="D18" s="61" t="str">
        <f>INDEX(Master!$A$1:$D$91,MATCH(B18,Master!$A$1:$A$91,0),3)</f>
        <v>USD 1,500</v>
      </c>
      <c r="E18" s="61" t="str">
        <f>INDEX(Master!$A$1:$D$91,MATCH(B18,Master!$A$1:$A$91,0),4)</f>
        <v>10%of trip cost</v>
      </c>
    </row>
    <row r="19" spans="1:5" ht="25" thickTop="1" thickBot="1" x14ac:dyDescent="0.35">
      <c r="A19" s="1">
        <f>A18+1</f>
        <v>2</v>
      </c>
      <c r="B19" s="1" t="str">
        <f t="shared" ref="B19:B35" si="0">CONCATENATE($D$9,A19)</f>
        <v>Travel Schengen-ST2</v>
      </c>
      <c r="C19" s="62" t="str">
        <f>INDEX(Master!$A$1:$D$91,MATCH(B19,Master!$A$1:$A$91,0),2)</f>
        <v>-Trip/Journey Incident Assistance (Early return-trip incident)</v>
      </c>
      <c r="D19" s="63" t="str">
        <f>INDEX(Master!$A$1:$D$91,MATCH(B19,Master!$A$1:$A$91,0),3)</f>
        <v>1xeconomy ticket and USD 80 per night (Max 10 nights)</v>
      </c>
      <c r="E19" s="63">
        <f>INDEX(Master!$A$1:$D$91,MATCH(B19,Master!$A$1:$A$91,0),4)</f>
        <v>0</v>
      </c>
    </row>
    <row r="20" spans="1:5" ht="25" thickTop="1" thickBot="1" x14ac:dyDescent="0.35">
      <c r="A20" s="1">
        <f t="shared" ref="A20:A35" si="1">A19+1</f>
        <v>3</v>
      </c>
      <c r="B20" s="1" t="str">
        <f t="shared" si="0"/>
        <v>Travel Schengen-ST3</v>
      </c>
      <c r="C20" s="62" t="str">
        <f>INDEX(Master!$A$1:$D$91,MATCH(B20,Master!$A$1:$A$91,0),2)</f>
        <v>-Trip/Journey Incident Assistance (Onward journey-trip incident)</v>
      </c>
      <c r="D20" s="63" t="str">
        <f>INDEX(Master!$A$1:$D$91,MATCH(B20,Master!$A$1:$A$91,0),3)</f>
        <v>1x economy ticket and USD80 per night(Max10 nights)</v>
      </c>
      <c r="E20" s="63">
        <f>INDEX(Master!$A$1:$D$91,MATCH(B20,Master!$A$1:$A$91,0),4)</f>
        <v>0</v>
      </c>
    </row>
    <row r="21" spans="1:5" ht="24" thickTop="1" thickBot="1" x14ac:dyDescent="0.35">
      <c r="A21" s="1">
        <f t="shared" si="1"/>
        <v>4</v>
      </c>
      <c r="B21" s="1" t="str">
        <f t="shared" si="0"/>
        <v>Travel Schengen-ST4</v>
      </c>
      <c r="C21" s="60" t="str">
        <f>INDEX(Master!$A$1:$D$91,MATCH(B21,Master!$A$1:$A$91,0),2)</f>
        <v>Emergency Medical Expenses(including being diagnosed with COVID-19)</v>
      </c>
      <c r="D21" s="61" t="str">
        <f>INDEX(Master!$A$1:$D$91,MATCH(B21,Master!$A$1:$A$91,0),3)</f>
        <v>USD 80,000</v>
      </c>
      <c r="E21" s="61">
        <f>INDEX(Master!$A$1:$D$91,MATCH(B21,Master!$A$1:$A$91,0),4)</f>
        <v>0</v>
      </c>
    </row>
    <row r="22" spans="1:5" ht="13" thickTop="1" thickBot="1" x14ac:dyDescent="0.35">
      <c r="A22" s="1">
        <f t="shared" si="1"/>
        <v>5</v>
      </c>
      <c r="B22" s="1" t="str">
        <f t="shared" si="0"/>
        <v>Travel Schengen-ST5</v>
      </c>
      <c r="C22" s="62" t="str">
        <f>INDEX(Master!$A$1:$D$91,MATCH(B22,Master!$A$1:$A$91,0),2)</f>
        <v>-Emergency Medical Evacuation/Repatriation</v>
      </c>
      <c r="D22" s="63" t="str">
        <f>INDEX(Master!$A$1:$D$91,MATCH(B22,Master!$A$1:$A$91,0),3)</f>
        <v>Including Above</v>
      </c>
      <c r="E22" s="63" t="str">
        <f>INDEX(Master!$A$1:$D$91,MATCH(B22,Master!$A$1:$A$91,0),4)</f>
        <v>USD 30</v>
      </c>
    </row>
    <row r="23" spans="1:5" ht="13" thickTop="1" thickBot="1" x14ac:dyDescent="0.35">
      <c r="A23" s="1">
        <f t="shared" si="1"/>
        <v>6</v>
      </c>
      <c r="B23" s="1" t="str">
        <f t="shared" si="0"/>
        <v>Travel Schengen-ST6</v>
      </c>
      <c r="C23" s="62" t="str">
        <f>INDEX(Master!$A$1:$D$91,MATCH(B23,Master!$A$1:$A$91,0),2)</f>
        <v>-Repatriation of Remains</v>
      </c>
      <c r="D23" s="63" t="str">
        <f>INDEX(Master!$A$1:$D$91,MATCH(B23,Master!$A$1:$A$91,0),3)</f>
        <v>USD 7,500</v>
      </c>
      <c r="E23" s="63" t="str">
        <f>INDEX(Master!$A$1:$D$91,MATCH(B23,Master!$A$1:$A$91,0),4)</f>
        <v>USD 30</v>
      </c>
    </row>
    <row r="24" spans="1:5" ht="13" thickTop="1" thickBot="1" x14ac:dyDescent="0.35">
      <c r="A24" s="1">
        <f t="shared" si="1"/>
        <v>7</v>
      </c>
      <c r="B24" s="1" t="str">
        <f t="shared" si="0"/>
        <v>Travel Schengen-ST7</v>
      </c>
      <c r="C24" s="62" t="str">
        <f>INDEX(Master!$A$1:$D$91,MATCH(B24,Master!$A$1:$A$91,0),2)</f>
        <v>-Dental</v>
      </c>
      <c r="D24" s="63" t="str">
        <f>INDEX(Master!$A$1:$D$91,MATCH(B24,Master!$A$1:$A$91,0),3)</f>
        <v>USD 500 (Max USD 50 per tooth)</v>
      </c>
      <c r="E24" s="63" t="str">
        <f>INDEX(Master!$A$1:$D$91,MATCH(B24,Master!$A$1:$A$91,0),4)</f>
        <v>USD 30</v>
      </c>
    </row>
    <row r="25" spans="1:5" ht="25" thickTop="1" thickBot="1" x14ac:dyDescent="0.35">
      <c r="A25" s="1">
        <f t="shared" si="1"/>
        <v>8</v>
      </c>
      <c r="B25" s="1" t="str">
        <f t="shared" si="0"/>
        <v>Travel Schengen-ST8</v>
      </c>
      <c r="C25" s="62" t="str">
        <f>INDEX(Master!$A$1:$D$91,MATCH(B25,Master!$A$1:$A$91,0),2)</f>
        <v>-Accommodation costs related to COVID-19 Quarantine: If diagnosed with COVID-19</v>
      </c>
      <c r="D25" s="63" t="str">
        <f>INDEX(Master!$A$1:$D$91,MATCH(B25,Master!$A$1:$A$91,0),3)</f>
        <v>Up to USD 75 per day (Max 10 days)</v>
      </c>
      <c r="E25" s="63" t="str">
        <f>INDEX(Master!$A$1:$D$91,MATCH(B25,Master!$A$1:$A$91,0),4)</f>
        <v>USD 30</v>
      </c>
    </row>
    <row r="26" spans="1:5" ht="13" thickTop="1" thickBot="1" x14ac:dyDescent="0.35">
      <c r="A26" s="1">
        <f t="shared" si="1"/>
        <v>9</v>
      </c>
      <c r="B26" s="1" t="str">
        <f t="shared" si="0"/>
        <v>Travel Schengen-ST9</v>
      </c>
      <c r="C26" s="62" t="str">
        <f>INDEX(Master!$A$1:$D$91,MATCH(B26,Master!$A$1:$A$91,0),2)</f>
        <v>-Emergency Family Travel/ Visit of close relative</v>
      </c>
      <c r="D26" s="63" t="str">
        <f>INDEX(Master!$A$1:$D$91,MATCH(B26,Master!$A$1:$A$91,0),3)</f>
        <v>1 x Economy Ticket</v>
      </c>
      <c r="E26" s="63" t="str">
        <f>INDEX(Master!$A$1:$D$91,MATCH(B26,Master!$A$1:$A$91,0),4)</f>
        <v>USD 30</v>
      </c>
    </row>
    <row r="27" spans="1:5" ht="25" thickTop="1" thickBot="1" x14ac:dyDescent="0.35">
      <c r="A27" s="1">
        <f t="shared" si="1"/>
        <v>10</v>
      </c>
      <c r="B27" s="1" t="str">
        <f t="shared" si="0"/>
        <v>Travel Schengen-ST10</v>
      </c>
      <c r="C27" s="62" t="str">
        <f>INDEX(Master!$A$1:$D$91,MATCH(B27,Master!$A$1:$A$91,0),2)</f>
        <v>-Travel/Medical Incident Assistance(Early return-medical cause)</v>
      </c>
      <c r="D27" s="63" t="str">
        <f>INDEX(Master!$A$1:$D$91,MATCH(B27,Master!$A$1:$A$91,0),3)</f>
        <v>1 x Economy Ticket and USD 80 per night (Max 10 nights)</v>
      </c>
      <c r="E27" s="63" t="str">
        <f>INDEX(Master!$A$1:$D$91,MATCH(B27,Master!$A$1:$A$91,0),4)</f>
        <v>USD 30</v>
      </c>
    </row>
    <row r="28" spans="1:5" ht="25" thickTop="1" thickBot="1" x14ac:dyDescent="0.35">
      <c r="A28" s="1">
        <f t="shared" si="1"/>
        <v>11</v>
      </c>
      <c r="B28" s="1" t="str">
        <f t="shared" si="0"/>
        <v>Travel Schengen-ST11</v>
      </c>
      <c r="C28" s="62" t="str">
        <f>INDEX(Master!$A$1:$D$91,MATCH(B28,Master!$A$1:$A$91,0),2)</f>
        <v>-Travel/Medical Incident Assistance(onward journey-medical cause)</v>
      </c>
      <c r="D28" s="63" t="str">
        <f>INDEX(Master!$A$1:$D$91,MATCH(B28,Master!$A$1:$A$91,0),3)</f>
        <v>1 x Economy Ticket and USD 80 per night (Max 10 nights)</v>
      </c>
      <c r="E28" s="63" t="str">
        <f>INDEX(Master!$A$1:$D$91,MATCH(B28,Master!$A$1:$A$91,0),4)</f>
        <v>USD 30</v>
      </c>
    </row>
    <row r="29" spans="1:5" ht="13" thickTop="1" thickBot="1" x14ac:dyDescent="0.35">
      <c r="A29" s="1">
        <f t="shared" si="1"/>
        <v>12</v>
      </c>
      <c r="B29" s="1" t="str">
        <f t="shared" si="0"/>
        <v>Travel Schengen-ST12</v>
      </c>
      <c r="C29" s="60" t="str">
        <f>INDEX(Master!$A$1:$D$91,MATCH(B29,Master!$A$1:$A$91,0),2)</f>
        <v>Travel Delay</v>
      </c>
      <c r="D29" s="61" t="str">
        <f>INDEX(Master!$A$1:$D$91,MATCH(B29,Master!$A$1:$A$91,0),3)</f>
        <v>USD 250 (USD 50 per 4-hours)</v>
      </c>
      <c r="E29" s="61" t="str">
        <f>INDEX(Master!$A$1:$D$91,MATCH(B29,Master!$A$1:$A$91,0),4)</f>
        <v>4-hours</v>
      </c>
    </row>
    <row r="30" spans="1:5" ht="13" thickTop="1" thickBot="1" x14ac:dyDescent="0.35">
      <c r="A30" s="1">
        <f t="shared" si="1"/>
        <v>13</v>
      </c>
      <c r="B30" s="1" t="str">
        <f t="shared" si="0"/>
        <v>Travel Schengen-ST13</v>
      </c>
      <c r="C30" s="60" t="str">
        <f>INDEX(Master!$A$1:$D$91,MATCH(B30,Master!$A$1:$A$91,0),2)</f>
        <v>Baggage Insurance</v>
      </c>
      <c r="D30" s="61" t="str">
        <f>INDEX(Master!$A$1:$D$91,MATCH(B30,Master!$A$1:$A$91,0),3)</f>
        <v>USD 1,500</v>
      </c>
      <c r="E30" s="61" t="str">
        <f>INDEX(Master!$A$1:$D$91,MATCH(B30,Master!$A$1:$A$91,0),4)</f>
        <v>USD 30</v>
      </c>
    </row>
    <row r="31" spans="1:5" ht="13" thickTop="1" thickBot="1" x14ac:dyDescent="0.35">
      <c r="A31" s="1">
        <f t="shared" si="1"/>
        <v>14</v>
      </c>
      <c r="B31" s="1" t="str">
        <f t="shared" si="0"/>
        <v>Travel Schengen-ST14</v>
      </c>
      <c r="C31" s="62" t="str">
        <f>INDEX(Master!$A$1:$D$91,MATCH(B31,Master!$A$1:$A$91,0),2)</f>
        <v>-Valuables (including Laptop)</v>
      </c>
      <c r="D31" s="63" t="str">
        <f>INDEX(Master!$A$1:$D$91,MATCH(B31,Master!$A$1:$A$91,0),3)</f>
        <v>USD 500</v>
      </c>
      <c r="E31" s="63" t="str">
        <f>INDEX(Master!$A$1:$D$91,MATCH(B31,Master!$A$1:$A$91,0),4)</f>
        <v>USD 30</v>
      </c>
    </row>
    <row r="32" spans="1:5" ht="13" thickTop="1" thickBot="1" x14ac:dyDescent="0.35">
      <c r="A32" s="1">
        <f t="shared" si="1"/>
        <v>15</v>
      </c>
      <c r="B32" s="1" t="str">
        <f t="shared" si="0"/>
        <v>Travel Schengen-ST15</v>
      </c>
      <c r="C32" s="62" t="str">
        <f>INDEX(Master!$A$1:$D$91,MATCH(B32,Master!$A$1:$A$91,0),2)</f>
        <v>-Single item, pair or set limit</v>
      </c>
      <c r="D32" s="63" t="str">
        <f>INDEX(Master!$A$1:$D$91,MATCH(B32,Master!$A$1:$A$91,0),3)</f>
        <v>USD 150</v>
      </c>
      <c r="E32" s="63" t="str">
        <f>INDEX(Master!$A$1:$D$91,MATCH(B32,Master!$A$1:$A$91,0),4)</f>
        <v>USD 30</v>
      </c>
    </row>
    <row r="33" spans="1:5" ht="13" thickTop="1" thickBot="1" x14ac:dyDescent="0.35">
      <c r="A33" s="1">
        <f t="shared" si="1"/>
        <v>16</v>
      </c>
      <c r="B33" s="1" t="str">
        <f t="shared" si="0"/>
        <v>Travel Schengen-ST16</v>
      </c>
      <c r="C33" s="60" t="str">
        <f>INDEX(Master!$A$1:$D$91,MATCH(B33,Master!$A$1:$A$91,0),2)</f>
        <v>Baggage Delay</v>
      </c>
      <c r="D33" s="61" t="str">
        <f>INDEX(Master!$A$1:$D$91,MATCH(B33,Master!$A$1:$A$91,0),3)</f>
        <v>USD 300 (USD 50 per 4 hours)</v>
      </c>
      <c r="E33" s="61" t="str">
        <f>INDEX(Master!$A$1:$D$91,MATCH(B33,Master!$A$1:$A$91,0),4)</f>
        <v>4 hourrs</v>
      </c>
    </row>
    <row r="34" spans="1:5" ht="24" thickTop="1" thickBot="1" x14ac:dyDescent="0.35">
      <c r="A34" s="1">
        <f t="shared" si="1"/>
        <v>17</v>
      </c>
      <c r="B34" s="1" t="str">
        <f t="shared" si="0"/>
        <v>Travel Schengen-ST17</v>
      </c>
      <c r="C34" s="60" t="str">
        <f>INDEX(Master!$A$1:$D$91,MATCH(B34,Master!$A$1:$A$91,0),2)</f>
        <v>Emergency Transportation</v>
      </c>
      <c r="D34" s="61" t="str">
        <f>INDEX(Master!$A$1:$D$91,MATCH(B34,Master!$A$1:$A$91,0),3)</f>
        <v>Actual cost (USD 1,500 max for search, rescue and recovery</v>
      </c>
      <c r="E34" s="61" t="str">
        <f>INDEX(Master!$A$1:$D$91,MATCH(B34,Master!$A$1:$A$91,0),4)</f>
        <v>Nil</v>
      </c>
    </row>
    <row r="35" spans="1:5" ht="13" thickTop="1" thickBot="1" x14ac:dyDescent="0.35">
      <c r="A35" s="1">
        <f t="shared" si="1"/>
        <v>18</v>
      </c>
      <c r="B35" s="1" t="str">
        <f t="shared" si="0"/>
        <v>Travel Schengen-ST18</v>
      </c>
      <c r="C35" s="60" t="str">
        <f>INDEX(Master!$A$1:$D$91,MATCH(B35,Master!$A$1:$A$91,0),2)</f>
        <v>Travel Assistance</v>
      </c>
      <c r="D35" s="61" t="str">
        <f>INDEX(Master!$A$1:$D$91,MATCH(B35,Master!$A$1:$A$91,0),3)</f>
        <v>Covered</v>
      </c>
      <c r="E35" s="61" t="str">
        <f>INDEX(Master!$A$1:$D$91,MATCH(B35,Master!$A$1:$A$91,0),4)</f>
        <v>Nil</v>
      </c>
    </row>
    <row r="36" spans="1:5" ht="12.5" thickTop="1" x14ac:dyDescent="0.3">
      <c r="C36" s="13"/>
    </row>
    <row r="37" spans="1:5" x14ac:dyDescent="0.3">
      <c r="C37" s="14" t="s">
        <v>77</v>
      </c>
    </row>
    <row r="38" spans="1:5" ht="24" customHeight="1" x14ac:dyDescent="0.3">
      <c r="C38" s="64" t="s">
        <v>78</v>
      </c>
      <c r="D38" s="64"/>
      <c r="E38" s="64"/>
    </row>
    <row r="39" spans="1:5" x14ac:dyDescent="0.3">
      <c r="C39" s="15" t="s">
        <v>79</v>
      </c>
    </row>
    <row r="40" spans="1:5" x14ac:dyDescent="0.3">
      <c r="C40" s="15" t="s">
        <v>80</v>
      </c>
    </row>
    <row r="43" spans="1:5" x14ac:dyDescent="0.3">
      <c r="C43" s="15"/>
    </row>
    <row r="44" spans="1:5" x14ac:dyDescent="0.3">
      <c r="C44" s="15"/>
    </row>
    <row r="45" spans="1:5" x14ac:dyDescent="0.3">
      <c r="C45" s="15"/>
      <c r="E45" s="18">
        <f ca="1">TODAY()</f>
        <v>45362</v>
      </c>
    </row>
    <row r="46" spans="1:5" x14ac:dyDescent="0.3">
      <c r="C46" s="14" t="s">
        <v>81</v>
      </c>
    </row>
  </sheetData>
  <sheetProtection algorithmName="SHA-512" hashValue="26hk+CIRCfh2wdIm1/bY+VvhGDixYn98Ps4HyhmRKTVxGgXg9GiAkWPFxFPdR50/lk7LsuKCroJ/hOCvMPPGjQ==" saltValue="C0tOwVLd/1Miyjjx+eR/+g==" spinCount="100000" sheet="1" objects="1" scenarios="1"/>
  <mergeCells count="5">
    <mergeCell ref="C38:E38"/>
    <mergeCell ref="D7:E7"/>
    <mergeCell ref="C16:E16"/>
    <mergeCell ref="D6:E6"/>
    <mergeCell ref="C4:E4"/>
  </mergeCells>
  <pageMargins left="0.7" right="0.7" top="0.75" bottom="0.75" header="0.3" footer="0.3"/>
  <pageSetup paperSize="9" scale="79" orientation="portrait" r:id="rId1"/>
  <headerFooter>
    <oddFooter>&amp;L_x000D_&amp;1#&amp;"Calibri"&amp;10&amp;KFF0000 Classified as Confidential Recipient Only</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F32755F-6D09-455F-A88E-556A3450B86F}">
          <x14:formula1>
            <xm:f>TravelPlans!$A$1:$A$5</xm:f>
          </x14:formula1>
          <xm:sqref>D9</xm:sqref>
        </x14:dataValidation>
        <x14:dataValidation type="list" allowBlank="1" showInputMessage="1" showErrorMessage="1" xr:uid="{E708700C-642A-4133-9E8D-EA6666D7EFB4}">
          <x14:formula1>
            <xm:f>TravelPlans!$A$9:$A$16</xm:f>
          </x14:formula1>
          <xm:sqref>D8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54ED0-075C-43F1-B944-AC06F47CB9DF}">
  <sheetPr codeName="Sheet5"/>
  <dimension ref="A1:C21"/>
  <sheetViews>
    <sheetView workbookViewId="0">
      <selection activeCell="A3" sqref="A3:C20"/>
    </sheetView>
  </sheetViews>
  <sheetFormatPr defaultColWidth="26.26953125" defaultRowHeight="12" x14ac:dyDescent="0.3"/>
  <cols>
    <col min="1" max="1" width="27.54296875" style="1" customWidth="1"/>
    <col min="2" max="2" width="30.54296875" style="1" customWidth="1"/>
    <col min="3" max="16384" width="26.26953125" style="1"/>
  </cols>
  <sheetData>
    <row r="1" spans="1:3" ht="21.5" thickBot="1" x14ac:dyDescent="0.55000000000000004">
      <c r="A1" s="67" t="s">
        <v>69</v>
      </c>
      <c r="B1" s="67"/>
      <c r="C1" s="67"/>
    </row>
    <row r="2" spans="1:3" ht="13" thickTop="1" thickBot="1" x14ac:dyDescent="0.35">
      <c r="A2" s="11" t="s">
        <v>0</v>
      </c>
      <c r="B2" s="3" t="s">
        <v>1</v>
      </c>
      <c r="C2" s="3" t="s">
        <v>2</v>
      </c>
    </row>
    <row r="3" spans="1:3" ht="13" thickTop="1" thickBot="1" x14ac:dyDescent="0.35">
      <c r="A3" s="4" t="s">
        <v>3</v>
      </c>
      <c r="B3" s="5" t="s">
        <v>61</v>
      </c>
      <c r="C3" s="5" t="s">
        <v>5</v>
      </c>
    </row>
    <row r="4" spans="1:3" ht="46.5" customHeight="1" thickTop="1" thickBot="1" x14ac:dyDescent="0.35">
      <c r="A4" s="24" t="s">
        <v>6</v>
      </c>
      <c r="B4" s="6" t="s">
        <v>39</v>
      </c>
      <c r="C4" s="26"/>
    </row>
    <row r="5" spans="1:3" ht="47.25" customHeight="1" thickTop="1" x14ac:dyDescent="0.3">
      <c r="A5" s="24" t="s">
        <v>7</v>
      </c>
      <c r="B5" s="6" t="s">
        <v>40</v>
      </c>
      <c r="C5" s="26"/>
    </row>
    <row r="6" spans="1:3" ht="35" thickBot="1" x14ac:dyDescent="0.35">
      <c r="A6" s="4" t="s">
        <v>8</v>
      </c>
      <c r="B6" s="5" t="s">
        <v>62</v>
      </c>
      <c r="C6" s="7"/>
    </row>
    <row r="7" spans="1:3" ht="24" thickTop="1" thickBot="1" x14ac:dyDescent="0.35">
      <c r="A7" s="4" t="s">
        <v>10</v>
      </c>
      <c r="B7" s="5" t="s">
        <v>11</v>
      </c>
      <c r="C7" s="5" t="s">
        <v>12</v>
      </c>
    </row>
    <row r="8" spans="1:3" ht="13" thickTop="1" thickBot="1" x14ac:dyDescent="0.35">
      <c r="A8" s="4" t="s">
        <v>13</v>
      </c>
      <c r="B8" s="5" t="s">
        <v>42</v>
      </c>
      <c r="C8" s="5" t="s">
        <v>12</v>
      </c>
    </row>
    <row r="9" spans="1:3" ht="13" thickTop="1" thickBot="1" x14ac:dyDescent="0.35">
      <c r="A9" s="4" t="s">
        <v>15</v>
      </c>
      <c r="B9" s="5" t="s">
        <v>63</v>
      </c>
      <c r="C9" s="5" t="s">
        <v>12</v>
      </c>
    </row>
    <row r="10" spans="1:3" ht="35" thickTop="1" x14ac:dyDescent="0.3">
      <c r="A10" s="29" t="s">
        <v>254</v>
      </c>
      <c r="B10" s="25" t="s">
        <v>44</v>
      </c>
      <c r="C10" s="25" t="s">
        <v>12</v>
      </c>
    </row>
    <row r="11" spans="1:3" ht="23.5" thickBot="1" x14ac:dyDescent="0.35">
      <c r="A11" s="4" t="s">
        <v>18</v>
      </c>
      <c r="B11" s="5" t="s">
        <v>19</v>
      </c>
      <c r="C11" s="5" t="s">
        <v>12</v>
      </c>
    </row>
    <row r="12" spans="1:3" ht="53.25" customHeight="1" thickTop="1" thickBot="1" x14ac:dyDescent="0.35">
      <c r="A12" s="24" t="s">
        <v>20</v>
      </c>
      <c r="B12" s="6" t="s">
        <v>255</v>
      </c>
      <c r="C12" s="25" t="s">
        <v>12</v>
      </c>
    </row>
    <row r="13" spans="1:3" ht="48.75" customHeight="1" thickTop="1" x14ac:dyDescent="0.3">
      <c r="A13" s="24" t="s">
        <v>21</v>
      </c>
      <c r="B13" s="6" t="s">
        <v>255</v>
      </c>
      <c r="C13" s="25" t="s">
        <v>12</v>
      </c>
    </row>
    <row r="14" spans="1:3" ht="12.5" thickBot="1" x14ac:dyDescent="0.35">
      <c r="A14" s="4" t="s">
        <v>22</v>
      </c>
      <c r="B14" s="5" t="s">
        <v>64</v>
      </c>
      <c r="C14" s="5" t="s">
        <v>33</v>
      </c>
    </row>
    <row r="15" spans="1:3" ht="13" thickTop="1" thickBot="1" x14ac:dyDescent="0.35">
      <c r="A15" s="4" t="s">
        <v>25</v>
      </c>
      <c r="B15" s="5" t="s">
        <v>35</v>
      </c>
      <c r="C15" s="5" t="s">
        <v>35</v>
      </c>
    </row>
    <row r="16" spans="1:3" ht="13" thickTop="1" thickBot="1" x14ac:dyDescent="0.35">
      <c r="A16" s="4" t="s">
        <v>27</v>
      </c>
      <c r="B16" s="5" t="s">
        <v>35</v>
      </c>
      <c r="C16" s="5" t="s">
        <v>35</v>
      </c>
    </row>
    <row r="17" spans="1:3" ht="13" thickTop="1" thickBot="1" x14ac:dyDescent="0.35">
      <c r="A17" s="4" t="s">
        <v>29</v>
      </c>
      <c r="B17" s="5" t="s">
        <v>35</v>
      </c>
      <c r="C17" s="5" t="s">
        <v>35</v>
      </c>
    </row>
    <row r="18" spans="1:3" ht="13" thickTop="1" thickBot="1" x14ac:dyDescent="0.35">
      <c r="A18" s="4" t="s">
        <v>31</v>
      </c>
      <c r="B18" s="5" t="s">
        <v>35</v>
      </c>
      <c r="C18" s="5" t="s">
        <v>35</v>
      </c>
    </row>
    <row r="19" spans="1:3" ht="23.5" thickTop="1" x14ac:dyDescent="0.3">
      <c r="A19" s="24" t="s">
        <v>34</v>
      </c>
      <c r="B19" s="6" t="s">
        <v>257</v>
      </c>
      <c r="C19" s="25" t="s">
        <v>35</v>
      </c>
    </row>
    <row r="20" spans="1:3" ht="12.5" thickBot="1" x14ac:dyDescent="0.35">
      <c r="A20" s="4" t="s">
        <v>36</v>
      </c>
      <c r="B20" s="5" t="s">
        <v>37</v>
      </c>
      <c r="C20" s="5" t="s">
        <v>35</v>
      </c>
    </row>
    <row r="21" spans="1:3" ht="12.5" thickTop="1" x14ac:dyDescent="0.3"/>
  </sheetData>
  <mergeCells count="1">
    <mergeCell ref="A1:C1"/>
  </mergeCells>
  <pageMargins left="0.7" right="0.7" top="0.75" bottom="0.75" header="0.3" footer="0.3"/>
  <headerFooter>
    <oddFooter>&amp;L_x000D_&amp;1#&amp;"Calibri"&amp;10&amp;KFF0000 Classified as Confidential Recipient Only</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50E9D-FE4B-408C-B79B-6C33C977A398}">
  <sheetPr codeName="Sheet11"/>
  <dimension ref="A1:D92"/>
  <sheetViews>
    <sheetView topLeftCell="A80" workbookViewId="0">
      <selection activeCell="F9" sqref="F9"/>
    </sheetView>
  </sheetViews>
  <sheetFormatPr defaultColWidth="24.81640625" defaultRowHeight="14.5" x14ac:dyDescent="0.35"/>
  <sheetData>
    <row r="1" spans="1:4" ht="15.5" thickTop="1" thickBot="1" x14ac:dyDescent="0.4">
      <c r="A1" s="2" t="s">
        <v>253</v>
      </c>
      <c r="B1" s="2" t="s">
        <v>0</v>
      </c>
      <c r="C1" s="3" t="s">
        <v>1</v>
      </c>
      <c r="D1" s="3" t="s">
        <v>2</v>
      </c>
    </row>
    <row r="2" spans="1:4" ht="15.5" thickTop="1" thickBot="1" x14ac:dyDescent="0.4">
      <c r="A2" t="s">
        <v>221</v>
      </c>
      <c r="B2" s="4" t="s">
        <v>3</v>
      </c>
      <c r="C2" s="5" t="s">
        <v>4</v>
      </c>
      <c r="D2" s="5" t="s">
        <v>5</v>
      </c>
    </row>
    <row r="3" spans="1:4" ht="35.5" thickTop="1" thickBot="1" x14ac:dyDescent="0.4">
      <c r="A3" t="s">
        <v>222</v>
      </c>
      <c r="B3" s="34" t="s">
        <v>6</v>
      </c>
      <c r="C3" s="6" t="s">
        <v>39</v>
      </c>
      <c r="D3" s="26"/>
    </row>
    <row r="4" spans="1:4" ht="35" thickTop="1" x14ac:dyDescent="0.35">
      <c r="A4" t="s">
        <v>261</v>
      </c>
      <c r="B4" s="34" t="s">
        <v>7</v>
      </c>
      <c r="C4" s="6" t="s">
        <v>40</v>
      </c>
      <c r="D4" s="26"/>
    </row>
    <row r="5" spans="1:4" ht="35" thickBot="1" x14ac:dyDescent="0.4">
      <c r="A5" t="s">
        <v>223</v>
      </c>
      <c r="B5" s="4" t="s">
        <v>8</v>
      </c>
      <c r="C5" s="5" t="s">
        <v>9</v>
      </c>
      <c r="D5" s="7"/>
    </row>
    <row r="6" spans="1:4" ht="24" thickTop="1" thickBot="1" x14ac:dyDescent="0.4">
      <c r="A6" t="s">
        <v>262</v>
      </c>
      <c r="B6" s="33" t="s">
        <v>10</v>
      </c>
      <c r="C6" s="5" t="s">
        <v>11</v>
      </c>
      <c r="D6" s="5" t="s">
        <v>12</v>
      </c>
    </row>
    <row r="7" spans="1:4" ht="15.5" thickTop="1" thickBot="1" x14ac:dyDescent="0.4">
      <c r="A7" t="s">
        <v>224</v>
      </c>
      <c r="B7" s="33" t="s">
        <v>13</v>
      </c>
      <c r="C7" s="5" t="s">
        <v>14</v>
      </c>
      <c r="D7" s="5" t="s">
        <v>12</v>
      </c>
    </row>
    <row r="8" spans="1:4" ht="24" thickTop="1" thickBot="1" x14ac:dyDescent="0.4">
      <c r="A8" t="s">
        <v>225</v>
      </c>
      <c r="B8" s="33" t="s">
        <v>15</v>
      </c>
      <c r="C8" s="5" t="s">
        <v>16</v>
      </c>
      <c r="D8" s="5" t="s">
        <v>12</v>
      </c>
    </row>
    <row r="9" spans="1:4" ht="35" thickTop="1" x14ac:dyDescent="0.35">
      <c r="A9" t="s">
        <v>226</v>
      </c>
      <c r="B9" s="29" t="s">
        <v>254</v>
      </c>
      <c r="C9" s="25" t="s">
        <v>17</v>
      </c>
      <c r="D9" s="25" t="s">
        <v>12</v>
      </c>
    </row>
    <row r="10" spans="1:4" ht="23.5" thickBot="1" x14ac:dyDescent="0.4">
      <c r="A10" t="s">
        <v>227</v>
      </c>
      <c r="B10" s="33" t="s">
        <v>18</v>
      </c>
      <c r="C10" s="5" t="s">
        <v>19</v>
      </c>
      <c r="D10" s="5" t="s">
        <v>12</v>
      </c>
    </row>
    <row r="11" spans="1:4" ht="35.5" thickTop="1" thickBot="1" x14ac:dyDescent="0.4">
      <c r="A11" t="s">
        <v>228</v>
      </c>
      <c r="B11" s="34" t="s">
        <v>20</v>
      </c>
      <c r="C11" s="6" t="s">
        <v>255</v>
      </c>
      <c r="D11" s="25" t="s">
        <v>12</v>
      </c>
    </row>
    <row r="12" spans="1:4" ht="35" thickTop="1" x14ac:dyDescent="0.35">
      <c r="A12" t="s">
        <v>229</v>
      </c>
      <c r="B12" s="34" t="s">
        <v>21</v>
      </c>
      <c r="C12" s="6" t="s">
        <v>255</v>
      </c>
      <c r="D12" s="25" t="s">
        <v>12</v>
      </c>
    </row>
    <row r="13" spans="1:4" ht="15" thickBot="1" x14ac:dyDescent="0.4">
      <c r="A13" t="s">
        <v>230</v>
      </c>
      <c r="B13" s="4" t="s">
        <v>22</v>
      </c>
      <c r="C13" s="5" t="s">
        <v>23</v>
      </c>
      <c r="D13" s="5" t="s">
        <v>24</v>
      </c>
    </row>
    <row r="14" spans="1:4" ht="15.5" thickTop="1" thickBot="1" x14ac:dyDescent="0.4">
      <c r="A14" t="s">
        <v>231</v>
      </c>
      <c r="B14" s="4" t="s">
        <v>25</v>
      </c>
      <c r="C14" s="5" t="s">
        <v>26</v>
      </c>
      <c r="D14" s="5" t="s">
        <v>12</v>
      </c>
    </row>
    <row r="15" spans="1:4" ht="15.5" thickTop="1" thickBot="1" x14ac:dyDescent="0.4">
      <c r="A15" t="s">
        <v>263</v>
      </c>
      <c r="B15" s="33" t="s">
        <v>27</v>
      </c>
      <c r="C15" s="5" t="s">
        <v>28</v>
      </c>
      <c r="D15" s="5" t="s">
        <v>12</v>
      </c>
    </row>
    <row r="16" spans="1:4" ht="15.5" thickTop="1" thickBot="1" x14ac:dyDescent="0.4">
      <c r="A16" t="s">
        <v>232</v>
      </c>
      <c r="B16" s="33" t="s">
        <v>29</v>
      </c>
      <c r="C16" s="5" t="s">
        <v>30</v>
      </c>
      <c r="D16" s="5" t="s">
        <v>12</v>
      </c>
    </row>
    <row r="17" spans="1:4" ht="15.5" thickTop="1" thickBot="1" x14ac:dyDescent="0.4">
      <c r="A17" t="s">
        <v>264</v>
      </c>
      <c r="B17" s="4" t="s">
        <v>31</v>
      </c>
      <c r="C17" s="5" t="s">
        <v>32</v>
      </c>
      <c r="D17" s="5" t="s">
        <v>33</v>
      </c>
    </row>
    <row r="18" spans="1:4" ht="23.5" thickTop="1" x14ac:dyDescent="0.35">
      <c r="A18" t="s">
        <v>233</v>
      </c>
      <c r="B18" s="24" t="s">
        <v>34</v>
      </c>
      <c r="C18" s="6" t="s">
        <v>260</v>
      </c>
      <c r="D18" s="25" t="s">
        <v>35</v>
      </c>
    </row>
    <row r="19" spans="1:4" ht="15" thickBot="1" x14ac:dyDescent="0.4">
      <c r="A19" t="s">
        <v>234</v>
      </c>
      <c r="B19" s="4" t="s">
        <v>36</v>
      </c>
      <c r="C19" s="5" t="s">
        <v>37</v>
      </c>
      <c r="D19" s="5" t="s">
        <v>35</v>
      </c>
    </row>
    <row r="20" spans="1:4" ht="15.5" thickTop="1" thickBot="1" x14ac:dyDescent="0.4">
      <c r="A20" t="s">
        <v>235</v>
      </c>
      <c r="B20" s="4" t="s">
        <v>3</v>
      </c>
      <c r="C20" s="5" t="s">
        <v>38</v>
      </c>
      <c r="D20" s="5" t="s">
        <v>5</v>
      </c>
    </row>
    <row r="21" spans="1:4" ht="35.5" thickTop="1" thickBot="1" x14ac:dyDescent="0.4">
      <c r="A21" t="s">
        <v>236</v>
      </c>
      <c r="B21" s="4" t="s">
        <v>6</v>
      </c>
      <c r="C21" s="5" t="s">
        <v>39</v>
      </c>
      <c r="D21" s="7"/>
    </row>
    <row r="22" spans="1:4" ht="35.5" thickTop="1" thickBot="1" x14ac:dyDescent="0.4">
      <c r="A22" t="s">
        <v>237</v>
      </c>
      <c r="B22" s="4" t="s">
        <v>7</v>
      </c>
      <c r="C22" s="5" t="s">
        <v>40</v>
      </c>
      <c r="D22" s="7"/>
    </row>
    <row r="23" spans="1:4" ht="35" thickTop="1" x14ac:dyDescent="0.35">
      <c r="A23" t="s">
        <v>238</v>
      </c>
      <c r="B23" s="8" t="s">
        <v>8</v>
      </c>
      <c r="C23" s="25" t="s">
        <v>41</v>
      </c>
      <c r="D23" s="26"/>
    </row>
    <row r="24" spans="1:4" ht="23.5" thickBot="1" x14ac:dyDescent="0.4">
      <c r="A24" t="s">
        <v>239</v>
      </c>
      <c r="B24" s="4" t="s">
        <v>10</v>
      </c>
      <c r="C24" s="5" t="s">
        <v>11</v>
      </c>
      <c r="D24" s="5" t="s">
        <v>12</v>
      </c>
    </row>
    <row r="25" spans="1:4" ht="15.5" thickTop="1" thickBot="1" x14ac:dyDescent="0.4">
      <c r="A25" t="s">
        <v>240</v>
      </c>
      <c r="B25" s="4" t="s">
        <v>13</v>
      </c>
      <c r="C25" s="5" t="s">
        <v>42</v>
      </c>
      <c r="D25" s="5" t="s">
        <v>12</v>
      </c>
    </row>
    <row r="26" spans="1:4" ht="24" thickTop="1" thickBot="1" x14ac:dyDescent="0.4">
      <c r="A26" t="s">
        <v>241</v>
      </c>
      <c r="B26" s="4" t="s">
        <v>15</v>
      </c>
      <c r="C26" s="5" t="s">
        <v>43</v>
      </c>
      <c r="D26" s="5" t="s">
        <v>12</v>
      </c>
    </row>
    <row r="27" spans="1:4" ht="35" thickTop="1" x14ac:dyDescent="0.35">
      <c r="A27" t="s">
        <v>242</v>
      </c>
      <c r="B27" s="29" t="s">
        <v>254</v>
      </c>
      <c r="C27" s="25" t="s">
        <v>44</v>
      </c>
      <c r="D27" s="25" t="s">
        <v>12</v>
      </c>
    </row>
    <row r="28" spans="1:4" ht="23.5" thickBot="1" x14ac:dyDescent="0.4">
      <c r="A28" t="s">
        <v>243</v>
      </c>
      <c r="B28" s="4" t="s">
        <v>18</v>
      </c>
      <c r="C28" s="5" t="s">
        <v>19</v>
      </c>
      <c r="D28" s="5" t="s">
        <v>12</v>
      </c>
    </row>
    <row r="29" spans="1:4" ht="35.5" thickTop="1" thickBot="1" x14ac:dyDescent="0.4">
      <c r="A29" t="s">
        <v>244</v>
      </c>
      <c r="B29" s="24" t="s">
        <v>20</v>
      </c>
      <c r="C29" s="6" t="s">
        <v>255</v>
      </c>
      <c r="D29" s="25" t="s">
        <v>12</v>
      </c>
    </row>
    <row r="30" spans="1:4" ht="35" thickTop="1" x14ac:dyDescent="0.35">
      <c r="A30" t="s">
        <v>245</v>
      </c>
      <c r="B30" s="24" t="s">
        <v>21</v>
      </c>
      <c r="C30" s="6" t="s">
        <v>255</v>
      </c>
      <c r="D30" s="25" t="s">
        <v>12</v>
      </c>
    </row>
    <row r="31" spans="1:4" ht="15" thickBot="1" x14ac:dyDescent="0.4">
      <c r="A31" t="s">
        <v>246</v>
      </c>
      <c r="B31" s="4" t="s">
        <v>22</v>
      </c>
      <c r="C31" s="5" t="s">
        <v>45</v>
      </c>
      <c r="D31" s="5" t="s">
        <v>24</v>
      </c>
    </row>
    <row r="32" spans="1:4" ht="15.5" thickTop="1" thickBot="1" x14ac:dyDescent="0.4">
      <c r="A32" t="s">
        <v>247</v>
      </c>
      <c r="B32" s="4" t="s">
        <v>25</v>
      </c>
      <c r="C32" s="5" t="s">
        <v>38</v>
      </c>
      <c r="D32" s="5" t="s">
        <v>12</v>
      </c>
    </row>
    <row r="33" spans="1:4" ht="15.5" thickTop="1" thickBot="1" x14ac:dyDescent="0.4">
      <c r="A33" t="s">
        <v>248</v>
      </c>
      <c r="B33" s="4" t="s">
        <v>27</v>
      </c>
      <c r="C33" s="5" t="s">
        <v>46</v>
      </c>
      <c r="D33" s="5" t="s">
        <v>12</v>
      </c>
    </row>
    <row r="34" spans="1:4" ht="15.5" thickTop="1" thickBot="1" x14ac:dyDescent="0.4">
      <c r="A34" t="s">
        <v>249</v>
      </c>
      <c r="B34" s="4" t="s">
        <v>29</v>
      </c>
      <c r="C34" s="5" t="s">
        <v>47</v>
      </c>
      <c r="D34" s="5" t="s">
        <v>12</v>
      </c>
    </row>
    <row r="35" spans="1:4" ht="15.5" thickTop="1" thickBot="1" x14ac:dyDescent="0.4">
      <c r="A35" t="s">
        <v>250</v>
      </c>
      <c r="B35" s="4" t="s">
        <v>31</v>
      </c>
      <c r="C35" s="5" t="s">
        <v>48</v>
      </c>
      <c r="D35" s="5" t="s">
        <v>49</v>
      </c>
    </row>
    <row r="36" spans="1:4" ht="23.5" thickTop="1" x14ac:dyDescent="0.35">
      <c r="A36" t="s">
        <v>251</v>
      </c>
      <c r="B36" s="24" t="s">
        <v>34</v>
      </c>
      <c r="C36" s="6" t="s">
        <v>259</v>
      </c>
      <c r="D36" s="25" t="s">
        <v>35</v>
      </c>
    </row>
    <row r="37" spans="1:4" ht="15" thickBot="1" x14ac:dyDescent="0.4">
      <c r="A37" t="s">
        <v>252</v>
      </c>
      <c r="B37" s="4" t="s">
        <v>36</v>
      </c>
      <c r="C37" s="5" t="s">
        <v>37</v>
      </c>
      <c r="D37" s="5" t="s">
        <v>35</v>
      </c>
    </row>
    <row r="38" spans="1:4" ht="15.5" thickTop="1" thickBot="1" x14ac:dyDescent="0.4">
      <c r="A38" t="s">
        <v>203</v>
      </c>
      <c r="B38" s="4" t="s">
        <v>3</v>
      </c>
      <c r="C38" s="5" t="s">
        <v>38</v>
      </c>
      <c r="D38" s="5" t="s">
        <v>5</v>
      </c>
    </row>
    <row r="39" spans="1:4" ht="35.5" thickTop="1" thickBot="1" x14ac:dyDescent="0.4">
      <c r="A39" t="s">
        <v>204</v>
      </c>
      <c r="B39" s="24" t="s">
        <v>6</v>
      </c>
      <c r="C39" s="31" t="s">
        <v>39</v>
      </c>
      <c r="D39" s="26"/>
    </row>
    <row r="40" spans="1:4" ht="35" thickTop="1" x14ac:dyDescent="0.35">
      <c r="A40" t="s">
        <v>205</v>
      </c>
      <c r="B40" s="24" t="s">
        <v>7</v>
      </c>
      <c r="C40" s="6" t="s">
        <v>40</v>
      </c>
      <c r="D40" s="26"/>
    </row>
    <row r="41" spans="1:4" ht="35" thickBot="1" x14ac:dyDescent="0.4">
      <c r="A41" t="s">
        <v>206</v>
      </c>
      <c r="B41" s="4" t="s">
        <v>8</v>
      </c>
      <c r="C41" s="5" t="s">
        <v>50</v>
      </c>
      <c r="D41" s="7"/>
    </row>
    <row r="42" spans="1:4" ht="24" thickTop="1" thickBot="1" x14ac:dyDescent="0.4">
      <c r="A42" t="s">
        <v>207</v>
      </c>
      <c r="B42" s="4" t="s">
        <v>10</v>
      </c>
      <c r="C42" s="5" t="s">
        <v>11</v>
      </c>
      <c r="D42" s="5" t="s">
        <v>12</v>
      </c>
    </row>
    <row r="43" spans="1:4" ht="15.5" thickTop="1" thickBot="1" x14ac:dyDescent="0.4">
      <c r="A43" t="s">
        <v>208</v>
      </c>
      <c r="B43" s="4" t="s">
        <v>13</v>
      </c>
      <c r="C43" s="5" t="s">
        <v>42</v>
      </c>
      <c r="D43" s="5" t="s">
        <v>12</v>
      </c>
    </row>
    <row r="44" spans="1:4" ht="24" thickTop="1" thickBot="1" x14ac:dyDescent="0.4">
      <c r="A44" t="s">
        <v>209</v>
      </c>
      <c r="B44" s="4" t="s">
        <v>15</v>
      </c>
      <c r="C44" s="5" t="s">
        <v>43</v>
      </c>
      <c r="D44" s="5" t="s">
        <v>12</v>
      </c>
    </row>
    <row r="45" spans="1:4" ht="35" thickTop="1" x14ac:dyDescent="0.35">
      <c r="A45" t="s">
        <v>210</v>
      </c>
      <c r="B45" s="29" t="s">
        <v>254</v>
      </c>
      <c r="C45" s="25" t="s">
        <v>51</v>
      </c>
      <c r="D45" s="25" t="s">
        <v>12</v>
      </c>
    </row>
    <row r="46" spans="1:4" ht="23.5" thickBot="1" x14ac:dyDescent="0.4">
      <c r="A46" t="s">
        <v>211</v>
      </c>
      <c r="B46" s="4" t="s">
        <v>18</v>
      </c>
      <c r="C46" s="5" t="s">
        <v>19</v>
      </c>
      <c r="D46" s="5" t="s">
        <v>12</v>
      </c>
    </row>
    <row r="47" spans="1:4" ht="35.5" thickTop="1" thickBot="1" x14ac:dyDescent="0.4">
      <c r="A47" t="s">
        <v>212</v>
      </c>
      <c r="B47" s="24" t="s">
        <v>20</v>
      </c>
      <c r="C47" s="30" t="s">
        <v>20</v>
      </c>
      <c r="D47" s="25" t="s">
        <v>12</v>
      </c>
    </row>
    <row r="48" spans="1:4" ht="35" thickTop="1" x14ac:dyDescent="0.35">
      <c r="A48" t="s">
        <v>213</v>
      </c>
      <c r="B48" s="24" t="s">
        <v>21</v>
      </c>
      <c r="C48" s="6" t="s">
        <v>255</v>
      </c>
      <c r="D48" s="25" t="s">
        <v>12</v>
      </c>
    </row>
    <row r="49" spans="1:4" ht="15" thickBot="1" x14ac:dyDescent="0.4">
      <c r="A49" t="s">
        <v>214</v>
      </c>
      <c r="B49" s="4" t="s">
        <v>22</v>
      </c>
      <c r="C49" s="5" t="s">
        <v>45</v>
      </c>
      <c r="D49" s="5" t="s">
        <v>24</v>
      </c>
    </row>
    <row r="50" spans="1:4" ht="15.5" thickTop="1" thickBot="1" x14ac:dyDescent="0.4">
      <c r="A50" t="s">
        <v>215</v>
      </c>
      <c r="B50" s="4" t="s">
        <v>25</v>
      </c>
      <c r="C50" s="5" t="s">
        <v>38</v>
      </c>
      <c r="D50" s="5" t="s">
        <v>12</v>
      </c>
    </row>
    <row r="51" spans="1:4" ht="15.5" thickTop="1" thickBot="1" x14ac:dyDescent="0.4">
      <c r="A51" t="s">
        <v>216</v>
      </c>
      <c r="B51" s="4" t="s">
        <v>27</v>
      </c>
      <c r="C51" s="5" t="s">
        <v>46</v>
      </c>
      <c r="D51" s="5" t="s">
        <v>12</v>
      </c>
    </row>
    <row r="52" spans="1:4" ht="15.5" thickTop="1" thickBot="1" x14ac:dyDescent="0.4">
      <c r="A52" t="s">
        <v>217</v>
      </c>
      <c r="B52" s="4" t="s">
        <v>29</v>
      </c>
      <c r="C52" s="5" t="s">
        <v>47</v>
      </c>
      <c r="D52" s="5" t="s">
        <v>12</v>
      </c>
    </row>
    <row r="53" spans="1:4" ht="15.5" thickTop="1" thickBot="1" x14ac:dyDescent="0.4">
      <c r="A53" t="s">
        <v>218</v>
      </c>
      <c r="B53" s="4" t="s">
        <v>31</v>
      </c>
      <c r="C53" s="5" t="s">
        <v>48</v>
      </c>
      <c r="D53" s="5" t="s">
        <v>52</v>
      </c>
    </row>
    <row r="54" spans="1:4" ht="23.5" thickTop="1" x14ac:dyDescent="0.35">
      <c r="A54" t="s">
        <v>219</v>
      </c>
      <c r="B54" s="24" t="s">
        <v>34</v>
      </c>
      <c r="C54" s="6" t="s">
        <v>258</v>
      </c>
      <c r="D54" s="25" t="s">
        <v>35</v>
      </c>
    </row>
    <row r="55" spans="1:4" ht="15" thickBot="1" x14ac:dyDescent="0.4">
      <c r="A55" t="s">
        <v>220</v>
      </c>
      <c r="B55" s="4" t="s">
        <v>36</v>
      </c>
      <c r="C55" s="5" t="s">
        <v>37</v>
      </c>
      <c r="D55" s="5" t="s">
        <v>35</v>
      </c>
    </row>
    <row r="56" spans="1:4" ht="15.5" thickTop="1" thickBot="1" x14ac:dyDescent="0.4">
      <c r="A56" t="s">
        <v>185</v>
      </c>
      <c r="B56" s="4" t="s">
        <v>3</v>
      </c>
      <c r="C56" s="5" t="s">
        <v>53</v>
      </c>
      <c r="D56" s="5" t="s">
        <v>5</v>
      </c>
    </row>
    <row r="57" spans="1:4" ht="35.5" thickTop="1" thickBot="1" x14ac:dyDescent="0.4">
      <c r="A57" t="s">
        <v>186</v>
      </c>
      <c r="B57" s="24" t="s">
        <v>6</v>
      </c>
      <c r="C57" s="9" t="s">
        <v>39</v>
      </c>
      <c r="D57" s="26"/>
    </row>
    <row r="58" spans="1:4" ht="35" thickTop="1" x14ac:dyDescent="0.35">
      <c r="A58" t="s">
        <v>187</v>
      </c>
      <c r="B58" s="24" t="s">
        <v>7</v>
      </c>
      <c r="C58" s="9" t="s">
        <v>40</v>
      </c>
      <c r="D58" s="26"/>
    </row>
    <row r="59" spans="1:4" ht="35" thickBot="1" x14ac:dyDescent="0.4">
      <c r="A59" t="s">
        <v>188</v>
      </c>
      <c r="B59" s="4" t="s">
        <v>8</v>
      </c>
      <c r="C59" s="5" t="s">
        <v>54</v>
      </c>
      <c r="D59" s="7"/>
    </row>
    <row r="60" spans="1:4" ht="24" thickTop="1" thickBot="1" x14ac:dyDescent="0.4">
      <c r="A60" t="s">
        <v>189</v>
      </c>
      <c r="B60" s="4" t="s">
        <v>10</v>
      </c>
      <c r="C60" s="5" t="s">
        <v>11</v>
      </c>
      <c r="D60" s="5" t="s">
        <v>12</v>
      </c>
    </row>
    <row r="61" spans="1:4" ht="15.5" thickTop="1" thickBot="1" x14ac:dyDescent="0.4">
      <c r="A61" t="s">
        <v>190</v>
      </c>
      <c r="B61" s="4" t="s">
        <v>13</v>
      </c>
      <c r="C61" s="5" t="s">
        <v>42</v>
      </c>
      <c r="D61" s="5" t="s">
        <v>12</v>
      </c>
    </row>
    <row r="62" spans="1:4" ht="24" thickTop="1" thickBot="1" x14ac:dyDescent="0.4">
      <c r="A62" t="s">
        <v>191</v>
      </c>
      <c r="B62" s="4" t="s">
        <v>15</v>
      </c>
      <c r="C62" s="5" t="s">
        <v>55</v>
      </c>
      <c r="D62" s="5" t="s">
        <v>12</v>
      </c>
    </row>
    <row r="63" spans="1:4" ht="35" thickTop="1" x14ac:dyDescent="0.35">
      <c r="A63" t="s">
        <v>192</v>
      </c>
      <c r="B63" s="29" t="s">
        <v>254</v>
      </c>
      <c r="C63" s="25" t="s">
        <v>44</v>
      </c>
      <c r="D63" s="25" t="s">
        <v>12</v>
      </c>
    </row>
    <row r="64" spans="1:4" ht="23.5" thickBot="1" x14ac:dyDescent="0.4">
      <c r="A64" t="s">
        <v>193</v>
      </c>
      <c r="B64" s="4" t="s">
        <v>18</v>
      </c>
      <c r="C64" s="5" t="s">
        <v>19</v>
      </c>
      <c r="D64" s="5" t="s">
        <v>12</v>
      </c>
    </row>
    <row r="65" spans="1:4" ht="35.5" thickTop="1" thickBot="1" x14ac:dyDescent="0.4">
      <c r="A65" t="s">
        <v>194</v>
      </c>
      <c r="B65" s="34" t="s">
        <v>20</v>
      </c>
      <c r="C65" s="6" t="s">
        <v>255</v>
      </c>
      <c r="D65" s="25" t="s">
        <v>12</v>
      </c>
    </row>
    <row r="66" spans="1:4" ht="35" thickTop="1" x14ac:dyDescent="0.35">
      <c r="A66" t="s">
        <v>195</v>
      </c>
      <c r="B66" s="24" t="s">
        <v>21</v>
      </c>
      <c r="C66" s="30" t="s">
        <v>256</v>
      </c>
      <c r="D66" s="25" t="s">
        <v>12</v>
      </c>
    </row>
    <row r="67" spans="1:4" ht="15" thickBot="1" x14ac:dyDescent="0.4">
      <c r="A67" t="s">
        <v>196</v>
      </c>
      <c r="B67" s="4" t="s">
        <v>22</v>
      </c>
      <c r="C67" s="5" t="s">
        <v>56</v>
      </c>
      <c r="D67" s="5" t="s">
        <v>24</v>
      </c>
    </row>
    <row r="68" spans="1:4" ht="15.5" thickTop="1" thickBot="1" x14ac:dyDescent="0.4">
      <c r="A68" t="s">
        <v>197</v>
      </c>
      <c r="B68" s="4" t="s">
        <v>25</v>
      </c>
      <c r="C68" s="5" t="s">
        <v>57</v>
      </c>
      <c r="D68" s="5" t="s">
        <v>12</v>
      </c>
    </row>
    <row r="69" spans="1:4" ht="15.5" thickTop="1" thickBot="1" x14ac:dyDescent="0.4">
      <c r="A69" t="s">
        <v>198</v>
      </c>
      <c r="B69" s="4" t="s">
        <v>27</v>
      </c>
      <c r="C69" s="5" t="s">
        <v>58</v>
      </c>
      <c r="D69" s="5" t="s">
        <v>12</v>
      </c>
    </row>
    <row r="70" spans="1:4" ht="15.5" thickTop="1" thickBot="1" x14ac:dyDescent="0.4">
      <c r="A70" t="s">
        <v>199</v>
      </c>
      <c r="B70" s="4" t="s">
        <v>29</v>
      </c>
      <c r="C70" s="5" t="s">
        <v>59</v>
      </c>
      <c r="D70" s="5" t="s">
        <v>12</v>
      </c>
    </row>
    <row r="71" spans="1:4" ht="24" thickTop="1" thickBot="1" x14ac:dyDescent="0.4">
      <c r="A71" t="s">
        <v>200</v>
      </c>
      <c r="B71" s="4" t="s">
        <v>31</v>
      </c>
      <c r="C71" s="5" t="s">
        <v>60</v>
      </c>
      <c r="D71" s="5" t="s">
        <v>52</v>
      </c>
    </row>
    <row r="72" spans="1:4" ht="23.5" thickTop="1" x14ac:dyDescent="0.35">
      <c r="A72" t="s">
        <v>201</v>
      </c>
      <c r="B72" s="24" t="s">
        <v>34</v>
      </c>
      <c r="C72" s="6" t="s">
        <v>257</v>
      </c>
      <c r="D72" s="25" t="s">
        <v>35</v>
      </c>
    </row>
    <row r="73" spans="1:4" ht="15" thickBot="1" x14ac:dyDescent="0.4">
      <c r="A73" t="s">
        <v>202</v>
      </c>
      <c r="B73" s="4" t="s">
        <v>36</v>
      </c>
      <c r="C73" s="5" t="s">
        <v>37</v>
      </c>
      <c r="D73" s="5" t="s">
        <v>35</v>
      </c>
    </row>
    <row r="74" spans="1:4" ht="15.5" thickTop="1" thickBot="1" x14ac:dyDescent="0.4">
      <c r="A74" t="s">
        <v>167</v>
      </c>
      <c r="B74" s="4" t="s">
        <v>3</v>
      </c>
      <c r="C74" s="5" t="s">
        <v>61</v>
      </c>
      <c r="D74" s="5" t="s">
        <v>5</v>
      </c>
    </row>
    <row r="75" spans="1:4" ht="35.5" thickTop="1" thickBot="1" x14ac:dyDescent="0.4">
      <c r="A75" t="s">
        <v>168</v>
      </c>
      <c r="B75" s="24" t="s">
        <v>6</v>
      </c>
      <c r="C75" s="6" t="s">
        <v>39</v>
      </c>
      <c r="D75" s="26"/>
    </row>
    <row r="76" spans="1:4" ht="35" thickTop="1" x14ac:dyDescent="0.35">
      <c r="A76" t="s">
        <v>169</v>
      </c>
      <c r="B76" s="24" t="s">
        <v>7</v>
      </c>
      <c r="C76" s="6" t="s">
        <v>40</v>
      </c>
      <c r="D76" s="26"/>
    </row>
    <row r="77" spans="1:4" ht="35" thickBot="1" x14ac:dyDescent="0.4">
      <c r="A77" t="s">
        <v>170</v>
      </c>
      <c r="B77" s="4" t="s">
        <v>8</v>
      </c>
      <c r="C77" s="5" t="s">
        <v>62</v>
      </c>
      <c r="D77" s="7"/>
    </row>
    <row r="78" spans="1:4" ht="24" thickTop="1" thickBot="1" x14ac:dyDescent="0.4">
      <c r="A78" t="s">
        <v>171</v>
      </c>
      <c r="B78" s="4" t="s">
        <v>10</v>
      </c>
      <c r="C78" s="5" t="s">
        <v>11</v>
      </c>
      <c r="D78" s="5" t="s">
        <v>12</v>
      </c>
    </row>
    <row r="79" spans="1:4" ht="15.5" thickTop="1" thickBot="1" x14ac:dyDescent="0.4">
      <c r="A79" t="s">
        <v>172</v>
      </c>
      <c r="B79" s="4" t="s">
        <v>13</v>
      </c>
      <c r="C79" s="5" t="s">
        <v>42</v>
      </c>
      <c r="D79" s="5" t="s">
        <v>12</v>
      </c>
    </row>
    <row r="80" spans="1:4" ht="24" thickTop="1" thickBot="1" x14ac:dyDescent="0.4">
      <c r="A80" t="s">
        <v>173</v>
      </c>
      <c r="B80" s="4" t="s">
        <v>15</v>
      </c>
      <c r="C80" s="5" t="s">
        <v>63</v>
      </c>
      <c r="D80" s="5" t="s">
        <v>12</v>
      </c>
    </row>
    <row r="81" spans="1:4" ht="35" thickTop="1" x14ac:dyDescent="0.35">
      <c r="A81" t="s">
        <v>174</v>
      </c>
      <c r="B81" s="29" t="s">
        <v>254</v>
      </c>
      <c r="C81" s="25" t="s">
        <v>44</v>
      </c>
      <c r="D81" s="25" t="s">
        <v>12</v>
      </c>
    </row>
    <row r="82" spans="1:4" ht="23.5" thickBot="1" x14ac:dyDescent="0.4">
      <c r="A82" t="s">
        <v>175</v>
      </c>
      <c r="B82" s="4" t="s">
        <v>18</v>
      </c>
      <c r="C82" s="5" t="s">
        <v>19</v>
      </c>
      <c r="D82" s="5" t="s">
        <v>12</v>
      </c>
    </row>
    <row r="83" spans="1:4" ht="35.5" thickTop="1" thickBot="1" x14ac:dyDescent="0.4">
      <c r="A83" t="s">
        <v>176</v>
      </c>
      <c r="B83" s="24" t="s">
        <v>20</v>
      </c>
      <c r="C83" s="6" t="s">
        <v>255</v>
      </c>
      <c r="D83" s="25" t="s">
        <v>12</v>
      </c>
    </row>
    <row r="84" spans="1:4" ht="35" thickTop="1" x14ac:dyDescent="0.35">
      <c r="A84" t="s">
        <v>177</v>
      </c>
      <c r="B84" s="24" t="s">
        <v>21</v>
      </c>
      <c r="C84" s="6" t="s">
        <v>255</v>
      </c>
      <c r="D84" s="25" t="s">
        <v>12</v>
      </c>
    </row>
    <row r="85" spans="1:4" ht="15" thickBot="1" x14ac:dyDescent="0.4">
      <c r="A85" t="s">
        <v>178</v>
      </c>
      <c r="B85" s="4" t="s">
        <v>22</v>
      </c>
      <c r="C85" s="5" t="s">
        <v>64</v>
      </c>
      <c r="D85" s="5" t="s">
        <v>33</v>
      </c>
    </row>
    <row r="86" spans="1:4" ht="15.5" thickTop="1" thickBot="1" x14ac:dyDescent="0.4">
      <c r="A86" t="s">
        <v>179</v>
      </c>
      <c r="B86" s="4" t="s">
        <v>25</v>
      </c>
      <c r="C86" s="5" t="s">
        <v>35</v>
      </c>
      <c r="D86" s="5" t="s">
        <v>35</v>
      </c>
    </row>
    <row r="87" spans="1:4" ht="15.5" thickTop="1" thickBot="1" x14ac:dyDescent="0.4">
      <c r="A87" t="s">
        <v>180</v>
      </c>
      <c r="B87" s="4" t="s">
        <v>27</v>
      </c>
      <c r="C87" s="5" t="s">
        <v>35</v>
      </c>
      <c r="D87" s="5" t="s">
        <v>35</v>
      </c>
    </row>
    <row r="88" spans="1:4" ht="15.5" thickTop="1" thickBot="1" x14ac:dyDescent="0.4">
      <c r="A88" t="s">
        <v>181</v>
      </c>
      <c r="B88" s="4" t="s">
        <v>29</v>
      </c>
      <c r="C88" s="5" t="s">
        <v>35</v>
      </c>
      <c r="D88" s="5" t="s">
        <v>35</v>
      </c>
    </row>
    <row r="89" spans="1:4" ht="15.5" thickTop="1" thickBot="1" x14ac:dyDescent="0.4">
      <c r="A89" t="s">
        <v>182</v>
      </c>
      <c r="B89" s="4" t="s">
        <v>31</v>
      </c>
      <c r="C89" s="5" t="s">
        <v>35</v>
      </c>
      <c r="D89" s="5" t="s">
        <v>35</v>
      </c>
    </row>
    <row r="90" spans="1:4" ht="23.5" thickTop="1" x14ac:dyDescent="0.35">
      <c r="A90" t="s">
        <v>183</v>
      </c>
      <c r="B90" s="24" t="s">
        <v>34</v>
      </c>
      <c r="C90" s="6" t="s">
        <v>257</v>
      </c>
      <c r="D90" s="25" t="s">
        <v>35</v>
      </c>
    </row>
    <row r="91" spans="1:4" ht="15" thickBot="1" x14ac:dyDescent="0.4">
      <c r="A91" t="s">
        <v>184</v>
      </c>
      <c r="B91" s="4" t="s">
        <v>36</v>
      </c>
      <c r="C91" s="5" t="s">
        <v>37</v>
      </c>
      <c r="D91" s="5" t="s">
        <v>35</v>
      </c>
    </row>
    <row r="92" spans="1:4" ht="15" thickTop="1" x14ac:dyDescent="0.35"/>
  </sheetData>
  <phoneticPr fontId="17" type="noConversion"/>
  <pageMargins left="0.7" right="0.7" top="0.75" bottom="0.75" header="0.3" footer="0.3"/>
  <headerFooter>
    <oddFooter>&amp;L_x000D_&amp;1#&amp;"Calibri"&amp;10&amp;KFF0000 Classified as Confidential Recipient Only</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ED7C3-641C-49CB-9FE8-91FA929BCAA5}">
  <sheetPr codeName="Sheet12"/>
  <dimension ref="A3:E29"/>
  <sheetViews>
    <sheetView workbookViewId="0">
      <selection activeCell="C5" sqref="C5:E5"/>
    </sheetView>
  </sheetViews>
  <sheetFormatPr defaultRowHeight="14.5" x14ac:dyDescent="0.35"/>
  <cols>
    <col min="2" max="2" width="20.453125" bestFit="1" customWidth="1"/>
    <col min="3" max="3" width="63.81640625" bestFit="1" customWidth="1"/>
    <col min="4" max="4" width="44.54296875" bestFit="1" customWidth="1"/>
    <col min="5" max="5" width="14.1796875" bestFit="1" customWidth="1"/>
  </cols>
  <sheetData>
    <row r="3" spans="1:5" x14ac:dyDescent="0.35">
      <c r="C3" t="s">
        <v>166</v>
      </c>
      <c r="D3" t="s">
        <v>76</v>
      </c>
    </row>
    <row r="5" spans="1:5" x14ac:dyDescent="0.35">
      <c r="C5" s="28" t="s">
        <v>0</v>
      </c>
      <c r="D5" s="28" t="s">
        <v>1</v>
      </c>
      <c r="E5" s="28" t="s">
        <v>2</v>
      </c>
    </row>
    <row r="6" spans="1:5" x14ac:dyDescent="0.35">
      <c r="A6">
        <v>1</v>
      </c>
      <c r="B6" t="str">
        <f>CONCATENATE($D$3,A6)</f>
        <v>Travel Student- ST1</v>
      </c>
      <c r="C6" s="35" t="str">
        <f>INDEX(Master!$A$1:$D$121,MATCH(B6,Master!$A$1:$A$121,0),2)</f>
        <v>Trip Cancellation/Curtailment</v>
      </c>
      <c r="D6" s="35" t="str">
        <f>INDEX(Master!$A$1:$D$121,MATCH(B6,Master!$A$1:$A$121,0),3)</f>
        <v>USD 750</v>
      </c>
      <c r="E6" s="35" t="str">
        <f>INDEX(Master!$A$1:$D$121,MATCH(B6,Master!$A$1:$A$121,0),4)</f>
        <v>10%of trip cost</v>
      </c>
    </row>
    <row r="7" spans="1:5" x14ac:dyDescent="0.35">
      <c r="A7">
        <v>2</v>
      </c>
      <c r="B7" t="str">
        <f>CONCATENATE($D$3,A7)</f>
        <v>Travel Student- ST2</v>
      </c>
      <c r="C7" s="27" t="str">
        <f>INDEX(Master!$A$1:$D$121,MATCH(B7,Master!$A$1:$A$121,0),2)</f>
        <v>-Trip/Journey Incident Assistance (Early return-trip incident)</v>
      </c>
      <c r="D7" s="27" t="str">
        <f>INDEX(Master!$A$1:$D$121,MATCH(B7,Master!$A$1:$A$121,0),3)</f>
        <v>1xeconomy ticket and USD 80 per night (Max 10 nights)</v>
      </c>
      <c r="E7" s="27">
        <f>INDEX(Master!$A$1:$D$121,MATCH(B7,Master!$A$1:$A$121,0),4)</f>
        <v>0</v>
      </c>
    </row>
    <row r="8" spans="1:5" x14ac:dyDescent="0.35">
      <c r="A8">
        <v>3</v>
      </c>
      <c r="B8" t="str">
        <f t="shared" ref="B8:B29" si="0">CONCATENATE($D$3,A8)</f>
        <v>Travel Student- ST3</v>
      </c>
      <c r="C8" s="27" t="str">
        <f>INDEX(Master!$A$1:$D$121,MATCH(B8,Master!$A$1:$A$121,0),2)</f>
        <v>-Trip/Journey Incident Assistance (Onward journey-trip incident)</v>
      </c>
      <c r="D8" s="27" t="str">
        <f>INDEX(Master!$A$1:$D$121,MATCH(B8,Master!$A$1:$A$121,0),3)</f>
        <v>1x economy ticket and USD80 per night(Max10 nights)</v>
      </c>
      <c r="E8" s="27">
        <f>INDEX(Master!$A$1:$D$121,MATCH(B8,Master!$A$1:$A$121,0),4)</f>
        <v>0</v>
      </c>
    </row>
    <row r="9" spans="1:5" x14ac:dyDescent="0.35">
      <c r="A9">
        <v>4</v>
      </c>
      <c r="B9" t="str">
        <f t="shared" si="0"/>
        <v>Travel Student- ST4</v>
      </c>
      <c r="C9" s="35" t="str">
        <f>INDEX(Master!$A$1:$D$121,MATCH(B9,Master!$A$1:$A$121,0),2)</f>
        <v>Emergency Medical Expenses(including being diagnosed with COVID-19)</v>
      </c>
      <c r="D9" s="35" t="str">
        <f>INDEX(Master!$A$1:$D$121,MATCH(B9,Master!$A$1:$A$121,0),3)</f>
        <v>USD 50,000</v>
      </c>
      <c r="E9" s="35">
        <f>INDEX(Master!$A$1:$D$121,MATCH(B9,Master!$A$1:$A$121,0),4)</f>
        <v>0</v>
      </c>
    </row>
    <row r="10" spans="1:5" x14ac:dyDescent="0.35">
      <c r="A10">
        <v>5</v>
      </c>
      <c r="B10" t="str">
        <f t="shared" si="0"/>
        <v>Travel Student- ST5</v>
      </c>
      <c r="C10" s="27" t="str">
        <f>INDEX(Master!$A$1:$D$121,MATCH(B10,Master!$A$1:$A$121,0),2)</f>
        <v>-Emergency Medical Evacuation/Repatriation</v>
      </c>
      <c r="D10" s="27" t="str">
        <f>INDEX(Master!$A$1:$D$121,MATCH(B10,Master!$A$1:$A$121,0),3)</f>
        <v>Including Above</v>
      </c>
      <c r="E10" s="27" t="str">
        <f>INDEX(Master!$A$1:$D$121,MATCH(B10,Master!$A$1:$A$121,0),4)</f>
        <v>USD 30</v>
      </c>
    </row>
    <row r="11" spans="1:5" x14ac:dyDescent="0.35">
      <c r="A11">
        <v>6</v>
      </c>
      <c r="B11" t="str">
        <f t="shared" si="0"/>
        <v>Travel Student- ST6</v>
      </c>
      <c r="C11" s="27" t="str">
        <f>INDEX(Master!$A$1:$D$121,MATCH(B11,Master!$A$1:$A$121,0),2)</f>
        <v>-Repatriation of Remains</v>
      </c>
      <c r="D11" s="27" t="str">
        <f>INDEX(Master!$A$1:$D$121,MATCH(B11,Master!$A$1:$A$121,0),3)</f>
        <v>USD 7,500</v>
      </c>
      <c r="E11" s="27" t="str">
        <f>INDEX(Master!$A$1:$D$121,MATCH(B11,Master!$A$1:$A$121,0),4)</f>
        <v>USD 30</v>
      </c>
    </row>
    <row r="12" spans="1:5" x14ac:dyDescent="0.35">
      <c r="A12">
        <v>7</v>
      </c>
      <c r="B12" t="str">
        <f t="shared" si="0"/>
        <v>Travel Student- ST7</v>
      </c>
      <c r="C12" s="27" t="str">
        <f>INDEX(Master!$A$1:$D$121,MATCH(B12,Master!$A$1:$A$121,0),2)</f>
        <v>-Dental</v>
      </c>
      <c r="D12" s="27" t="str">
        <f>INDEX(Master!$A$1:$D$121,MATCH(B12,Master!$A$1:$A$121,0),3)</f>
        <v>USD 200 (Max USD 50 per tooth)</v>
      </c>
      <c r="E12" s="27" t="str">
        <f>INDEX(Master!$A$1:$D$121,MATCH(B12,Master!$A$1:$A$121,0),4)</f>
        <v>USD 30</v>
      </c>
    </row>
    <row r="13" spans="1:5" x14ac:dyDescent="0.35">
      <c r="A13">
        <v>8</v>
      </c>
      <c r="B13" t="str">
        <f t="shared" si="0"/>
        <v>Travel Student- ST8</v>
      </c>
      <c r="C13" s="27" t="str">
        <f>INDEX(Master!$A$1:$D$121,MATCH(B13,Master!$A$1:$A$121,0),2)</f>
        <v>-Accommodation costs related to COVID-19 Quarantine: If diagnosed with COVID-19</v>
      </c>
      <c r="D13" s="27" t="str">
        <f>INDEX(Master!$A$1:$D$121,MATCH(B13,Master!$A$1:$A$121,0),3)</f>
        <v>Up to USD 75 per day (Max 10 days)</v>
      </c>
      <c r="E13" s="27" t="str">
        <f>INDEX(Master!$A$1:$D$121,MATCH(B13,Master!$A$1:$A$121,0),4)</f>
        <v>USD 30</v>
      </c>
    </row>
    <row r="14" spans="1:5" x14ac:dyDescent="0.35">
      <c r="A14">
        <v>9</v>
      </c>
      <c r="B14" t="str">
        <f t="shared" si="0"/>
        <v>Travel Student- ST9</v>
      </c>
      <c r="C14" s="27" t="str">
        <f>INDEX(Master!$A$1:$D$121,MATCH(B14,Master!$A$1:$A$121,0),2)</f>
        <v>-Emergency Family Travel/ Visit of close relative</v>
      </c>
      <c r="D14" s="27" t="str">
        <f>INDEX(Master!$A$1:$D$121,MATCH(B14,Master!$A$1:$A$121,0),3)</f>
        <v>1 x Economy Ticket</v>
      </c>
      <c r="E14" s="27" t="str">
        <f>INDEX(Master!$A$1:$D$121,MATCH(B14,Master!$A$1:$A$121,0),4)</f>
        <v>USD 30</v>
      </c>
    </row>
    <row r="15" spans="1:5" x14ac:dyDescent="0.35">
      <c r="A15">
        <v>10</v>
      </c>
      <c r="B15" t="str">
        <f t="shared" si="0"/>
        <v>Travel Student- ST10</v>
      </c>
      <c r="C15" s="27" t="str">
        <f>INDEX(Master!$A$1:$D$121,MATCH(B15,Master!$A$1:$A$121,0),2)</f>
        <v>-Travel/Medical Incident Assistance(Early return-medical cause)</v>
      </c>
      <c r="D15" s="27" t="str">
        <f>INDEX(Master!$A$1:$D$121,MATCH(B15,Master!$A$1:$A$121,0),3)</f>
        <v>1 x Economy Ticket and USD 80 per night (Max 10 nights)</v>
      </c>
      <c r="E15" s="27" t="str">
        <f>INDEX(Master!$A$1:$D$121,MATCH(B15,Master!$A$1:$A$121,0),4)</f>
        <v>USD 30</v>
      </c>
    </row>
    <row r="16" spans="1:5" x14ac:dyDescent="0.35">
      <c r="A16">
        <v>11</v>
      </c>
      <c r="B16" t="str">
        <f t="shared" si="0"/>
        <v>Travel Student- ST11</v>
      </c>
      <c r="C16" s="27" t="str">
        <f>INDEX(Master!$A$1:$D$121,MATCH(B16,Master!$A$1:$A$121,0),2)</f>
        <v>-Travel/Medical Incident Assistance(onward journey-medical cause)</v>
      </c>
      <c r="D16" s="27" t="str">
        <f>INDEX(Master!$A$1:$D$121,MATCH(B16,Master!$A$1:$A$121,0),3)</f>
        <v>1 x Economy Ticket and USD 80 per night (Max 10 nights)</v>
      </c>
      <c r="E16" s="27" t="str">
        <f>INDEX(Master!$A$1:$D$121,MATCH(B16,Master!$A$1:$A$121,0),4)</f>
        <v>USD 30</v>
      </c>
    </row>
    <row r="17" spans="1:5" x14ac:dyDescent="0.35">
      <c r="A17">
        <v>12</v>
      </c>
      <c r="B17" t="str">
        <f t="shared" si="0"/>
        <v>Travel Student- ST12</v>
      </c>
      <c r="C17" s="35" t="str">
        <f>INDEX(Master!$A$1:$D$121,MATCH(B17,Master!$A$1:$A$121,0),2)</f>
        <v>Travel Delay</v>
      </c>
      <c r="D17" s="35" t="str">
        <f>INDEX(Master!$A$1:$D$121,MATCH(B17,Master!$A$1:$A$121,0),3)</f>
        <v>USD 200(USD 50 per 4 hours)</v>
      </c>
      <c r="E17" s="35" t="str">
        <f>INDEX(Master!$A$1:$D$121,MATCH(B17,Master!$A$1:$A$121,0),4)</f>
        <v>4hours</v>
      </c>
    </row>
    <row r="18" spans="1:5" x14ac:dyDescent="0.35">
      <c r="A18">
        <v>13</v>
      </c>
      <c r="B18" t="str">
        <f t="shared" si="0"/>
        <v>Travel Student- ST13</v>
      </c>
      <c r="C18" s="35" t="str">
        <f>INDEX(Master!$A$1:$D$121,MATCH(B18,Master!$A$1:$A$121,0),2)</f>
        <v>Baggage Insurance</v>
      </c>
      <c r="D18" s="35" t="str">
        <f>INDEX(Master!$A$1:$D$121,MATCH(B18,Master!$A$1:$A$121,0),3)</f>
        <v>Nil</v>
      </c>
      <c r="E18" s="35" t="str">
        <f>INDEX(Master!$A$1:$D$121,MATCH(B18,Master!$A$1:$A$121,0),4)</f>
        <v>Nil</v>
      </c>
    </row>
    <row r="19" spans="1:5" x14ac:dyDescent="0.35">
      <c r="A19">
        <v>14</v>
      </c>
      <c r="B19" t="str">
        <f t="shared" si="0"/>
        <v>Travel Student- ST14</v>
      </c>
      <c r="C19" s="27" t="str">
        <f>INDEX(Master!$A$1:$D$121,MATCH(B19,Master!$A$1:$A$121,0),2)</f>
        <v>-Valuables (including Laptop)</v>
      </c>
      <c r="D19" s="27" t="str">
        <f>INDEX(Master!$A$1:$D$121,MATCH(B19,Master!$A$1:$A$121,0),3)</f>
        <v>Nil</v>
      </c>
      <c r="E19" s="27" t="str">
        <f>INDEX(Master!$A$1:$D$121,MATCH(B19,Master!$A$1:$A$121,0),4)</f>
        <v>Nil</v>
      </c>
    </row>
    <row r="20" spans="1:5" x14ac:dyDescent="0.35">
      <c r="A20">
        <v>15</v>
      </c>
      <c r="B20" t="str">
        <f t="shared" si="0"/>
        <v>Travel Student- ST15</v>
      </c>
      <c r="C20" s="27" t="str">
        <f>INDEX(Master!$A$1:$D$121,MATCH(B20,Master!$A$1:$A$121,0),2)</f>
        <v>-Single item, pair or set limit</v>
      </c>
      <c r="D20" s="27" t="str">
        <f>INDEX(Master!$A$1:$D$121,MATCH(B20,Master!$A$1:$A$121,0),3)</f>
        <v>Nil</v>
      </c>
      <c r="E20" s="27" t="str">
        <f>INDEX(Master!$A$1:$D$121,MATCH(B20,Master!$A$1:$A$121,0),4)</f>
        <v>Nil</v>
      </c>
    </row>
    <row r="21" spans="1:5" x14ac:dyDescent="0.35">
      <c r="A21">
        <v>16</v>
      </c>
      <c r="B21" t="str">
        <f t="shared" si="0"/>
        <v>Travel Student- ST16</v>
      </c>
      <c r="C21" s="35" t="str">
        <f>INDEX(Master!$A$1:$D$121,MATCH(B21,Master!$A$1:$A$121,0),2)</f>
        <v>Baggage Delay</v>
      </c>
      <c r="D21" s="35" t="str">
        <f>INDEX(Master!$A$1:$D$121,MATCH(B21,Master!$A$1:$A$121,0),3)</f>
        <v>Nil</v>
      </c>
      <c r="E21" s="35" t="str">
        <f>INDEX(Master!$A$1:$D$121,MATCH(B21,Master!$A$1:$A$121,0),4)</f>
        <v>Nil</v>
      </c>
    </row>
    <row r="22" spans="1:5" x14ac:dyDescent="0.35">
      <c r="A22">
        <v>17</v>
      </c>
      <c r="B22" t="str">
        <f t="shared" si="0"/>
        <v>Travel Student- ST17</v>
      </c>
      <c r="C22" s="35" t="str">
        <f>INDEX(Master!$A$1:$D$121,MATCH(B22,Master!$A$1:$A$121,0),2)</f>
        <v>Emergency Transportation</v>
      </c>
      <c r="D22" s="35" t="str">
        <f>INDEX(Master!$A$1:$D$121,MATCH(B22,Master!$A$1:$A$121,0),3)</f>
        <v>Actual cost (USD 1,500 max for search,rescue and recovery</v>
      </c>
      <c r="E22" s="35" t="str">
        <f>INDEX(Master!$A$1:$D$121,MATCH(B22,Master!$A$1:$A$121,0),4)</f>
        <v>Nil</v>
      </c>
    </row>
    <row r="23" spans="1:5" x14ac:dyDescent="0.35">
      <c r="A23">
        <v>18</v>
      </c>
      <c r="B23" t="str">
        <f t="shared" si="0"/>
        <v>Travel Student- ST18</v>
      </c>
      <c r="C23" s="35" t="str">
        <f>INDEX(Master!$A$1:$D$121,MATCH(B23,Master!$A$1:$A$121,0),2)</f>
        <v>Travel Assistance</v>
      </c>
      <c r="D23" s="35" t="str">
        <f>INDEX(Master!$A$1:$D$121,MATCH(B23,Master!$A$1:$A$121,0),3)</f>
        <v>Covered</v>
      </c>
      <c r="E23" s="35" t="str">
        <f>INDEX(Master!$A$1:$D$121,MATCH(B23,Master!$A$1:$A$121,0),4)</f>
        <v>Nil</v>
      </c>
    </row>
    <row r="24" spans="1:5" x14ac:dyDescent="0.35">
      <c r="A24">
        <v>19</v>
      </c>
      <c r="B24" t="str">
        <f t="shared" si="0"/>
        <v>Travel Student- ST19</v>
      </c>
      <c r="C24" s="27" t="e">
        <f>INDEX(Master!$A$1:$D$121,MATCH(B24,Master!$A$1:$A$121,0),2)</f>
        <v>#N/A</v>
      </c>
      <c r="D24" s="27" t="e">
        <f>INDEX(Master!$A$1:$D$121,MATCH(B24,Master!$A$1:$A$121,0),3)</f>
        <v>#N/A</v>
      </c>
      <c r="E24" s="27" t="e">
        <f>INDEX(Master!$A$1:$D$121,MATCH(B24,Master!$A$1:$A$121,0),4)</f>
        <v>#N/A</v>
      </c>
    </row>
    <row r="25" spans="1:5" x14ac:dyDescent="0.35">
      <c r="A25">
        <v>20</v>
      </c>
      <c r="B25" t="str">
        <f t="shared" si="0"/>
        <v>Travel Student- ST20</v>
      </c>
      <c r="C25" s="27" t="e">
        <f>INDEX(Master!$A$1:$D$121,MATCH(B25,Master!$A$1:$A$121,0),2)</f>
        <v>#N/A</v>
      </c>
      <c r="D25" s="27" t="e">
        <f>INDEX(Master!$A$1:$D$121,MATCH(B25,Master!$A$1:$A$121,0),3)</f>
        <v>#N/A</v>
      </c>
      <c r="E25" s="27" t="e">
        <f>INDEX(Master!$A$1:$D$121,MATCH(B25,Master!$A$1:$A$121,0),4)</f>
        <v>#N/A</v>
      </c>
    </row>
    <row r="26" spans="1:5" x14ac:dyDescent="0.35">
      <c r="A26">
        <v>21</v>
      </c>
      <c r="B26" t="str">
        <f t="shared" si="0"/>
        <v>Travel Student- ST21</v>
      </c>
      <c r="C26" s="27" t="e">
        <f>INDEX(Master!$A$1:$D$121,MATCH(B26,Master!$A$1:$A$121,0),2)</f>
        <v>#N/A</v>
      </c>
      <c r="D26" s="27" t="e">
        <f>INDEX(Master!$A$1:$D$121,MATCH(B26,Master!$A$1:$A$121,0),3)</f>
        <v>#N/A</v>
      </c>
      <c r="E26" s="27" t="e">
        <f>INDEX(Master!$A$1:$D$121,MATCH(B26,Master!$A$1:$A$121,0),4)</f>
        <v>#N/A</v>
      </c>
    </row>
    <row r="27" spans="1:5" x14ac:dyDescent="0.35">
      <c r="A27">
        <v>22</v>
      </c>
      <c r="B27" t="str">
        <f t="shared" si="0"/>
        <v>Travel Student- ST22</v>
      </c>
      <c r="C27" s="27" t="e">
        <f>INDEX(Master!$A$1:$D$121,MATCH(B27,Master!$A$1:$A$121,0),2)</f>
        <v>#N/A</v>
      </c>
      <c r="D27" s="27" t="e">
        <f>INDEX(Master!$A$1:$D$121,MATCH(B27,Master!$A$1:$A$121,0),3)</f>
        <v>#N/A</v>
      </c>
      <c r="E27" s="27" t="e">
        <f>INDEX(Master!$A$1:$D$121,MATCH(B27,Master!$A$1:$A$121,0),4)</f>
        <v>#N/A</v>
      </c>
    </row>
    <row r="28" spans="1:5" x14ac:dyDescent="0.35">
      <c r="A28">
        <v>23</v>
      </c>
      <c r="B28" t="str">
        <f t="shared" si="0"/>
        <v>Travel Student- ST23</v>
      </c>
      <c r="C28" s="27" t="e">
        <f>INDEX(Master!$A$1:$D$121,MATCH(B28,Master!$A$1:$A$121,0),2)</f>
        <v>#N/A</v>
      </c>
      <c r="D28" s="27" t="e">
        <f>INDEX(Master!$A$1:$D$121,MATCH(B28,Master!$A$1:$A$121,0),3)</f>
        <v>#N/A</v>
      </c>
      <c r="E28" s="27" t="e">
        <f>INDEX(Master!$A$1:$D$121,MATCH(B28,Master!$A$1:$A$121,0),4)</f>
        <v>#N/A</v>
      </c>
    </row>
    <row r="29" spans="1:5" x14ac:dyDescent="0.35">
      <c r="A29">
        <v>24</v>
      </c>
      <c r="B29" t="str">
        <f t="shared" si="0"/>
        <v>Travel Student- ST24</v>
      </c>
      <c r="C29" s="27" t="e">
        <f>INDEX(Master!$A$1:$D$121,MATCH(B29,Master!$A$1:$A$121,0),2)</f>
        <v>#N/A</v>
      </c>
      <c r="D29" s="27" t="e">
        <f>INDEX(Master!$A$1:$D$121,MATCH(B29,Master!$A$1:$A$121,0),3)</f>
        <v>#N/A</v>
      </c>
      <c r="E29" s="27" t="e">
        <f>INDEX(Master!$A$1:$D$121,MATCH(B29,Master!$A$1:$A$121,0),4)</f>
        <v>#N/A</v>
      </c>
    </row>
  </sheetData>
  <pageMargins left="0.7" right="0.7" top="0.75" bottom="0.75" header="0.3" footer="0.3"/>
  <headerFooter>
    <oddFooter>&amp;L_x000D_&amp;1#&amp;"Calibri"&amp;10&amp;KFF0000 Classified as Confidential Recipient Only</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FF18B06F-BB67-468F-A968-894876651221}">
          <x14:formula1>
            <xm:f>TravelPlans!$A$1:$A$5</xm:f>
          </x14:formula1>
          <xm:sqref>D3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00357-01C3-4DED-8677-8ACBBAF5EB17}">
  <sheetPr codeName="Sheet10">
    <tabColor theme="8" tint="0.79998168889431442"/>
  </sheetPr>
  <dimension ref="A1:D34"/>
  <sheetViews>
    <sheetView topLeftCell="A4" workbookViewId="0">
      <selection activeCell="A8" sqref="A8"/>
    </sheetView>
  </sheetViews>
  <sheetFormatPr defaultColWidth="52" defaultRowHeight="13" x14ac:dyDescent="0.3"/>
  <cols>
    <col min="1" max="16384" width="52" style="42"/>
  </cols>
  <sheetData>
    <row r="1" spans="1:4" ht="33.75" customHeight="1" x14ac:dyDescent="0.3"/>
    <row r="2" spans="1:4" ht="22.5" customHeight="1" thickBot="1" x14ac:dyDescent="0.5">
      <c r="A2" s="71" t="s">
        <v>265</v>
      </c>
      <c r="B2" s="71"/>
    </row>
    <row r="3" spans="1:4" ht="20.5" customHeight="1" x14ac:dyDescent="0.35">
      <c r="A3" s="69" t="s">
        <v>266</v>
      </c>
      <c r="B3" s="70"/>
    </row>
    <row r="4" spans="1:4" ht="33.65" customHeight="1" x14ac:dyDescent="0.35">
      <c r="A4" s="22" t="s">
        <v>142</v>
      </c>
      <c r="B4" s="37"/>
    </row>
    <row r="5" spans="1:4" ht="22" customHeight="1" x14ac:dyDescent="0.35">
      <c r="A5" s="22" t="s">
        <v>143</v>
      </c>
      <c r="B5" s="37"/>
    </row>
    <row r="6" spans="1:4" ht="22" customHeight="1" x14ac:dyDescent="0.35">
      <c r="A6" s="22" t="s">
        <v>144</v>
      </c>
      <c r="B6" s="37"/>
    </row>
    <row r="7" spans="1:4" ht="22" customHeight="1" x14ac:dyDescent="0.35">
      <c r="A7" s="22" t="s">
        <v>145</v>
      </c>
      <c r="B7" s="37"/>
    </row>
    <row r="8" spans="1:4" ht="22" customHeight="1" x14ac:dyDescent="0.35">
      <c r="A8" s="23" t="s">
        <v>146</v>
      </c>
      <c r="B8" s="38"/>
    </row>
    <row r="9" spans="1:4" ht="22" customHeight="1" x14ac:dyDescent="0.35">
      <c r="A9" s="23" t="s">
        <v>147</v>
      </c>
      <c r="B9" s="39"/>
    </row>
    <row r="10" spans="1:4" ht="22" customHeight="1" x14ac:dyDescent="0.35">
      <c r="A10" s="23" t="s">
        <v>148</v>
      </c>
      <c r="B10" s="40"/>
    </row>
    <row r="11" spans="1:4" ht="22" customHeight="1" x14ac:dyDescent="0.35">
      <c r="A11" s="23" t="s">
        <v>149</v>
      </c>
      <c r="B11" s="37"/>
    </row>
    <row r="12" spans="1:4" ht="22" customHeight="1" x14ac:dyDescent="0.35">
      <c r="A12" s="23" t="s">
        <v>150</v>
      </c>
      <c r="B12" s="38"/>
    </row>
    <row r="13" spans="1:4" ht="22" customHeight="1" x14ac:dyDescent="0.35">
      <c r="A13" s="23" t="s">
        <v>151</v>
      </c>
      <c r="B13" s="38"/>
    </row>
    <row r="14" spans="1:4" ht="22" customHeight="1" x14ac:dyDescent="0.35">
      <c r="A14" s="23" t="s">
        <v>152</v>
      </c>
      <c r="B14" s="37"/>
    </row>
    <row r="15" spans="1:4" ht="33" customHeight="1" thickBot="1" x14ac:dyDescent="0.4">
      <c r="A15" s="36" t="s">
        <v>153</v>
      </c>
      <c r="B15" s="41"/>
      <c r="D15" s="43"/>
    </row>
    <row r="16" spans="1:4" ht="25" customHeight="1" x14ac:dyDescent="0.3"/>
    <row r="17" s="42" customFormat="1" ht="25" customHeight="1" x14ac:dyDescent="0.3"/>
    <row r="18" s="42" customFormat="1" ht="25" customHeight="1" x14ac:dyDescent="0.3"/>
    <row r="19" s="42" customFormat="1" ht="25" customHeight="1" x14ac:dyDescent="0.3"/>
    <row r="20" s="42" customFormat="1" ht="25" customHeight="1" x14ac:dyDescent="0.3"/>
    <row r="21" s="42" customFormat="1" ht="25" customHeight="1" x14ac:dyDescent="0.3"/>
    <row r="22" s="42" customFormat="1" ht="25" customHeight="1" x14ac:dyDescent="0.3"/>
    <row r="23" s="42" customFormat="1" ht="25" customHeight="1" x14ac:dyDescent="0.3"/>
    <row r="24" s="42" customFormat="1" ht="25" customHeight="1" x14ac:dyDescent="0.3"/>
    <row r="25" s="42" customFormat="1" ht="25" customHeight="1" x14ac:dyDescent="0.3"/>
    <row r="26" s="42" customFormat="1" ht="25" customHeight="1" x14ac:dyDescent="0.3"/>
    <row r="27" s="42" customFormat="1" ht="25" customHeight="1" x14ac:dyDescent="0.3"/>
    <row r="28" s="42" customFormat="1" ht="25" customHeight="1" x14ac:dyDescent="0.3"/>
    <row r="29" s="42" customFormat="1" ht="25" customHeight="1" x14ac:dyDescent="0.3"/>
    <row r="30" s="42" customFormat="1" ht="25" customHeight="1" x14ac:dyDescent="0.3"/>
    <row r="31" s="42" customFormat="1" ht="25" customHeight="1" x14ac:dyDescent="0.3"/>
    <row r="32" s="42" customFormat="1" ht="25" customHeight="1" x14ac:dyDescent="0.3"/>
    <row r="33" s="42" customFormat="1" ht="25" customHeight="1" x14ac:dyDescent="0.3"/>
    <row r="34" s="42" customFormat="1" ht="25" customHeight="1" x14ac:dyDescent="0.3"/>
  </sheetData>
  <sheetProtection algorithmName="SHA-512" hashValue="eQIGpLW9X8fOv8sSv4GWoVKqpQFlEjqbeMYjzCByMvCtn8GCzERfsDMevB+JiSMAmvoy+iCV5zVHkc3jfF/14g==" saltValue="JHV/sK0F1ealEW21WU2ylw==" spinCount="100000" sheet="1" objects="1" scenarios="1"/>
  <mergeCells count="2">
    <mergeCell ref="A3:B3"/>
    <mergeCell ref="A2:B2"/>
  </mergeCells>
  <pageMargins left="0.55118110236220474" right="0.35433070866141736" top="0.98425196850393704" bottom="0.98425196850393704" header="0.51181102362204722" footer="0.51181102362204722"/>
  <pageSetup scale="95" firstPageNumber="0" orientation="portrait" horizontalDpi="300" verticalDpi="300" r:id="rId1"/>
  <headerFooter alignWithMargins="0">
    <oddFooter>&amp;L_x000D_&amp;1#&amp;"Calibri"&amp;10&amp;KFF0000 Classified as Confidential Recipient Only</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7C1D7-B85A-4350-90DC-0C56162D1A9B}">
  <sheetPr codeName="Sheet9">
    <tabColor theme="3" tint="0.59999389629810485"/>
  </sheetPr>
  <dimension ref="A1:L75"/>
  <sheetViews>
    <sheetView topLeftCell="A2" zoomScaleNormal="100" workbookViewId="0">
      <selection activeCell="B9" sqref="B9"/>
    </sheetView>
  </sheetViews>
  <sheetFormatPr defaultColWidth="25.1796875" defaultRowHeight="13" x14ac:dyDescent="0.3"/>
  <cols>
    <col min="1" max="16384" width="25.1796875" style="42"/>
  </cols>
  <sheetData>
    <row r="1" spans="1:12" ht="33.75" customHeight="1" x14ac:dyDescent="0.3"/>
    <row r="2" spans="1:12" ht="22.5" customHeight="1" x14ac:dyDescent="0.5">
      <c r="A2" s="73" t="s">
        <v>265</v>
      </c>
      <c r="B2" s="73"/>
      <c r="C2" s="73"/>
      <c r="D2" s="73"/>
    </row>
    <row r="3" spans="1:12" ht="21.75" customHeight="1" x14ac:dyDescent="0.3">
      <c r="A3" s="72" t="s">
        <v>154</v>
      </c>
      <c r="B3" s="72"/>
      <c r="C3" s="72"/>
      <c r="D3" s="72"/>
      <c r="E3" s="72"/>
      <c r="F3" s="72"/>
      <c r="G3" s="72"/>
      <c r="H3" s="72"/>
      <c r="I3" s="72"/>
      <c r="J3" s="72"/>
      <c r="K3" s="72"/>
      <c r="L3" s="72"/>
    </row>
    <row r="4" spans="1:12" ht="28" customHeight="1" x14ac:dyDescent="0.3">
      <c r="A4" s="44"/>
      <c r="B4" s="45" t="s">
        <v>155</v>
      </c>
      <c r="C4" s="45" t="s">
        <v>156</v>
      </c>
      <c r="D4" s="45" t="s">
        <v>157</v>
      </c>
      <c r="E4" s="45" t="s">
        <v>158</v>
      </c>
      <c r="F4" s="45" t="s">
        <v>159</v>
      </c>
      <c r="G4" s="45" t="s">
        <v>160</v>
      </c>
      <c r="H4" s="45" t="s">
        <v>161</v>
      </c>
      <c r="I4" s="45" t="s">
        <v>162</v>
      </c>
      <c r="J4" s="45" t="s">
        <v>163</v>
      </c>
      <c r="K4" s="45" t="s">
        <v>164</v>
      </c>
      <c r="L4" s="45" t="s">
        <v>165</v>
      </c>
    </row>
    <row r="5" spans="1:12" ht="42" customHeight="1" x14ac:dyDescent="0.35">
      <c r="A5" s="22" t="s">
        <v>142</v>
      </c>
      <c r="B5" s="46"/>
      <c r="C5" s="46"/>
      <c r="D5" s="46"/>
      <c r="E5" s="46"/>
      <c r="F5" s="47"/>
      <c r="G5" s="47"/>
      <c r="H5" s="47"/>
      <c r="I5" s="47"/>
      <c r="J5" s="47"/>
      <c r="K5" s="47"/>
      <c r="L5" s="47"/>
    </row>
    <row r="6" spans="1:12" ht="28" customHeight="1" x14ac:dyDescent="0.35">
      <c r="A6" s="22" t="s">
        <v>143</v>
      </c>
      <c r="B6" s="48"/>
      <c r="C6" s="48"/>
      <c r="D6" s="48"/>
      <c r="E6" s="48"/>
      <c r="F6" s="47"/>
      <c r="G6" s="47"/>
      <c r="H6" s="47"/>
      <c r="I6" s="47"/>
      <c r="J6" s="47"/>
      <c r="K6" s="47"/>
      <c r="L6" s="47"/>
    </row>
    <row r="7" spans="1:12" ht="28" customHeight="1" x14ac:dyDescent="0.35">
      <c r="A7" s="22" t="s">
        <v>144</v>
      </c>
      <c r="B7" s="49"/>
      <c r="C7" s="50"/>
      <c r="D7" s="51"/>
      <c r="E7" s="51"/>
      <c r="F7" s="47"/>
      <c r="G7" s="47"/>
      <c r="H7" s="47"/>
      <c r="I7" s="47"/>
      <c r="J7" s="47"/>
      <c r="K7" s="47"/>
      <c r="L7" s="47"/>
    </row>
    <row r="8" spans="1:12" ht="28" customHeight="1" x14ac:dyDescent="0.35">
      <c r="A8" s="22" t="s">
        <v>145</v>
      </c>
      <c r="B8" s="52"/>
      <c r="C8" s="52"/>
      <c r="D8" s="48"/>
      <c r="E8" s="53"/>
      <c r="F8" s="47"/>
      <c r="G8" s="47"/>
      <c r="H8" s="47"/>
      <c r="I8" s="47"/>
      <c r="J8" s="47"/>
      <c r="K8" s="47"/>
      <c r="L8" s="47"/>
    </row>
    <row r="9" spans="1:12" ht="28" customHeight="1" x14ac:dyDescent="0.35">
      <c r="A9" s="23" t="s">
        <v>146</v>
      </c>
      <c r="B9" s="51"/>
      <c r="C9" s="51"/>
      <c r="D9" s="51"/>
      <c r="E9" s="51"/>
      <c r="F9" s="47"/>
      <c r="G9" s="47"/>
      <c r="H9" s="47"/>
      <c r="I9" s="47"/>
      <c r="J9" s="47"/>
      <c r="K9" s="47"/>
      <c r="L9" s="47"/>
    </row>
    <row r="10" spans="1:12" ht="28" customHeight="1" x14ac:dyDescent="0.35">
      <c r="A10" s="23" t="s">
        <v>147</v>
      </c>
      <c r="B10" s="48"/>
      <c r="C10" s="48"/>
      <c r="D10" s="48"/>
      <c r="E10" s="48"/>
      <c r="F10" s="47"/>
      <c r="G10" s="47"/>
      <c r="H10" s="47"/>
      <c r="I10" s="47"/>
      <c r="J10" s="47"/>
      <c r="K10" s="47"/>
      <c r="L10" s="47"/>
    </row>
    <row r="11" spans="1:12" ht="28" customHeight="1" x14ac:dyDescent="0.35">
      <c r="A11" s="23" t="s">
        <v>148</v>
      </c>
      <c r="B11" s="51"/>
      <c r="C11" s="51"/>
      <c r="D11" s="51"/>
      <c r="E11" s="51"/>
      <c r="F11" s="47"/>
      <c r="G11" s="47"/>
      <c r="H11" s="47"/>
      <c r="I11" s="47"/>
      <c r="J11" s="47"/>
      <c r="K11" s="47"/>
      <c r="L11" s="47"/>
    </row>
    <row r="12" spans="1:12" ht="28" customHeight="1" x14ac:dyDescent="0.35">
      <c r="A12" s="23" t="s">
        <v>149</v>
      </c>
      <c r="B12" s="49"/>
      <c r="C12" s="51"/>
      <c r="D12" s="51"/>
      <c r="E12" s="51"/>
      <c r="F12" s="47"/>
      <c r="G12" s="54"/>
      <c r="H12" s="47"/>
      <c r="I12" s="47"/>
      <c r="J12" s="47"/>
      <c r="K12" s="47"/>
      <c r="L12" s="47"/>
    </row>
    <row r="13" spans="1:12" ht="25" customHeight="1" x14ac:dyDescent="0.35">
      <c r="A13" s="23" t="s">
        <v>150</v>
      </c>
      <c r="B13" s="47"/>
      <c r="C13" s="47"/>
      <c r="D13" s="47"/>
      <c r="E13" s="47"/>
      <c r="F13" s="47"/>
      <c r="G13" s="47"/>
      <c r="H13" s="47"/>
      <c r="I13" s="47"/>
      <c r="J13" s="47"/>
      <c r="K13" s="47"/>
      <c r="L13" s="47"/>
    </row>
    <row r="14" spans="1:12" ht="25" customHeight="1" x14ac:dyDescent="0.35">
      <c r="A14" s="23" t="s">
        <v>151</v>
      </c>
      <c r="B14" s="47"/>
      <c r="C14" s="47"/>
      <c r="D14" s="47"/>
      <c r="E14" s="47"/>
      <c r="F14" s="47"/>
      <c r="G14" s="47"/>
      <c r="H14" s="47"/>
      <c r="I14" s="47"/>
      <c r="J14" s="47"/>
      <c r="K14" s="47"/>
      <c r="L14" s="47"/>
    </row>
    <row r="15" spans="1:12" ht="25" customHeight="1" x14ac:dyDescent="0.35">
      <c r="A15" s="23" t="s">
        <v>152</v>
      </c>
      <c r="B15" s="47"/>
      <c r="C15" s="54"/>
      <c r="D15" s="47"/>
      <c r="E15" s="47"/>
      <c r="F15" s="47"/>
      <c r="G15" s="47"/>
      <c r="H15" s="47"/>
      <c r="I15" s="47"/>
      <c r="J15" s="47"/>
      <c r="K15" s="47"/>
      <c r="L15" s="47"/>
    </row>
    <row r="16" spans="1:12" ht="33" customHeight="1" x14ac:dyDescent="0.35">
      <c r="A16" s="22" t="s">
        <v>153</v>
      </c>
      <c r="B16" s="47"/>
      <c r="C16" s="54"/>
      <c r="D16" s="47"/>
      <c r="E16" s="47"/>
      <c r="F16" s="47"/>
      <c r="G16" s="47"/>
      <c r="H16" s="47"/>
      <c r="I16" s="47"/>
      <c r="J16" s="47"/>
      <c r="K16" s="47"/>
      <c r="L16" s="47"/>
    </row>
    <row r="17" spans="2:4" ht="25" customHeight="1" x14ac:dyDescent="0.3">
      <c r="B17" s="55"/>
      <c r="D17" s="56"/>
    </row>
    <row r="18" spans="2:4" ht="25" customHeight="1" x14ac:dyDescent="0.3">
      <c r="B18" s="55"/>
      <c r="D18" s="56"/>
    </row>
    <row r="19" spans="2:4" ht="25" customHeight="1" x14ac:dyDescent="0.3">
      <c r="B19" s="55"/>
      <c r="D19" s="56"/>
    </row>
    <row r="20" spans="2:4" ht="25" customHeight="1" x14ac:dyDescent="0.3">
      <c r="B20" s="55"/>
      <c r="D20" s="56"/>
    </row>
    <row r="21" spans="2:4" ht="25" customHeight="1" x14ac:dyDescent="0.3">
      <c r="B21" s="55"/>
      <c r="D21" s="56"/>
    </row>
    <row r="22" spans="2:4" ht="25" customHeight="1" x14ac:dyDescent="0.3">
      <c r="B22" s="55"/>
      <c r="D22" s="56"/>
    </row>
    <row r="23" spans="2:4" ht="25" customHeight="1" x14ac:dyDescent="0.3">
      <c r="B23" s="55"/>
      <c r="D23" s="56"/>
    </row>
    <row r="24" spans="2:4" ht="25" customHeight="1" x14ac:dyDescent="0.3">
      <c r="B24" s="55"/>
      <c r="D24" s="56"/>
    </row>
    <row r="25" spans="2:4" ht="25" customHeight="1" x14ac:dyDescent="0.3">
      <c r="B25" s="55"/>
      <c r="D25" s="56"/>
    </row>
    <row r="26" spans="2:4" ht="25" customHeight="1" x14ac:dyDescent="0.3">
      <c r="B26" s="55"/>
      <c r="D26" s="56"/>
    </row>
    <row r="27" spans="2:4" ht="25" customHeight="1" x14ac:dyDescent="0.3">
      <c r="B27" s="55"/>
      <c r="D27" s="56"/>
    </row>
    <row r="28" spans="2:4" ht="25" customHeight="1" x14ac:dyDescent="0.3">
      <c r="B28" s="55"/>
      <c r="D28" s="56"/>
    </row>
    <row r="29" spans="2:4" ht="25" customHeight="1" x14ac:dyDescent="0.3">
      <c r="B29" s="55"/>
      <c r="D29" s="56"/>
    </row>
    <row r="30" spans="2:4" ht="25" customHeight="1" x14ac:dyDescent="0.3">
      <c r="B30" s="55"/>
      <c r="D30" s="56"/>
    </row>
    <row r="31" spans="2:4" ht="25" customHeight="1" x14ac:dyDescent="0.3">
      <c r="B31" s="55"/>
      <c r="D31" s="56"/>
    </row>
    <row r="32" spans="2:4" x14ac:dyDescent="0.3">
      <c r="B32" s="55"/>
      <c r="D32" s="56"/>
    </row>
    <row r="33" spans="2:4" x14ac:dyDescent="0.3">
      <c r="B33" s="55"/>
      <c r="D33" s="56"/>
    </row>
    <row r="34" spans="2:4" x14ac:dyDescent="0.3">
      <c r="B34" s="55"/>
      <c r="D34" s="56"/>
    </row>
    <row r="35" spans="2:4" x14ac:dyDescent="0.3">
      <c r="B35" s="55"/>
      <c r="D35" s="56"/>
    </row>
    <row r="36" spans="2:4" x14ac:dyDescent="0.3">
      <c r="B36" s="55"/>
      <c r="D36" s="56"/>
    </row>
    <row r="37" spans="2:4" x14ac:dyDescent="0.3">
      <c r="B37" s="55"/>
      <c r="D37" s="56"/>
    </row>
    <row r="38" spans="2:4" x14ac:dyDescent="0.3">
      <c r="B38" s="55"/>
      <c r="D38" s="56"/>
    </row>
    <row r="39" spans="2:4" x14ac:dyDescent="0.3">
      <c r="B39" s="55"/>
      <c r="D39" s="56"/>
    </row>
    <row r="40" spans="2:4" x14ac:dyDescent="0.3">
      <c r="B40" s="55"/>
      <c r="D40" s="56"/>
    </row>
    <row r="41" spans="2:4" x14ac:dyDescent="0.3">
      <c r="B41" s="55"/>
      <c r="D41" s="56"/>
    </row>
    <row r="42" spans="2:4" x14ac:dyDescent="0.3">
      <c r="B42" s="55"/>
      <c r="D42" s="56"/>
    </row>
    <row r="43" spans="2:4" x14ac:dyDescent="0.3">
      <c r="B43" s="55"/>
      <c r="D43" s="56"/>
    </row>
    <row r="44" spans="2:4" x14ac:dyDescent="0.3">
      <c r="B44" s="55"/>
      <c r="D44" s="56"/>
    </row>
    <row r="45" spans="2:4" x14ac:dyDescent="0.3">
      <c r="B45" s="55"/>
      <c r="D45" s="56"/>
    </row>
    <row r="46" spans="2:4" x14ac:dyDescent="0.3">
      <c r="B46" s="55"/>
      <c r="D46" s="56"/>
    </row>
    <row r="47" spans="2:4" x14ac:dyDescent="0.3">
      <c r="B47" s="55"/>
      <c r="D47" s="56"/>
    </row>
    <row r="48" spans="2:4" x14ac:dyDescent="0.3">
      <c r="B48" s="55"/>
      <c r="D48" s="56"/>
    </row>
    <row r="49" spans="2:4" x14ac:dyDescent="0.3">
      <c r="B49" s="55"/>
      <c r="D49" s="56"/>
    </row>
    <row r="50" spans="2:4" x14ac:dyDescent="0.3">
      <c r="B50" s="55"/>
      <c r="D50" s="56"/>
    </row>
    <row r="51" spans="2:4" x14ac:dyDescent="0.3">
      <c r="B51" s="55"/>
      <c r="D51" s="56"/>
    </row>
    <row r="52" spans="2:4" x14ac:dyDescent="0.3">
      <c r="B52" s="55"/>
      <c r="D52" s="56"/>
    </row>
    <row r="53" spans="2:4" x14ac:dyDescent="0.3">
      <c r="B53" s="55"/>
      <c r="D53" s="56"/>
    </row>
    <row r="54" spans="2:4" x14ac:dyDescent="0.3">
      <c r="B54" s="55"/>
      <c r="D54" s="56"/>
    </row>
    <row r="55" spans="2:4" x14ac:dyDescent="0.3">
      <c r="B55" s="55"/>
      <c r="D55" s="56"/>
    </row>
    <row r="56" spans="2:4" x14ac:dyDescent="0.3">
      <c r="B56" s="55"/>
      <c r="D56" s="56"/>
    </row>
    <row r="57" spans="2:4" x14ac:dyDescent="0.3">
      <c r="B57" s="55"/>
      <c r="D57" s="56"/>
    </row>
    <row r="58" spans="2:4" x14ac:dyDescent="0.3">
      <c r="B58" s="55"/>
      <c r="D58" s="56"/>
    </row>
    <row r="59" spans="2:4" x14ac:dyDescent="0.3">
      <c r="B59" s="55"/>
      <c r="D59" s="56"/>
    </row>
    <row r="60" spans="2:4" x14ac:dyDescent="0.3">
      <c r="B60" s="55"/>
      <c r="D60" s="56"/>
    </row>
    <row r="61" spans="2:4" x14ac:dyDescent="0.3">
      <c r="B61" s="55"/>
      <c r="D61" s="56"/>
    </row>
    <row r="62" spans="2:4" x14ac:dyDescent="0.3">
      <c r="B62" s="55"/>
      <c r="D62" s="56"/>
    </row>
    <row r="63" spans="2:4" x14ac:dyDescent="0.3">
      <c r="B63" s="55"/>
      <c r="D63" s="56"/>
    </row>
    <row r="64" spans="2:4" x14ac:dyDescent="0.3">
      <c r="B64" s="55"/>
      <c r="D64" s="56"/>
    </row>
    <row r="65" spans="2:4" x14ac:dyDescent="0.3">
      <c r="B65" s="55"/>
      <c r="D65" s="56"/>
    </row>
    <row r="66" spans="2:4" x14ac:dyDescent="0.3">
      <c r="B66" s="55"/>
      <c r="D66" s="56"/>
    </row>
    <row r="67" spans="2:4" x14ac:dyDescent="0.3">
      <c r="B67" s="55"/>
      <c r="D67" s="56"/>
    </row>
    <row r="68" spans="2:4" x14ac:dyDescent="0.3">
      <c r="B68" s="55"/>
      <c r="D68" s="56"/>
    </row>
    <row r="69" spans="2:4" x14ac:dyDescent="0.3">
      <c r="B69" s="55"/>
      <c r="D69" s="56"/>
    </row>
    <row r="70" spans="2:4" x14ac:dyDescent="0.3">
      <c r="B70" s="55"/>
      <c r="D70" s="56"/>
    </row>
    <row r="71" spans="2:4" x14ac:dyDescent="0.3">
      <c r="B71" s="55"/>
      <c r="D71" s="56"/>
    </row>
    <row r="72" spans="2:4" x14ac:dyDescent="0.3">
      <c r="B72" s="55"/>
      <c r="D72" s="56"/>
    </row>
    <row r="73" spans="2:4" x14ac:dyDescent="0.3">
      <c r="B73" s="55"/>
      <c r="D73" s="56"/>
    </row>
    <row r="74" spans="2:4" x14ac:dyDescent="0.3">
      <c r="B74" s="55"/>
      <c r="D74" s="56"/>
    </row>
    <row r="75" spans="2:4" x14ac:dyDescent="0.3">
      <c r="B75" s="57"/>
      <c r="C75" s="58"/>
      <c r="D75" s="59"/>
    </row>
  </sheetData>
  <sheetProtection algorithmName="SHA-512" hashValue="oLki91R2vSlkHwrwcoSTNsiPrQSVqrH3kexbBQKWjwEPJGqya2Z4TbdmOsqHwvrL7bHZy0E0S8u7QJMqmcYvaQ==" saltValue="mFHMA6yaJh/F+fl4p1mvCw==" spinCount="100000" sheet="1" objects="1" scenarios="1"/>
  <mergeCells count="2">
    <mergeCell ref="A3:L3"/>
    <mergeCell ref="A2:D2"/>
  </mergeCells>
  <phoneticPr fontId="17" type="noConversion"/>
  <printOptions gridLines="1"/>
  <pageMargins left="0.55118110236220474" right="0.35433070866141736" top="0.98425196850393704" bottom="0.98425196850393704" header="0.51181102362204722" footer="0.51181102362204722"/>
  <pageSetup scale="86" firstPageNumber="0" orientation="portrait" horizontalDpi="300" verticalDpi="300" r:id="rId1"/>
  <headerFooter alignWithMargins="0">
    <oddFooter>&amp;L_x000D_&amp;1#&amp;"Calibri"&amp;10&amp;KFF0000 Classified as Confidential Recipient Only</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34303-0AE1-4A11-B362-9847A4D495DF}">
  <sheetPr codeName="Sheet8"/>
  <dimension ref="A1:B41"/>
  <sheetViews>
    <sheetView topLeftCell="A19" workbookViewId="0">
      <selection activeCell="A2" sqref="A2"/>
    </sheetView>
  </sheetViews>
  <sheetFormatPr defaultRowHeight="14.5" x14ac:dyDescent="0.35"/>
  <cols>
    <col min="1" max="1" width="58.7265625" bestFit="1" customWidth="1"/>
    <col min="2" max="2" width="12.7265625" bestFit="1" customWidth="1"/>
  </cols>
  <sheetData>
    <row r="1" spans="1:2" x14ac:dyDescent="0.35">
      <c r="A1" t="s">
        <v>113</v>
      </c>
      <c r="B1" t="s">
        <v>114</v>
      </c>
    </row>
    <row r="2" spans="1:2" x14ac:dyDescent="0.35">
      <c r="A2" t="s">
        <v>83</v>
      </c>
      <c r="B2">
        <v>33</v>
      </c>
    </row>
    <row r="3" spans="1:2" x14ac:dyDescent="0.35">
      <c r="A3" t="s">
        <v>84</v>
      </c>
      <c r="B3">
        <v>47</v>
      </c>
    </row>
    <row r="4" spans="1:2" x14ac:dyDescent="0.35">
      <c r="A4" t="s">
        <v>85</v>
      </c>
      <c r="B4">
        <v>57</v>
      </c>
    </row>
    <row r="5" spans="1:2" x14ac:dyDescent="0.35">
      <c r="A5" t="s">
        <v>86</v>
      </c>
      <c r="B5">
        <v>83</v>
      </c>
    </row>
    <row r="6" spans="1:2" x14ac:dyDescent="0.35">
      <c r="A6" t="s">
        <v>87</v>
      </c>
      <c r="B6">
        <v>113</v>
      </c>
    </row>
    <row r="7" spans="1:2" x14ac:dyDescent="0.35">
      <c r="A7" t="s">
        <v>88</v>
      </c>
      <c r="B7">
        <v>206</v>
      </c>
    </row>
    <row r="8" spans="1:2" x14ac:dyDescent="0.35">
      <c r="A8" t="s">
        <v>89</v>
      </c>
      <c r="B8">
        <v>247</v>
      </c>
    </row>
    <row r="9" spans="1:2" x14ac:dyDescent="0.35">
      <c r="A9" t="s">
        <v>90</v>
      </c>
      <c r="B9">
        <v>514</v>
      </c>
    </row>
    <row r="10" spans="1:2" x14ac:dyDescent="0.35">
      <c r="A10" t="s">
        <v>115</v>
      </c>
      <c r="B10">
        <v>19</v>
      </c>
    </row>
    <row r="11" spans="1:2" x14ac:dyDescent="0.35">
      <c r="A11" t="s">
        <v>116</v>
      </c>
      <c r="B11">
        <v>28</v>
      </c>
    </row>
    <row r="12" spans="1:2" x14ac:dyDescent="0.35">
      <c r="A12" t="s">
        <v>117</v>
      </c>
      <c r="B12">
        <v>33</v>
      </c>
    </row>
    <row r="13" spans="1:2" x14ac:dyDescent="0.35">
      <c r="A13" t="s">
        <v>118</v>
      </c>
      <c r="B13">
        <v>49</v>
      </c>
    </row>
    <row r="14" spans="1:2" x14ac:dyDescent="0.35">
      <c r="A14" t="s">
        <v>119</v>
      </c>
      <c r="B14">
        <v>67</v>
      </c>
    </row>
    <row r="15" spans="1:2" x14ac:dyDescent="0.35">
      <c r="A15" t="s">
        <v>120</v>
      </c>
      <c r="B15">
        <v>121</v>
      </c>
    </row>
    <row r="16" spans="1:2" x14ac:dyDescent="0.35">
      <c r="A16" t="s">
        <v>121</v>
      </c>
      <c r="B16">
        <v>145</v>
      </c>
    </row>
    <row r="17" spans="1:2" x14ac:dyDescent="0.35">
      <c r="A17" t="s">
        <v>122</v>
      </c>
      <c r="B17">
        <v>302</v>
      </c>
    </row>
    <row r="18" spans="1:2" x14ac:dyDescent="0.35">
      <c r="A18" t="s">
        <v>91</v>
      </c>
      <c r="B18">
        <v>12</v>
      </c>
    </row>
    <row r="19" spans="1:2" x14ac:dyDescent="0.35">
      <c r="A19" t="s">
        <v>92</v>
      </c>
      <c r="B19">
        <v>14</v>
      </c>
    </row>
    <row r="20" spans="1:2" x14ac:dyDescent="0.35">
      <c r="A20" t="s">
        <v>93</v>
      </c>
      <c r="B20">
        <v>18</v>
      </c>
    </row>
    <row r="21" spans="1:2" x14ac:dyDescent="0.35">
      <c r="A21" t="s">
        <v>94</v>
      </c>
      <c r="B21">
        <v>27</v>
      </c>
    </row>
    <row r="22" spans="1:2" x14ac:dyDescent="0.35">
      <c r="A22" t="s">
        <v>95</v>
      </c>
      <c r="B22">
        <v>40</v>
      </c>
    </row>
    <row r="23" spans="1:2" x14ac:dyDescent="0.35">
      <c r="A23" t="s">
        <v>96</v>
      </c>
      <c r="B23">
        <v>72</v>
      </c>
    </row>
    <row r="24" spans="1:2" x14ac:dyDescent="0.35">
      <c r="A24" t="s">
        <v>97</v>
      </c>
      <c r="B24">
        <v>86</v>
      </c>
    </row>
    <row r="25" spans="1:2" x14ac:dyDescent="0.35">
      <c r="A25" t="s">
        <v>98</v>
      </c>
      <c r="B25">
        <v>180</v>
      </c>
    </row>
    <row r="26" spans="1:2" x14ac:dyDescent="0.35">
      <c r="A26" t="s">
        <v>123</v>
      </c>
      <c r="B26">
        <v>35</v>
      </c>
    </row>
    <row r="27" spans="1:2" x14ac:dyDescent="0.35">
      <c r="A27" t="s">
        <v>124</v>
      </c>
      <c r="B27">
        <v>42</v>
      </c>
    </row>
    <row r="28" spans="1:2" x14ac:dyDescent="0.35">
      <c r="A28" t="s">
        <v>125</v>
      </c>
      <c r="B28">
        <v>60</v>
      </c>
    </row>
    <row r="29" spans="1:2" x14ac:dyDescent="0.35">
      <c r="A29" t="s">
        <v>126</v>
      </c>
      <c r="B29">
        <v>89</v>
      </c>
    </row>
    <row r="30" spans="1:2" x14ac:dyDescent="0.35">
      <c r="A30" t="s">
        <v>127</v>
      </c>
      <c r="B30">
        <v>129</v>
      </c>
    </row>
    <row r="31" spans="1:2" x14ac:dyDescent="0.35">
      <c r="A31" t="s">
        <v>128</v>
      </c>
      <c r="B31">
        <v>235</v>
      </c>
    </row>
    <row r="32" spans="1:2" x14ac:dyDescent="0.35">
      <c r="A32" t="s">
        <v>129</v>
      </c>
      <c r="B32">
        <v>282</v>
      </c>
    </row>
    <row r="33" spans="1:2" x14ac:dyDescent="0.35">
      <c r="A33" t="s">
        <v>130</v>
      </c>
      <c r="B33">
        <v>586</v>
      </c>
    </row>
    <row r="34" spans="1:2" x14ac:dyDescent="0.35">
      <c r="A34" t="s">
        <v>131</v>
      </c>
      <c r="B34">
        <v>12</v>
      </c>
    </row>
    <row r="35" spans="1:2" x14ac:dyDescent="0.35">
      <c r="A35" t="s">
        <v>132</v>
      </c>
      <c r="B35">
        <v>13</v>
      </c>
    </row>
    <row r="36" spans="1:2" x14ac:dyDescent="0.35">
      <c r="A36" t="s">
        <v>133</v>
      </c>
      <c r="B36">
        <v>16</v>
      </c>
    </row>
    <row r="37" spans="1:2" x14ac:dyDescent="0.35">
      <c r="A37" t="s">
        <v>134</v>
      </c>
      <c r="B37">
        <v>23</v>
      </c>
    </row>
    <row r="38" spans="1:2" x14ac:dyDescent="0.35">
      <c r="A38" t="s">
        <v>135</v>
      </c>
      <c r="B38">
        <v>34</v>
      </c>
    </row>
    <row r="39" spans="1:2" x14ac:dyDescent="0.35">
      <c r="A39" t="s">
        <v>136</v>
      </c>
      <c r="B39">
        <v>61</v>
      </c>
    </row>
    <row r="40" spans="1:2" x14ac:dyDescent="0.35">
      <c r="A40" t="s">
        <v>137</v>
      </c>
      <c r="B40">
        <v>73</v>
      </c>
    </row>
    <row r="41" spans="1:2" x14ac:dyDescent="0.35">
      <c r="A41" t="s">
        <v>138</v>
      </c>
      <c r="B41">
        <v>151</v>
      </c>
    </row>
  </sheetData>
  <pageMargins left="0.7" right="0.7" top="0.75" bottom="0.75" header="0.3" footer="0.3"/>
  <headerFooter>
    <oddFooter>&amp;L_x000D_&amp;1#&amp;"Calibri"&amp;10&amp;KFF0000 Classified as Confidential Recipient Only</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E86FA-2DC6-4B3B-B0E8-BBB92C5AEE46}">
  <sheetPr codeName="Sheet7"/>
  <dimension ref="A1:A16"/>
  <sheetViews>
    <sheetView workbookViewId="0">
      <selection activeCell="K6" sqref="K6"/>
    </sheetView>
  </sheetViews>
  <sheetFormatPr defaultRowHeight="14.5" x14ac:dyDescent="0.35"/>
  <sheetData>
    <row r="1" spans="1:1" x14ac:dyDescent="0.35">
      <c r="A1" t="s">
        <v>76</v>
      </c>
    </row>
    <row r="2" spans="1:1" x14ac:dyDescent="0.35">
      <c r="A2" t="s">
        <v>75</v>
      </c>
    </row>
    <row r="3" spans="1:1" x14ac:dyDescent="0.35">
      <c r="A3" t="s">
        <v>74</v>
      </c>
    </row>
    <row r="4" spans="1:1" x14ac:dyDescent="0.35">
      <c r="A4" t="s">
        <v>72</v>
      </c>
    </row>
    <row r="5" spans="1:1" x14ac:dyDescent="0.35">
      <c r="A5" t="s">
        <v>73</v>
      </c>
    </row>
    <row r="9" spans="1:1" x14ac:dyDescent="0.35">
      <c r="A9" t="s">
        <v>99</v>
      </c>
    </row>
    <row r="10" spans="1:1" x14ac:dyDescent="0.35">
      <c r="A10" t="s">
        <v>100</v>
      </c>
    </row>
    <row r="11" spans="1:1" x14ac:dyDescent="0.35">
      <c r="A11" t="s">
        <v>101</v>
      </c>
    </row>
    <row r="12" spans="1:1" x14ac:dyDescent="0.35">
      <c r="A12" t="s">
        <v>102</v>
      </c>
    </row>
    <row r="13" spans="1:1" x14ac:dyDescent="0.35">
      <c r="A13" t="s">
        <v>103</v>
      </c>
    </row>
    <row r="14" spans="1:1" x14ac:dyDescent="0.35">
      <c r="A14" t="s">
        <v>104</v>
      </c>
    </row>
    <row r="15" spans="1:1" x14ac:dyDescent="0.35">
      <c r="A15" t="s">
        <v>105</v>
      </c>
    </row>
    <row r="16" spans="1:1" x14ac:dyDescent="0.35">
      <c r="A16" t="s">
        <v>106</v>
      </c>
    </row>
  </sheetData>
  <pageMargins left="0.7" right="0.7" top="0.75" bottom="0.75" header="0.3" footer="0.3"/>
  <headerFooter>
    <oddFooter>&amp;L_x000D_&amp;1#&amp;"Calibri"&amp;10&amp;KFF0000 Classified as Confidential Recipient Only</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DAFFC-FFE0-47B3-97CB-5BB520889FDA}">
  <sheetPr codeName="Sheet1"/>
  <dimension ref="A1:C21"/>
  <sheetViews>
    <sheetView topLeftCell="A6" workbookViewId="0">
      <selection activeCell="A3" sqref="A3:C20"/>
    </sheetView>
  </sheetViews>
  <sheetFormatPr defaultColWidth="34.7265625" defaultRowHeight="12" x14ac:dyDescent="0.3"/>
  <cols>
    <col min="1" max="1" width="30.7265625" style="1" customWidth="1"/>
    <col min="2" max="2" width="32.54296875" style="1" customWidth="1"/>
    <col min="3" max="3" width="19" style="1" customWidth="1"/>
    <col min="4" max="16384" width="34.7265625" style="1"/>
  </cols>
  <sheetData>
    <row r="1" spans="1:3" ht="21.5" thickBot="1" x14ac:dyDescent="0.55000000000000004">
      <c r="A1" s="67" t="s">
        <v>66</v>
      </c>
      <c r="B1" s="67"/>
      <c r="C1" s="67"/>
    </row>
    <row r="2" spans="1:3" ht="13" thickTop="1" thickBot="1" x14ac:dyDescent="0.35">
      <c r="A2" s="2" t="s">
        <v>0</v>
      </c>
      <c r="B2" s="3" t="s">
        <v>1</v>
      </c>
      <c r="C2" s="3" t="s">
        <v>2</v>
      </c>
    </row>
    <row r="3" spans="1:3" ht="13" thickTop="1" thickBot="1" x14ac:dyDescent="0.35">
      <c r="A3" s="4" t="s">
        <v>3</v>
      </c>
      <c r="B3" s="5" t="s">
        <v>4</v>
      </c>
      <c r="C3" s="5" t="s">
        <v>5</v>
      </c>
    </row>
    <row r="4" spans="1:3" ht="40.5" customHeight="1" thickTop="1" thickBot="1" x14ac:dyDescent="0.35">
      <c r="A4" s="34" t="s">
        <v>6</v>
      </c>
      <c r="B4" s="6" t="s">
        <v>39</v>
      </c>
      <c r="C4" s="26"/>
    </row>
    <row r="5" spans="1:3" ht="35.25" customHeight="1" thickTop="1" x14ac:dyDescent="0.3">
      <c r="A5" s="34" t="s">
        <v>7</v>
      </c>
      <c r="B5" s="6" t="s">
        <v>40</v>
      </c>
      <c r="C5" s="26"/>
    </row>
    <row r="6" spans="1:3" ht="23.5" thickBot="1" x14ac:dyDescent="0.35">
      <c r="A6" s="4" t="s">
        <v>8</v>
      </c>
      <c r="B6" s="5" t="s">
        <v>9</v>
      </c>
      <c r="C6" s="7"/>
    </row>
    <row r="7" spans="1:3" ht="24" thickTop="1" thickBot="1" x14ac:dyDescent="0.35">
      <c r="A7" s="33" t="s">
        <v>10</v>
      </c>
      <c r="B7" s="5" t="s">
        <v>11</v>
      </c>
      <c r="C7" s="5" t="s">
        <v>12</v>
      </c>
    </row>
    <row r="8" spans="1:3" ht="13" thickTop="1" thickBot="1" x14ac:dyDescent="0.35">
      <c r="A8" s="33" t="s">
        <v>13</v>
      </c>
      <c r="B8" s="5" t="s">
        <v>14</v>
      </c>
      <c r="C8" s="5" t="s">
        <v>12</v>
      </c>
    </row>
    <row r="9" spans="1:3" ht="13" thickTop="1" thickBot="1" x14ac:dyDescent="0.35">
      <c r="A9" s="33" t="s">
        <v>15</v>
      </c>
      <c r="B9" s="5" t="s">
        <v>16</v>
      </c>
      <c r="C9" s="5" t="s">
        <v>12</v>
      </c>
    </row>
    <row r="10" spans="1:3" ht="35" thickTop="1" x14ac:dyDescent="0.3">
      <c r="A10" s="29" t="s">
        <v>254</v>
      </c>
      <c r="B10" s="25" t="s">
        <v>17</v>
      </c>
      <c r="C10" s="25" t="s">
        <v>12</v>
      </c>
    </row>
    <row r="11" spans="1:3" ht="23.5" thickBot="1" x14ac:dyDescent="0.35">
      <c r="A11" s="33" t="s">
        <v>18</v>
      </c>
      <c r="B11" s="5" t="s">
        <v>19</v>
      </c>
      <c r="C11" s="5" t="s">
        <v>12</v>
      </c>
    </row>
    <row r="12" spans="1:3" ht="51.75" customHeight="1" thickTop="1" thickBot="1" x14ac:dyDescent="0.35">
      <c r="A12" s="34" t="s">
        <v>20</v>
      </c>
      <c r="B12" s="6" t="s">
        <v>255</v>
      </c>
      <c r="C12" s="25" t="s">
        <v>12</v>
      </c>
    </row>
    <row r="13" spans="1:3" ht="48.75" customHeight="1" thickTop="1" x14ac:dyDescent="0.3">
      <c r="A13" s="34" t="s">
        <v>21</v>
      </c>
      <c r="B13" s="6" t="s">
        <v>255</v>
      </c>
      <c r="C13" s="25" t="s">
        <v>12</v>
      </c>
    </row>
    <row r="14" spans="1:3" ht="12.5" thickBot="1" x14ac:dyDescent="0.35">
      <c r="A14" s="4" t="s">
        <v>22</v>
      </c>
      <c r="B14" s="5" t="s">
        <v>23</v>
      </c>
      <c r="C14" s="5" t="s">
        <v>24</v>
      </c>
    </row>
    <row r="15" spans="1:3" ht="13" thickTop="1" thickBot="1" x14ac:dyDescent="0.35">
      <c r="A15" s="4" t="s">
        <v>25</v>
      </c>
      <c r="B15" s="5" t="s">
        <v>26</v>
      </c>
      <c r="C15" s="5" t="s">
        <v>12</v>
      </c>
    </row>
    <row r="16" spans="1:3" ht="13" thickTop="1" thickBot="1" x14ac:dyDescent="0.35">
      <c r="A16" s="33" t="s">
        <v>27</v>
      </c>
      <c r="B16" s="5" t="s">
        <v>28</v>
      </c>
      <c r="C16" s="5" t="s">
        <v>12</v>
      </c>
    </row>
    <row r="17" spans="1:3" ht="13" thickTop="1" thickBot="1" x14ac:dyDescent="0.35">
      <c r="A17" s="33" t="s">
        <v>29</v>
      </c>
      <c r="B17" s="5" t="s">
        <v>30</v>
      </c>
      <c r="C17" s="5" t="s">
        <v>12</v>
      </c>
    </row>
    <row r="18" spans="1:3" ht="12.5" thickTop="1" x14ac:dyDescent="0.3">
      <c r="A18" s="4" t="s">
        <v>31</v>
      </c>
      <c r="B18" s="5" t="s">
        <v>32</v>
      </c>
      <c r="C18" s="5" t="s">
        <v>33</v>
      </c>
    </row>
    <row r="19" spans="1:3" ht="29.25" customHeight="1" thickTop="1" x14ac:dyDescent="0.3">
      <c r="A19" s="24" t="s">
        <v>34</v>
      </c>
      <c r="B19" s="6" t="s">
        <v>260</v>
      </c>
      <c r="C19" s="25" t="s">
        <v>35</v>
      </c>
    </row>
    <row r="20" spans="1:3" ht="12.5" thickBot="1" x14ac:dyDescent="0.35">
      <c r="A20" s="4" t="s">
        <v>36</v>
      </c>
      <c r="B20" s="5" t="s">
        <v>37</v>
      </c>
      <c r="C20" s="5" t="s">
        <v>35</v>
      </c>
    </row>
    <row r="21" spans="1:3" ht="12.5" thickTop="1" x14ac:dyDescent="0.3"/>
  </sheetData>
  <mergeCells count="1">
    <mergeCell ref="A1:C1"/>
  </mergeCells>
  <pageMargins left="0.7" right="0.7" top="0.75" bottom="0.75" header="0.3" footer="0.3"/>
  <headerFooter>
    <oddFooter>&amp;L_x000D_&amp;1#&amp;"Calibri"&amp;10&amp;KFF0000 Classified as Confidential Recipient Only</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5ADD9-88D4-4C6F-AB7A-02D8339E5A16}">
  <sheetPr codeName="Sheet2"/>
  <dimension ref="A1:C21"/>
  <sheetViews>
    <sheetView topLeftCell="A6" workbookViewId="0">
      <selection activeCell="A3" sqref="A3:C20"/>
    </sheetView>
  </sheetViews>
  <sheetFormatPr defaultColWidth="29" defaultRowHeight="12" x14ac:dyDescent="0.3"/>
  <cols>
    <col min="1" max="1" width="31.81640625" style="1" customWidth="1"/>
    <col min="2" max="2" width="29.54296875" style="1" customWidth="1"/>
    <col min="3" max="3" width="24.54296875" style="1" customWidth="1"/>
    <col min="4" max="16384" width="29" style="1"/>
  </cols>
  <sheetData>
    <row r="1" spans="1:3" ht="21.5" thickBot="1" x14ac:dyDescent="0.55000000000000004">
      <c r="A1" s="67" t="s">
        <v>65</v>
      </c>
      <c r="B1" s="67"/>
      <c r="C1" s="67"/>
    </row>
    <row r="2" spans="1:3" ht="13" thickTop="1" thickBot="1" x14ac:dyDescent="0.35">
      <c r="A2" s="2" t="s">
        <v>0</v>
      </c>
      <c r="B2" s="3" t="s">
        <v>1</v>
      </c>
      <c r="C2" s="3" t="s">
        <v>2</v>
      </c>
    </row>
    <row r="3" spans="1:3" ht="13" thickTop="1" thickBot="1" x14ac:dyDescent="0.35">
      <c r="A3" s="4" t="s">
        <v>3</v>
      </c>
      <c r="B3" s="5" t="s">
        <v>38</v>
      </c>
      <c r="C3" s="5" t="s">
        <v>5</v>
      </c>
    </row>
    <row r="4" spans="1:3" ht="24" thickTop="1" thickBot="1" x14ac:dyDescent="0.35">
      <c r="A4" s="4" t="s">
        <v>6</v>
      </c>
      <c r="B4" s="5" t="s">
        <v>39</v>
      </c>
      <c r="C4" s="7"/>
    </row>
    <row r="5" spans="1:3" ht="24" thickTop="1" thickBot="1" x14ac:dyDescent="0.35">
      <c r="A5" s="4" t="s">
        <v>7</v>
      </c>
      <c r="B5" s="5" t="s">
        <v>40</v>
      </c>
      <c r="C5" s="7"/>
    </row>
    <row r="6" spans="1:3" ht="58.5" customHeight="1" thickTop="1" x14ac:dyDescent="0.3">
      <c r="A6" s="8" t="s">
        <v>8</v>
      </c>
      <c r="B6" s="25" t="s">
        <v>41</v>
      </c>
      <c r="C6" s="26"/>
    </row>
    <row r="7" spans="1:3" ht="23.5" thickBot="1" x14ac:dyDescent="0.35">
      <c r="A7" s="4" t="s">
        <v>10</v>
      </c>
      <c r="B7" s="5" t="s">
        <v>11</v>
      </c>
      <c r="C7" s="5" t="s">
        <v>12</v>
      </c>
    </row>
    <row r="8" spans="1:3" ht="13" thickTop="1" thickBot="1" x14ac:dyDescent="0.35">
      <c r="A8" s="4" t="s">
        <v>13</v>
      </c>
      <c r="B8" s="5" t="s">
        <v>42</v>
      </c>
      <c r="C8" s="5" t="s">
        <v>12</v>
      </c>
    </row>
    <row r="9" spans="1:3" ht="13" thickTop="1" thickBot="1" x14ac:dyDescent="0.35">
      <c r="A9" s="4" t="s">
        <v>15</v>
      </c>
      <c r="B9" s="5" t="s">
        <v>43</v>
      </c>
      <c r="C9" s="5" t="s">
        <v>12</v>
      </c>
    </row>
    <row r="10" spans="1:3" ht="35" thickTop="1" x14ac:dyDescent="0.3">
      <c r="A10" s="29" t="s">
        <v>254</v>
      </c>
      <c r="B10" s="25" t="s">
        <v>44</v>
      </c>
      <c r="C10" s="25" t="s">
        <v>12</v>
      </c>
    </row>
    <row r="11" spans="1:3" ht="23.5" thickBot="1" x14ac:dyDescent="0.35">
      <c r="A11" s="4" t="s">
        <v>18</v>
      </c>
      <c r="B11" s="5" t="s">
        <v>19</v>
      </c>
      <c r="C11" s="5" t="s">
        <v>12</v>
      </c>
    </row>
    <row r="12" spans="1:3" ht="38.25" customHeight="1" thickTop="1" thickBot="1" x14ac:dyDescent="0.35">
      <c r="A12" s="24" t="s">
        <v>20</v>
      </c>
      <c r="B12" s="6" t="s">
        <v>255</v>
      </c>
      <c r="C12" s="25" t="s">
        <v>12</v>
      </c>
    </row>
    <row r="13" spans="1:3" ht="45.75" customHeight="1" thickTop="1" x14ac:dyDescent="0.3">
      <c r="A13" s="24" t="s">
        <v>21</v>
      </c>
      <c r="B13" s="6" t="s">
        <v>255</v>
      </c>
      <c r="C13" s="25" t="s">
        <v>12</v>
      </c>
    </row>
    <row r="14" spans="1:3" ht="12.5" thickBot="1" x14ac:dyDescent="0.35">
      <c r="A14" s="4" t="s">
        <v>22</v>
      </c>
      <c r="B14" s="5" t="s">
        <v>45</v>
      </c>
      <c r="C14" s="5" t="s">
        <v>24</v>
      </c>
    </row>
    <row r="15" spans="1:3" ht="13" thickTop="1" thickBot="1" x14ac:dyDescent="0.35">
      <c r="A15" s="4" t="s">
        <v>25</v>
      </c>
      <c r="B15" s="5" t="s">
        <v>38</v>
      </c>
      <c r="C15" s="5" t="s">
        <v>12</v>
      </c>
    </row>
    <row r="16" spans="1:3" ht="13" thickTop="1" thickBot="1" x14ac:dyDescent="0.35">
      <c r="A16" s="4" t="s">
        <v>27</v>
      </c>
      <c r="B16" s="5" t="s">
        <v>46</v>
      </c>
      <c r="C16" s="5" t="s">
        <v>12</v>
      </c>
    </row>
    <row r="17" spans="1:3" ht="13" thickTop="1" thickBot="1" x14ac:dyDescent="0.35">
      <c r="A17" s="4" t="s">
        <v>29</v>
      </c>
      <c r="B17" s="5" t="s">
        <v>47</v>
      </c>
      <c r="C17" s="5" t="s">
        <v>12</v>
      </c>
    </row>
    <row r="18" spans="1:3" ht="12.5" thickTop="1" x14ac:dyDescent="0.3">
      <c r="A18" s="4" t="s">
        <v>31</v>
      </c>
      <c r="B18" s="5" t="s">
        <v>48</v>
      </c>
      <c r="C18" s="5" t="s">
        <v>49</v>
      </c>
    </row>
    <row r="19" spans="1:3" ht="23.5" thickTop="1" x14ac:dyDescent="0.3">
      <c r="A19" s="24" t="s">
        <v>34</v>
      </c>
      <c r="B19" s="6" t="s">
        <v>259</v>
      </c>
      <c r="C19" s="25" t="s">
        <v>35</v>
      </c>
    </row>
    <row r="20" spans="1:3" ht="12.5" thickBot="1" x14ac:dyDescent="0.35">
      <c r="A20" s="4" t="s">
        <v>36</v>
      </c>
      <c r="B20" s="5" t="s">
        <v>37</v>
      </c>
      <c r="C20" s="5" t="s">
        <v>35</v>
      </c>
    </row>
    <row r="21" spans="1:3" ht="12.5" thickTop="1" x14ac:dyDescent="0.3"/>
  </sheetData>
  <mergeCells count="1">
    <mergeCell ref="A1:C1"/>
  </mergeCells>
  <pageMargins left="0.7" right="0.7" top="0.75" bottom="0.75" header="0.3" footer="0.3"/>
  <headerFooter>
    <oddFooter>&amp;L_x000D_&amp;1#&amp;"Calibri"&amp;10&amp;KFF0000 Classified as Confidential Recipient Only</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CC2F8-5ED8-45B9-BDBF-EFA91C71A12F}">
  <sheetPr codeName="Sheet3"/>
  <dimension ref="A1:C21"/>
  <sheetViews>
    <sheetView topLeftCell="A6" workbookViewId="0">
      <selection activeCell="A3" sqref="A3:C20"/>
    </sheetView>
  </sheetViews>
  <sheetFormatPr defaultColWidth="28.26953125" defaultRowHeight="12" x14ac:dyDescent="0.3"/>
  <cols>
    <col min="1" max="1" width="30.453125" style="1" customWidth="1"/>
    <col min="2" max="16384" width="28.26953125" style="1"/>
  </cols>
  <sheetData>
    <row r="1" spans="1:3" ht="21.5" thickBot="1" x14ac:dyDescent="0.55000000000000004">
      <c r="A1" s="67" t="s">
        <v>67</v>
      </c>
      <c r="B1" s="67"/>
      <c r="C1" s="67"/>
    </row>
    <row r="2" spans="1:3" ht="13" thickTop="1" thickBot="1" x14ac:dyDescent="0.35">
      <c r="A2" s="2" t="s">
        <v>0</v>
      </c>
      <c r="B2" s="3" t="s">
        <v>1</v>
      </c>
      <c r="C2" s="3" t="s">
        <v>2</v>
      </c>
    </row>
    <row r="3" spans="1:3" ht="13" thickTop="1" thickBot="1" x14ac:dyDescent="0.35">
      <c r="A3" s="4" t="s">
        <v>3</v>
      </c>
      <c r="B3" s="5" t="s">
        <v>38</v>
      </c>
      <c r="C3" s="5" t="s">
        <v>5</v>
      </c>
    </row>
    <row r="4" spans="1:3" s="32" customFormat="1" ht="34.5" customHeight="1" thickTop="1" thickBot="1" x14ac:dyDescent="0.4">
      <c r="A4" s="24" t="s">
        <v>6</v>
      </c>
      <c r="B4" s="31" t="s">
        <v>39</v>
      </c>
      <c r="C4" s="26"/>
    </row>
    <row r="5" spans="1:3" ht="36" customHeight="1" thickTop="1" x14ac:dyDescent="0.3">
      <c r="A5" s="24" t="s">
        <v>7</v>
      </c>
      <c r="B5" s="6" t="s">
        <v>40</v>
      </c>
      <c r="C5" s="26"/>
    </row>
    <row r="6" spans="1:3" ht="23.5" thickBot="1" x14ac:dyDescent="0.35">
      <c r="A6" s="4" t="s">
        <v>8</v>
      </c>
      <c r="B6" s="5" t="s">
        <v>50</v>
      </c>
      <c r="C6" s="7"/>
    </row>
    <row r="7" spans="1:3" ht="24" thickTop="1" thickBot="1" x14ac:dyDescent="0.35">
      <c r="A7" s="4" t="s">
        <v>10</v>
      </c>
      <c r="B7" s="5" t="s">
        <v>11</v>
      </c>
      <c r="C7" s="5" t="s">
        <v>12</v>
      </c>
    </row>
    <row r="8" spans="1:3" ht="13" thickTop="1" thickBot="1" x14ac:dyDescent="0.35">
      <c r="A8" s="4" t="s">
        <v>13</v>
      </c>
      <c r="B8" s="5" t="s">
        <v>42</v>
      </c>
      <c r="C8" s="5" t="s">
        <v>12</v>
      </c>
    </row>
    <row r="9" spans="1:3" ht="13" thickTop="1" thickBot="1" x14ac:dyDescent="0.35">
      <c r="A9" s="4" t="s">
        <v>15</v>
      </c>
      <c r="B9" s="5" t="s">
        <v>43</v>
      </c>
      <c r="C9" s="5" t="s">
        <v>12</v>
      </c>
    </row>
    <row r="10" spans="1:3" ht="35" thickTop="1" x14ac:dyDescent="0.3">
      <c r="A10" s="29" t="s">
        <v>254</v>
      </c>
      <c r="B10" s="25" t="s">
        <v>51</v>
      </c>
      <c r="C10" s="25" t="s">
        <v>12</v>
      </c>
    </row>
    <row r="11" spans="1:3" ht="23.5" thickBot="1" x14ac:dyDescent="0.35">
      <c r="A11" s="4" t="s">
        <v>18</v>
      </c>
      <c r="B11" s="5" t="s">
        <v>19</v>
      </c>
      <c r="C11" s="5" t="s">
        <v>12</v>
      </c>
    </row>
    <row r="12" spans="1:3" ht="49.5" customHeight="1" thickTop="1" thickBot="1" x14ac:dyDescent="0.35">
      <c r="A12" s="24" t="s">
        <v>20</v>
      </c>
      <c r="B12" s="30" t="s">
        <v>20</v>
      </c>
      <c r="C12" s="25" t="s">
        <v>12</v>
      </c>
    </row>
    <row r="13" spans="1:3" ht="52.5" customHeight="1" thickTop="1" x14ac:dyDescent="0.3">
      <c r="A13" s="24" t="s">
        <v>21</v>
      </c>
      <c r="B13" s="6" t="s">
        <v>255</v>
      </c>
      <c r="C13" s="25" t="s">
        <v>12</v>
      </c>
    </row>
    <row r="14" spans="1:3" ht="12.5" thickBot="1" x14ac:dyDescent="0.35">
      <c r="A14" s="4" t="s">
        <v>22</v>
      </c>
      <c r="B14" s="5" t="s">
        <v>45</v>
      </c>
      <c r="C14" s="5" t="s">
        <v>24</v>
      </c>
    </row>
    <row r="15" spans="1:3" ht="13" thickTop="1" thickBot="1" x14ac:dyDescent="0.35">
      <c r="A15" s="4" t="s">
        <v>25</v>
      </c>
      <c r="B15" s="5" t="s">
        <v>38</v>
      </c>
      <c r="C15" s="5" t="s">
        <v>12</v>
      </c>
    </row>
    <row r="16" spans="1:3" ht="13" thickTop="1" thickBot="1" x14ac:dyDescent="0.35">
      <c r="A16" s="4" t="s">
        <v>27</v>
      </c>
      <c r="B16" s="5" t="s">
        <v>46</v>
      </c>
      <c r="C16" s="5" t="s">
        <v>12</v>
      </c>
    </row>
    <row r="17" spans="1:3" ht="13" thickTop="1" thickBot="1" x14ac:dyDescent="0.35">
      <c r="A17" s="4" t="s">
        <v>29</v>
      </c>
      <c r="B17" s="5" t="s">
        <v>47</v>
      </c>
      <c r="C17" s="5" t="s">
        <v>12</v>
      </c>
    </row>
    <row r="18" spans="1:3" ht="13" thickTop="1" thickBot="1" x14ac:dyDescent="0.35">
      <c r="A18" s="4" t="s">
        <v>31</v>
      </c>
      <c r="B18" s="5" t="s">
        <v>48</v>
      </c>
      <c r="C18" s="5" t="s">
        <v>52</v>
      </c>
    </row>
    <row r="19" spans="1:3" ht="23.5" thickTop="1" x14ac:dyDescent="0.3">
      <c r="A19" s="24" t="s">
        <v>34</v>
      </c>
      <c r="B19" s="6" t="s">
        <v>258</v>
      </c>
      <c r="C19" s="25" t="s">
        <v>35</v>
      </c>
    </row>
    <row r="20" spans="1:3" ht="12.5" thickBot="1" x14ac:dyDescent="0.35">
      <c r="A20" s="4" t="s">
        <v>36</v>
      </c>
      <c r="B20" s="5" t="s">
        <v>37</v>
      </c>
      <c r="C20" s="5" t="s">
        <v>35</v>
      </c>
    </row>
    <row r="21" spans="1:3" ht="12.5" thickTop="1" x14ac:dyDescent="0.3"/>
  </sheetData>
  <mergeCells count="1">
    <mergeCell ref="A1:C1"/>
  </mergeCells>
  <pageMargins left="0.7" right="0.7" top="0.75" bottom="0.75" header="0.3" footer="0.3"/>
  <headerFooter>
    <oddFooter>&amp;L_x000D_&amp;1#&amp;"Calibri"&amp;10&amp;KFF0000 Classified as Confidential Recipient Only</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C1C04-38E2-4019-ABD3-425A8C8EAA65}">
  <sheetPr codeName="Sheet4"/>
  <dimension ref="A1:C21"/>
  <sheetViews>
    <sheetView topLeftCell="A6" workbookViewId="0">
      <selection activeCell="A3" sqref="A3:C20"/>
    </sheetView>
  </sheetViews>
  <sheetFormatPr defaultColWidth="23.81640625" defaultRowHeight="12" x14ac:dyDescent="0.3"/>
  <cols>
    <col min="1" max="1" width="27.7265625" style="1" customWidth="1"/>
    <col min="2" max="2" width="29.26953125" style="1" customWidth="1"/>
    <col min="3" max="16384" width="23.81640625" style="1"/>
  </cols>
  <sheetData>
    <row r="1" spans="1:3" ht="21.5" thickBot="1" x14ac:dyDescent="0.55000000000000004">
      <c r="A1" s="67" t="s">
        <v>68</v>
      </c>
      <c r="B1" s="67"/>
      <c r="C1" s="67"/>
    </row>
    <row r="2" spans="1:3" ht="13" thickTop="1" thickBot="1" x14ac:dyDescent="0.35">
      <c r="A2" s="2" t="s">
        <v>0</v>
      </c>
      <c r="B2" s="3" t="s">
        <v>1</v>
      </c>
      <c r="C2" s="3" t="s">
        <v>2</v>
      </c>
    </row>
    <row r="3" spans="1:3" ht="13" thickTop="1" thickBot="1" x14ac:dyDescent="0.35">
      <c r="A3" s="4" t="s">
        <v>3</v>
      </c>
      <c r="B3" s="5" t="s">
        <v>53</v>
      </c>
      <c r="C3" s="5" t="s">
        <v>5</v>
      </c>
    </row>
    <row r="4" spans="1:3" ht="34.5" customHeight="1" thickTop="1" thickBot="1" x14ac:dyDescent="0.35">
      <c r="A4" s="24" t="s">
        <v>6</v>
      </c>
      <c r="B4" s="9" t="s">
        <v>39</v>
      </c>
      <c r="C4" s="26"/>
    </row>
    <row r="5" spans="1:3" ht="30.75" customHeight="1" thickTop="1" x14ac:dyDescent="0.3">
      <c r="A5" s="24" t="s">
        <v>7</v>
      </c>
      <c r="B5" s="9" t="s">
        <v>40</v>
      </c>
      <c r="C5" s="26"/>
    </row>
    <row r="6" spans="1:3" ht="35" thickBot="1" x14ac:dyDescent="0.35">
      <c r="A6" s="4" t="s">
        <v>8</v>
      </c>
      <c r="B6" s="5" t="s">
        <v>54</v>
      </c>
      <c r="C6" s="7"/>
    </row>
    <row r="7" spans="1:3" ht="24" thickTop="1" thickBot="1" x14ac:dyDescent="0.35">
      <c r="A7" s="4" t="s">
        <v>10</v>
      </c>
      <c r="B7" s="5" t="s">
        <v>11</v>
      </c>
      <c r="C7" s="5" t="s">
        <v>12</v>
      </c>
    </row>
    <row r="8" spans="1:3" ht="13" thickTop="1" thickBot="1" x14ac:dyDescent="0.35">
      <c r="A8" s="4" t="s">
        <v>13</v>
      </c>
      <c r="B8" s="5" t="s">
        <v>42</v>
      </c>
      <c r="C8" s="5" t="s">
        <v>12</v>
      </c>
    </row>
    <row r="9" spans="1:3" ht="13" thickTop="1" thickBot="1" x14ac:dyDescent="0.35">
      <c r="A9" s="4" t="s">
        <v>15</v>
      </c>
      <c r="B9" s="5" t="s">
        <v>55</v>
      </c>
      <c r="C9" s="5" t="s">
        <v>12</v>
      </c>
    </row>
    <row r="10" spans="1:3" ht="35" thickTop="1" x14ac:dyDescent="0.3">
      <c r="A10" s="29" t="s">
        <v>254</v>
      </c>
      <c r="B10" s="25" t="s">
        <v>44</v>
      </c>
      <c r="C10" s="25" t="s">
        <v>12</v>
      </c>
    </row>
    <row r="11" spans="1:3" ht="23.5" thickBot="1" x14ac:dyDescent="0.35">
      <c r="A11" s="4" t="s">
        <v>18</v>
      </c>
      <c r="B11" s="5" t="s">
        <v>19</v>
      </c>
      <c r="C11" s="5" t="s">
        <v>12</v>
      </c>
    </row>
    <row r="12" spans="1:3" ht="37.5" customHeight="1" thickTop="1" thickBot="1" x14ac:dyDescent="0.35">
      <c r="A12" s="34" t="s">
        <v>20</v>
      </c>
      <c r="B12" s="6" t="s">
        <v>255</v>
      </c>
      <c r="C12" s="25" t="s">
        <v>12</v>
      </c>
    </row>
    <row r="13" spans="1:3" ht="55.5" customHeight="1" thickTop="1" x14ac:dyDescent="0.3">
      <c r="A13" s="24" t="s">
        <v>21</v>
      </c>
      <c r="B13" s="30" t="s">
        <v>256</v>
      </c>
      <c r="C13" s="25" t="s">
        <v>12</v>
      </c>
    </row>
    <row r="14" spans="1:3" ht="12.5" thickBot="1" x14ac:dyDescent="0.35">
      <c r="A14" s="4" t="s">
        <v>22</v>
      </c>
      <c r="B14" s="5" t="s">
        <v>56</v>
      </c>
      <c r="C14" s="5" t="s">
        <v>24</v>
      </c>
    </row>
    <row r="15" spans="1:3" ht="13" thickTop="1" thickBot="1" x14ac:dyDescent="0.35">
      <c r="A15" s="4" t="s">
        <v>25</v>
      </c>
      <c r="B15" s="5" t="s">
        <v>57</v>
      </c>
      <c r="C15" s="5" t="s">
        <v>12</v>
      </c>
    </row>
    <row r="16" spans="1:3" ht="13" thickTop="1" thickBot="1" x14ac:dyDescent="0.35">
      <c r="A16" s="4" t="s">
        <v>27</v>
      </c>
      <c r="B16" s="5" t="s">
        <v>58</v>
      </c>
      <c r="C16" s="5" t="s">
        <v>12</v>
      </c>
    </row>
    <row r="17" spans="1:3" ht="13" thickTop="1" thickBot="1" x14ac:dyDescent="0.35">
      <c r="A17" s="4" t="s">
        <v>29</v>
      </c>
      <c r="B17" s="5" t="s">
        <v>59</v>
      </c>
      <c r="C17" s="5" t="s">
        <v>12</v>
      </c>
    </row>
    <row r="18" spans="1:3" ht="13" thickTop="1" thickBot="1" x14ac:dyDescent="0.35">
      <c r="A18" s="4" t="s">
        <v>31</v>
      </c>
      <c r="B18" s="5" t="s">
        <v>60</v>
      </c>
      <c r="C18" s="5" t="s">
        <v>52</v>
      </c>
    </row>
    <row r="19" spans="1:3" ht="23.5" thickTop="1" x14ac:dyDescent="0.3">
      <c r="A19" s="24" t="s">
        <v>34</v>
      </c>
      <c r="B19" s="6" t="s">
        <v>257</v>
      </c>
      <c r="C19" s="25" t="s">
        <v>35</v>
      </c>
    </row>
    <row r="20" spans="1:3" ht="12.5" thickBot="1" x14ac:dyDescent="0.35">
      <c r="A20" s="4" t="s">
        <v>36</v>
      </c>
      <c r="B20" s="5" t="s">
        <v>37</v>
      </c>
      <c r="C20" s="5" t="s">
        <v>35</v>
      </c>
    </row>
    <row r="21" spans="1:3" ht="12.5" thickTop="1" x14ac:dyDescent="0.3"/>
  </sheetData>
  <mergeCells count="1">
    <mergeCell ref="A1:C1"/>
  </mergeCells>
  <pageMargins left="0.7" right="0.7" top="0.75" bottom="0.75" header="0.3" footer="0.3"/>
  <headerFooter>
    <oddFooter>&amp;L_x000D_&amp;1#&amp;"Calibri"&amp;10&amp;KFF0000 Classified as Confidential Recipient Only</oddFooter>
  </headerFooter>
</worksheet>
</file>

<file path=docMetadata/LabelInfo.xml><?xml version="1.0" encoding="utf-8"?>
<clbl:labelList xmlns:clbl="http://schemas.microsoft.com/office/2020/mipLabelMetadata">
  <clbl:label id="{5f0f77c2-c3fb-4d04-9ee6-783108f7b3c1}" enabled="1" method="Standard" siteId="{52a038f0-1b3f-49f8-af54-d46018d67cee}"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TravelQuote</vt:lpstr>
      <vt:lpstr>Form -Individual Traveller</vt:lpstr>
      <vt:lpstr>Form -Many Travellers</vt:lpstr>
      <vt:lpstr>TravelRates</vt:lpstr>
      <vt:lpstr>TravelPlans</vt:lpstr>
      <vt:lpstr>Gold</vt:lpstr>
      <vt:lpstr>Schengen</vt:lpstr>
      <vt:lpstr>Seniors</vt:lpstr>
      <vt:lpstr>Silver</vt:lpstr>
      <vt:lpstr>Student</vt:lpstr>
      <vt:lpstr>Master</vt:lpstr>
      <vt:lpstr>Test</vt:lpstr>
      <vt:lpstr>Gold</vt:lpstr>
      <vt:lpstr>'Form -Many Travellers'!Print_Area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Omondi</dc:creator>
  <cp:lastModifiedBy>Robin Ochieng</cp:lastModifiedBy>
  <cp:lastPrinted>2023-11-30T12:11:12Z</cp:lastPrinted>
  <dcterms:created xsi:type="dcterms:W3CDTF">2023-11-24T06:44:36Z</dcterms:created>
  <dcterms:modified xsi:type="dcterms:W3CDTF">2024-03-11T14:11:02Z</dcterms:modified>
</cp:coreProperties>
</file>