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OURCE" sheetId="1" r:id="rId3"/>
    <sheet state="visible" name="Real_Spending" sheetId="2" r:id="rId4"/>
    <sheet state="visible" name="Real_Spending_PerCapita" sheetId="3" r:id="rId5"/>
    <sheet state="visible" name="Population" sheetId="4" r:id="rId6"/>
    <sheet state="visible" name="Share_GDP" sheetId="5" r:id="rId7"/>
    <sheet state="visible" name="Share_GDP_perCapita" sheetId="6" r:id="rId8"/>
    <sheet state="visible" name="Share_GovSpending" sheetId="7" r:id="rId9"/>
    <sheet state="visible" name="Real_Spending_PPP" sheetId="8" r:id="rId10"/>
    <sheet state="visible" name="Data_Saudi" sheetId="9" r:id="rId11"/>
    <sheet state="visible" name="Growth_Edu" sheetId="10" r:id="rId12"/>
    <sheet state="visible" name="Growth_value" sheetId="11" r:id="rId13"/>
    <sheet state="visible" name="Growth_share" sheetId="12" r:id="rId14"/>
  </sheets>
  <definedNames/>
  <calcPr/>
</workbook>
</file>

<file path=xl/sharedStrings.xml><?xml version="1.0" encoding="utf-8"?>
<sst xmlns="http://schemas.openxmlformats.org/spreadsheetml/2006/main" count="351" uniqueCount="56">
  <si>
    <t>Country</t>
  </si>
  <si>
    <t>Argentina</t>
  </si>
  <si>
    <t>Health statistics come from World Health Organization's Global Health Expenditure Database, http://apps.who.int/nha/</t>
  </si>
  <si>
    <t>GDP statistics retrieved from World Development Indicators, The World Bank Group, https://databank.worldbank.org/data/</t>
  </si>
  <si>
    <t>Share of education expenditures extracted from World Development Indicators, The World Bank Group, https://databank.worldbank.org/data/</t>
  </si>
  <si>
    <t>Education spending statistics extracted from UNESCO Institute For Statistics, http://data.uis.unesco.org</t>
  </si>
  <si>
    <t>No data from credible source on education expenditure per capita exists; yet using education expenditure per student distorts the measurement. Statistics used in this project are calculated based on implied population from health spending and total education expenditures.</t>
  </si>
  <si>
    <t>Military expenditure were in USD at current prices and exchange rates, extracted from the Swedish conflict and military thinktank Stockholm International Peace Research Institute (SIPRI). China, Russia, Italy and Saudi Arabia had some or all years of data based on SIPRI estimates.</t>
  </si>
  <si>
    <t>Population statistics for G20 countries are for 2017 in millions, retrieved from Statistica https://www.statista.com/statistics/722968/g20-population-size/.</t>
  </si>
  <si>
    <t>Australia</t>
  </si>
  <si>
    <t>Brazil</t>
  </si>
  <si>
    <t>Canada</t>
  </si>
  <si>
    <t>China</t>
  </si>
  <si>
    <t>France</t>
  </si>
  <si>
    <t>Germany</t>
  </si>
  <si>
    <t>Italy</t>
  </si>
  <si>
    <t>India</t>
  </si>
  <si>
    <t>Indonesia</t>
  </si>
  <si>
    <t>Japan</t>
  </si>
  <si>
    <t>South Korea</t>
  </si>
  <si>
    <t>Mexico</t>
  </si>
  <si>
    <t>Russia</t>
  </si>
  <si>
    <t>South Africa</t>
  </si>
  <si>
    <t>Saudi Arabia</t>
  </si>
  <si>
    <t>Turkey</t>
  </si>
  <si>
    <t>United Kingdom</t>
  </si>
  <si>
    <t>United States</t>
  </si>
  <si>
    <t>in Million Constant (2010) USD</t>
  </si>
  <si>
    <t>..</t>
  </si>
  <si>
    <t>Health</t>
  </si>
  <si>
    <t>Edu</t>
  </si>
  <si>
    <t>Military</t>
  </si>
  <si>
    <t>Education</t>
  </si>
  <si>
    <t>GDP</t>
  </si>
  <si>
    <t>Government Educational Expenditure</t>
  </si>
  <si>
    <t>Military Expenditure</t>
  </si>
  <si>
    <t>in Million Constant (2010) PPP</t>
  </si>
  <si>
    <t>in Million Constant (2011) PPP</t>
  </si>
  <si>
    <t>in Million USD at current prices and exchange rates</t>
  </si>
  <si>
    <t>Year</t>
  </si>
  <si>
    <t>{role:'certainty'}</t>
  </si>
  <si>
    <t>Annual Average Growth in Education Spending</t>
  </si>
  <si>
    <t>Annual Average Growth Rate for Education Spending</t>
  </si>
  <si>
    <t>Based on GDP and GDP per Capita</t>
  </si>
  <si>
    <t>Population in Millions</t>
  </si>
  <si>
    <t>Health Expenditure per Capita</t>
  </si>
  <si>
    <t>Education Expenditure per Capita (Calculated)</t>
  </si>
  <si>
    <t>GDP per Capita</t>
  </si>
  <si>
    <t>Military Expenditure Per Capita</t>
  </si>
  <si>
    <t>2011 PPP Per Capita</t>
  </si>
  <si>
    <t>2011 PPP Per Capita GDP</t>
  </si>
  <si>
    <t>In current USD</t>
  </si>
  <si>
    <t>Edu Growth in Value</t>
  </si>
  <si>
    <t>Edu Growth in Percentage</t>
  </si>
  <si>
    <t>GDP Growth in value</t>
  </si>
  <si>
    <t>GDP Growth (annual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</si>
</sst>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sz val="11.0"/>
      <color rgb="FF000000"/>
      <name val="Calibri"/>
    </font>
    <font>
      <sz val="12.0"/>
      <name val="&quot;Times New Roman&quot;"/>
    </font>
    <font>
      <sz val="12.0"/>
      <color rgb="FF0000FF"/>
      <name val="&quot;Times New Roman&quot;"/>
    </font>
    <font>
      <sz val="8.0"/>
      <color rgb="FF666666"/>
      <name val="Arial"/>
    </font>
    <font>
      <color rgb="FF777777"/>
      <name val="Var(--docs-material-font-family"/>
    </font>
  </fonts>
  <fills count="4">
    <fill>
      <patternFill patternType="none"/>
    </fill>
    <fill>
      <patternFill patternType="lightGray"/>
    </fill>
    <fill>
      <patternFill patternType="solid">
        <fgColor rgb="FFFFFFFF"/>
        <bgColor rgb="FFFFFFFF"/>
      </patternFill>
    </fill>
    <fill>
      <patternFill patternType="solid">
        <fgColor rgb="FFF0F8FF"/>
        <bgColor rgb="FFF0F8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3" xfId="0" applyAlignment="1" applyFont="1" applyNumberFormat="1">
      <alignment readingOrder="0"/>
    </xf>
    <xf borderId="0" fillId="0" fontId="2" numFmtId="3" xfId="0" applyAlignment="1" applyFont="1" applyNumberFormat="1">
      <alignment horizontal="right" readingOrder="0" shrinkToFit="0" vertical="bottom" wrapText="0"/>
    </xf>
    <xf borderId="0" fillId="0" fontId="2" numFmtId="4" xfId="0" applyAlignment="1" applyFont="1" applyNumberFormat="1">
      <alignment horizontal="right" readingOrder="0" shrinkToFit="0" vertical="bottom" wrapText="0"/>
    </xf>
    <xf borderId="0" fillId="0" fontId="3" numFmtId="0" xfId="0" applyAlignment="1" applyFont="1">
      <alignment horizontal="right" readingOrder="0" shrinkToFit="0" vertical="bottom" wrapText="0"/>
    </xf>
    <xf borderId="0" fillId="0" fontId="3" numFmtId="4" xfId="0" applyAlignment="1" applyFont="1" applyNumberFormat="1">
      <alignment horizontal="right" readingOrder="0" shrinkToFit="0" vertical="bottom" wrapText="0"/>
    </xf>
    <xf borderId="0" fillId="0" fontId="2" numFmtId="4" xfId="0" applyAlignment="1" applyFont="1" applyNumberFormat="1">
      <alignment readingOrder="0" shrinkToFit="0" vertical="bottom" wrapText="0"/>
    </xf>
    <xf borderId="0" fillId="0" fontId="4" numFmtId="0" xfId="0" applyAlignment="1" applyFont="1">
      <alignment horizontal="right" readingOrder="0" shrinkToFit="0" vertical="bottom" wrapText="0"/>
    </xf>
    <xf borderId="0" fillId="0" fontId="3" numFmtId="3" xfId="0" applyAlignment="1" applyFont="1" applyNumberFormat="1">
      <alignment horizontal="right" readingOrder="0" shrinkToFit="0" vertical="bottom" wrapText="0"/>
    </xf>
    <xf borderId="0" fillId="0" fontId="1" numFmtId="2" xfId="0" applyFont="1" applyNumberFormat="1"/>
    <xf borderId="0" fillId="2" fontId="5" numFmtId="0" xfId="0" applyAlignment="1" applyFill="1" applyFont="1">
      <alignment horizontal="right" readingOrder="0" shrinkToFit="0" vertical="top" wrapText="0"/>
    </xf>
    <xf borderId="0" fillId="3" fontId="5" numFmtId="0" xfId="0" applyAlignment="1" applyFill="1" applyFont="1">
      <alignment horizontal="right" readingOrder="0" shrinkToFit="0" vertical="top" wrapText="0"/>
    </xf>
    <xf borderId="0" fillId="0" fontId="4" numFmtId="3" xfId="0" applyAlignment="1" applyFont="1" applyNumberFormat="1">
      <alignment horizontal="right" readingOrder="0" shrinkToFit="0" vertical="bottom" wrapText="0"/>
    </xf>
    <xf borderId="0" fillId="2" fontId="6" numFmtId="0" xfId="0" applyAlignment="1" applyFont="1">
      <alignment readingOrder="0" shrinkToFit="0" wrapText="1"/>
    </xf>
    <xf borderId="0" fillId="0" fontId="2" numFmtId="10" xfId="0" applyAlignment="1" applyFont="1" applyNumberForma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v>
      </c>
    </row>
    <row r="2">
      <c r="A2" s="1" t="s">
        <v>3</v>
      </c>
    </row>
    <row r="3">
      <c r="A3" s="1" t="s">
        <v>4</v>
      </c>
    </row>
    <row r="4">
      <c r="A4" s="1" t="s">
        <v>5</v>
      </c>
    </row>
    <row r="5">
      <c r="A5" s="1" t="s">
        <v>6</v>
      </c>
    </row>
    <row r="6">
      <c r="A6" s="1" t="s">
        <v>7</v>
      </c>
    </row>
    <row r="7">
      <c r="A7" s="1" t="s">
        <v>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29"/>
    <col customWidth="1" min="3" max="3" width="7.86"/>
    <col customWidth="1" min="4" max="4" width="9.29"/>
    <col customWidth="1" min="5" max="5" width="7.14"/>
  </cols>
  <sheetData>
    <row r="1">
      <c r="A1" s="1" t="s">
        <v>0</v>
      </c>
      <c r="B1" s="1" t="s">
        <v>41</v>
      </c>
      <c r="D1" s="1" t="s">
        <v>42</v>
      </c>
    </row>
    <row r="2">
      <c r="A2" s="1" t="s">
        <v>1</v>
      </c>
      <c r="B2" s="3">
        <f>(Real_Spending_PPP!AG2-Real_Spending_PPP!X2)/9</f>
        <v>1614.94</v>
      </c>
      <c r="D2" s="15">
        <f>pow((Real_Spending_PPP!AG2/Real_Spending_PPP!X2),1/9)-1</f>
        <v>0.03990066079</v>
      </c>
    </row>
    <row r="3">
      <c r="A3" s="1" t="s">
        <v>9</v>
      </c>
      <c r="B3" s="3">
        <f>(Real_Spending_PPP!AF3-Real_Spending_PPP!X3)/8</f>
        <v>2101.13625</v>
      </c>
      <c r="D3" s="15">
        <f>pow((Real_Spending_PPP!AF3/Real_Spending_PPP!X3),1/8)-1</f>
        <v>0.04387302211</v>
      </c>
    </row>
    <row r="4">
      <c r="A4" s="1" t="s">
        <v>10</v>
      </c>
      <c r="B4" s="3">
        <f>(Real_Spending_PPP!AB4-Real_Spending_PPP!X4)/4</f>
        <v>12026.5175</v>
      </c>
      <c r="D4" s="15">
        <f>pow((Real_Spending_PPP!AB4/Real_Spending_PPP!X4),1/4)-1</f>
        <v>0.0786701411</v>
      </c>
    </row>
    <row r="5">
      <c r="A5" s="1" t="s">
        <v>11</v>
      </c>
      <c r="B5" s="3">
        <f>(Real_Spending_PPP!AB5-Real_Spending_PPP!X5)/4</f>
        <v>2287.96</v>
      </c>
      <c r="D5" s="15">
        <f>pow((Real_Spending_PPP!AB5/Real_Spending_PPP!X5),1/4)-1</f>
        <v>0.0328165211</v>
      </c>
    </row>
    <row r="6">
      <c r="A6" s="1" t="s">
        <v>12</v>
      </c>
      <c r="B6" s="3"/>
      <c r="D6" s="15"/>
    </row>
    <row r="7">
      <c r="A7" s="1" t="s">
        <v>13</v>
      </c>
      <c r="B7" s="3">
        <f>(Real_Spending_PPP!AF7-Real_Spending_PPP!X7)/8</f>
        <v>750.4475</v>
      </c>
      <c r="D7" s="15">
        <f>pow((Real_Spending_PPP!AF7/Real_Spending_PPP!X7),1/8)-1</f>
        <v>0.005142672463</v>
      </c>
    </row>
    <row r="8">
      <c r="A8" s="1" t="s">
        <v>14</v>
      </c>
      <c r="B8" s="3">
        <f>(Real_Spending_PPP!AF8-Real_Spending_PPP!X8)/8</f>
        <v>3876.59625</v>
      </c>
      <c r="D8" s="15">
        <f>pow((Real_Spending_PPP!AF8/Real_Spending_PPP!X8),1/8)-1</f>
        <v>0.02248555769</v>
      </c>
    </row>
    <row r="9">
      <c r="A9" s="1" t="s">
        <v>15</v>
      </c>
      <c r="B9" s="3">
        <f>(Real_Spending_PPP!AF9-Real_Spending_PPP!X9)/8</f>
        <v>-1097.76375</v>
      </c>
      <c r="D9" s="15">
        <f>pow((Real_Spending_PPP!AF9/Real_Spending_PPP!X9),1/8)-1</f>
        <v>-0.01108701295</v>
      </c>
    </row>
    <row r="10">
      <c r="A10" s="1" t="s">
        <v>16</v>
      </c>
      <c r="B10" s="3">
        <f>(Real_Spending_PPP!AD10-Real_Spending_PPP!Z10)/4</f>
        <v>22449.02</v>
      </c>
      <c r="D10" s="15">
        <f>pow((Real_Spending_PPP!AD10/Real_Spending_PPP!Z10),1/4)-1</f>
        <v>0.1179065548</v>
      </c>
    </row>
    <row r="11">
      <c r="A11" s="1" t="s">
        <v>17</v>
      </c>
      <c r="B11" s="3">
        <f>(Real_Spending_PPP!AF11-Real_Spending_PPP!X11)/8</f>
        <v>5806.28</v>
      </c>
      <c r="D11" s="15">
        <f>pow((Real_Spending_PPP!AF11/Real_Spending_PPP!X11),1/8)-1</f>
        <v>0.07735999357</v>
      </c>
    </row>
    <row r="12">
      <c r="A12" s="1" t="s">
        <v>18</v>
      </c>
      <c r="B12" s="3">
        <f>(Real_Spending_PPP!AG12-Real_Spending_PPP!AC12)/4</f>
        <v>-495.61</v>
      </c>
      <c r="D12" s="15">
        <f>pow((Real_Spending_PPP!AG12/Real_Spending_PPP!AC12),1/4)-1</f>
        <v>-0.002742083979</v>
      </c>
    </row>
    <row r="13">
      <c r="A13" s="1" t="s">
        <v>19</v>
      </c>
      <c r="B13" s="3">
        <f>(Real_Spending_PPP!AF13-Real_Spending_PPP!X13)/8</f>
        <v>4424.3375</v>
      </c>
      <c r="D13" s="15">
        <f>pow((Real_Spending_PPP!AF13/Real_Spending_PPP!X13),1/8)-1</f>
        <v>0.06279662061</v>
      </c>
    </row>
    <row r="14">
      <c r="A14" s="1" t="s">
        <v>20</v>
      </c>
      <c r="B14" s="3">
        <f>(Real_Spending_PPP!AF14-Real_Spending_PPP!X14)/8</f>
        <v>3336.44375</v>
      </c>
      <c r="D14" s="15">
        <f>pow((Real_Spending_PPP!AF14/Real_Spending_PPP!X14),1/8)-1</f>
        <v>0.03343342301</v>
      </c>
    </row>
    <row r="15">
      <c r="A15" s="1" t="s">
        <v>21</v>
      </c>
      <c r="B15" s="3">
        <f>(Real_Spending_PPP!AF15-Real_Spending_PPP!Y15)/7</f>
        <v>-498.1714286</v>
      </c>
      <c r="D15" s="15">
        <f>pow((Real_Spending_PPP!AF15/Real_Spending_PPP!Y15),1/7)-1</f>
        <v>-0.003523938935</v>
      </c>
    </row>
    <row r="16">
      <c r="A16" s="1" t="s">
        <v>22</v>
      </c>
      <c r="B16" s="3">
        <f>(Real_Spending_PPP!AF16-Real_Spending_PPP!X16)/8</f>
        <v>1676.4175</v>
      </c>
      <c r="D16" s="15">
        <f>pow((Real_Spending_PPP!AF16/Real_Spending_PPP!X16),1/8)-1</f>
        <v>0.04803128198</v>
      </c>
    </row>
    <row r="17">
      <c r="A17" s="1" t="s">
        <v>23</v>
      </c>
      <c r="B17" s="3"/>
      <c r="D17" s="15"/>
    </row>
    <row r="18">
      <c r="A18" s="1" t="s">
        <v>24</v>
      </c>
      <c r="B18" s="3">
        <f>(Real_Spending_PPP!AF18-Real_Spending_PPP!AC18)/3</f>
        <v>4157.126667</v>
      </c>
      <c r="D18" s="15">
        <f>pow((Real_Spending_PPP!AF18/Real_Spending_PPP!AC18),1/3)-1</f>
        <v>0.05540190327</v>
      </c>
    </row>
    <row r="19">
      <c r="A19" s="1" t="s">
        <v>25</v>
      </c>
      <c r="B19" s="3">
        <f>(Real_Spending_PPP!AG19-Real_Spending_PPP!X19)/9</f>
        <v>3125.211111</v>
      </c>
      <c r="D19" s="15">
        <f>pow((Real_Spending_PPP!AF19/Real_Spending_PPP!X19),1/8)-1</f>
        <v>0.02536707456</v>
      </c>
    </row>
    <row r="20">
      <c r="A20" s="1" t="s">
        <v>26</v>
      </c>
      <c r="B20" s="3">
        <f>(Real_Spending_PPP!AE20-Real_Spending_PPP!AA20)/4</f>
        <v>-695.915</v>
      </c>
      <c r="D20" s="15">
        <f>pow((Real_Spending_PPP!AE20/Real_Spending_PPP!AA20),1/4)-1</f>
        <v>-0.0008104289585</v>
      </c>
    </row>
    <row r="21">
      <c r="B21" s="1" t="s">
        <v>52</v>
      </c>
      <c r="D21" s="1" t="s">
        <v>53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12.57"/>
    <col customWidth="1" min="12" max="12" width="7.86"/>
    <col customWidth="1" min="13" max="13" width="9.29"/>
    <col customWidth="1" min="14" max="19" width="9.43"/>
    <col customWidth="1" min="20" max="20" width="9.29"/>
    <col customWidth="1" min="21" max="21" width="9.43"/>
    <col customWidth="1" min="22" max="22" width="7.14"/>
    <col customWidth="1" min="23" max="23" width="9.29"/>
    <col customWidth="1" min="24" max="29" width="9.43"/>
    <col customWidth="1" min="30" max="30" width="9.29"/>
    <col customWidth="1" min="31" max="31" width="9.43"/>
  </cols>
  <sheetData>
    <row r="1">
      <c r="A1" s="1" t="s">
        <v>0</v>
      </c>
      <c r="B1" s="1">
        <v>2007.0</v>
      </c>
      <c r="C1" s="1">
        <v>2008.0</v>
      </c>
      <c r="D1" s="1">
        <v>2009.0</v>
      </c>
      <c r="E1" s="1">
        <v>2010.0</v>
      </c>
      <c r="F1" s="1">
        <v>2011.0</v>
      </c>
      <c r="G1" s="1">
        <v>2012.0</v>
      </c>
      <c r="H1" s="1">
        <v>2013.0</v>
      </c>
      <c r="I1" s="1">
        <v>2014.0</v>
      </c>
      <c r="J1" s="1">
        <v>2015.0</v>
      </c>
      <c r="K1" s="1">
        <v>2016.0</v>
      </c>
      <c r="M1" s="1">
        <v>2008.0</v>
      </c>
      <c r="N1" s="1">
        <v>2009.0</v>
      </c>
      <c r="O1" s="1">
        <v>2010.0</v>
      </c>
      <c r="P1" s="1">
        <v>2011.0</v>
      </c>
      <c r="Q1" s="1">
        <v>2012.0</v>
      </c>
      <c r="R1" s="1">
        <v>2013.0</v>
      </c>
      <c r="S1" s="1">
        <v>2014.0</v>
      </c>
      <c r="T1" s="1">
        <v>2015.0</v>
      </c>
      <c r="U1" s="1">
        <v>2016.0</v>
      </c>
      <c r="W1" s="1">
        <v>2008.0</v>
      </c>
      <c r="X1" s="1">
        <v>2009.0</v>
      </c>
      <c r="Y1" s="1">
        <v>2010.0</v>
      </c>
      <c r="Z1" s="1">
        <v>2011.0</v>
      </c>
      <c r="AA1" s="1">
        <v>2012.0</v>
      </c>
      <c r="AB1" s="1">
        <v>2013.0</v>
      </c>
      <c r="AC1" s="1">
        <v>2014.0</v>
      </c>
      <c r="AD1" s="1">
        <v>2015.0</v>
      </c>
      <c r="AE1" s="1">
        <v>2016.0</v>
      </c>
    </row>
    <row r="2">
      <c r="A2" s="1" t="s">
        <v>1</v>
      </c>
      <c r="B2" s="3">
        <f>Real_Spending_PPP!N2-Real_Spending_PPP!M2</f>
        <v>29029.4</v>
      </c>
      <c r="C2" s="3">
        <f>Real_Spending_PPP!O2-Real_Spending_PPP!N2</f>
        <v>-44064.9</v>
      </c>
      <c r="D2" s="3">
        <f>Real_Spending_PPP!P2-Real_Spending_PPP!O2</f>
        <v>70924.3</v>
      </c>
      <c r="E2" s="3">
        <f>Real_Spending_PPP!Q2-Real_Spending_PPP!P2</f>
        <v>46313.5</v>
      </c>
      <c r="F2" s="3">
        <f>Real_Spending_PPP!R2-Real_Spending_PPP!Q2</f>
        <v>-8393</v>
      </c>
      <c r="G2" s="3">
        <f>Real_Spending_PPP!S2-Real_Spending_PPP!R2</f>
        <v>19466.4</v>
      </c>
      <c r="H2" s="3">
        <f>Real_Spending_PPP!T2-Real_Spending_PPP!S2</f>
        <v>-20823.8</v>
      </c>
      <c r="I2" s="3">
        <f>Real_Spending_PPP!U2-Real_Spending_PPP!T2</f>
        <v>22066.3</v>
      </c>
      <c r="J2" s="3">
        <f>Real_Spending_PPP!V2-Real_Spending_PPP!U2</f>
        <v>-15127.3</v>
      </c>
      <c r="K2" s="3" t="str">
        <f>Real_Spending_PPP!W2-Real_Spending_PPP!V2</f>
        <v>#VALUE!</v>
      </c>
      <c r="M2" s="3">
        <f>Real_Spending_PPP!C2-Real_Spending_PPP!B2</f>
        <v>2496</v>
      </c>
      <c r="N2" s="3">
        <f>Real_Spending_PPP!D2-Real_Spending_PPP!C2</f>
        <v>5927</v>
      </c>
      <c r="O2" s="3">
        <f>Real_Spending_PPP!E2-Real_Spending_PPP!D2</f>
        <v>3262</v>
      </c>
      <c r="P2" s="3">
        <f>Real_Spending_PPP!F2-Real_Spending_PPP!E2</f>
        <v>2167</v>
      </c>
      <c r="Q2" s="3">
        <f>Real_Spending_PPP!G2-Real_Spending_PPP!F2</f>
        <v>-602</v>
      </c>
      <c r="R2" s="3">
        <f>Real_Spending_PPP!H2-Real_Spending_PPP!G2</f>
        <v>1377</v>
      </c>
      <c r="S2" s="3">
        <f>Real_Spending_PPP!I2-Real_Spending_PPP!H2</f>
        <v>-2824</v>
      </c>
      <c r="T2" s="3">
        <f>Real_Spending_PPP!J2-Real_Spending_PPP!I2</f>
        <v>5897</v>
      </c>
      <c r="U2" s="3">
        <f>Real_Spending_PPP!K2-Real_Spending_PPP!J2</f>
        <v>-10837</v>
      </c>
      <c r="W2" s="3">
        <f>Real_Spending_PPP!AK2-Real_Spending_PPP!AJ2</f>
        <v>492.6</v>
      </c>
      <c r="X2" s="3">
        <f>Real_Spending_PPP!AL2-Real_Spending_PPP!AK2</f>
        <v>192.9</v>
      </c>
      <c r="Y2" s="3">
        <f>Real_Spending_PPP!AM2-Real_Spending_PPP!AL2</f>
        <v>493.4</v>
      </c>
      <c r="Z2" s="3">
        <f>Real_Spending_PPP!AN2-Real_Spending_PPP!AM2</f>
        <v>576.6</v>
      </c>
      <c r="AA2" s="3">
        <f>Real_Spending_PPP!AO2-Real_Spending_PPP!AN2</f>
        <v>511.3</v>
      </c>
      <c r="AB2" s="3">
        <f>Real_Spending_PPP!AP2-Real_Spending_PPP!AO2</f>
        <v>574.8</v>
      </c>
      <c r="AC2" s="3">
        <f>Real_Spending_PPP!AQ2-Real_Spending_PPP!AP2</f>
        <v>-158.6</v>
      </c>
      <c r="AD2" s="3">
        <f>Real_Spending_PPP!AR2-Real_Spending_PPP!AQ2</f>
        <v>503.2</v>
      </c>
      <c r="AE2" s="3">
        <f>Real_Spending_PPP!AS2-Real_Spending_PPP!AR2</f>
        <v>-973</v>
      </c>
    </row>
    <row r="3">
      <c r="A3" s="1" t="s">
        <v>9</v>
      </c>
      <c r="B3" s="3">
        <f>Real_Spending_PPP!N3-Real_Spending_PPP!M3</f>
        <v>30991.2</v>
      </c>
      <c r="C3" s="3">
        <f>Real_Spending_PPP!O3-Real_Spending_PPP!N3</f>
        <v>16886.6</v>
      </c>
      <c r="D3" s="3">
        <f>Real_Spending_PPP!P3-Real_Spending_PPP!O3</f>
        <v>18376.9</v>
      </c>
      <c r="E3" s="3">
        <f>Real_Spending_PPP!Q3-Real_Spending_PPP!P3</f>
        <v>22391.4</v>
      </c>
      <c r="F3" s="3">
        <f>Real_Spending_PPP!R3-Real_Spending_PPP!Q3</f>
        <v>36425.4</v>
      </c>
      <c r="G3" s="3">
        <f>Real_Spending_PPP!S3-Real_Spending_PPP!R3</f>
        <v>25664.8</v>
      </c>
      <c r="H3" s="3">
        <f>Real_Spending_PPP!T3-Real_Spending_PPP!S3</f>
        <v>25532</v>
      </c>
      <c r="I3" s="3">
        <f>Real_Spending_PPP!U3-Real_Spending_PPP!T3</f>
        <v>24065</v>
      </c>
      <c r="J3" s="3">
        <f>Real_Spending_PPP!V3-Real_Spending_PPP!U3</f>
        <v>29619</v>
      </c>
      <c r="K3" s="3" t="str">
        <f>Real_Spending_PPP!W3-Real_Spending_PPP!V3</f>
        <v>#VALUE!</v>
      </c>
      <c r="M3" s="3">
        <f>Real_Spending_PPP!C3-Real_Spending_PPP!B3</f>
        <v>3081</v>
      </c>
      <c r="N3" s="3">
        <f>Real_Spending_PPP!D3-Real_Spending_PPP!C3</f>
        <v>4373</v>
      </c>
      <c r="O3" s="3">
        <f>Real_Spending_PPP!E3-Real_Spending_PPP!D3</f>
        <v>689</v>
      </c>
      <c r="P3" s="3">
        <f>Real_Spending_PPP!F3-Real_Spending_PPP!E3</f>
        <v>4188</v>
      </c>
      <c r="Q3" s="3">
        <f>Real_Spending_PPP!G3-Real_Spending_PPP!F3</f>
        <v>3543</v>
      </c>
      <c r="R3" s="3">
        <f>Real_Spending_PPP!H3-Real_Spending_PPP!G3</f>
        <v>3101</v>
      </c>
      <c r="S3" s="3">
        <f>Real_Spending_PPP!I3-Real_Spending_PPP!H3</f>
        <v>5088</v>
      </c>
      <c r="T3" s="3">
        <f>Real_Spending_PPP!J3-Real_Spending_PPP!I3</f>
        <v>5685</v>
      </c>
      <c r="U3" s="3">
        <f>Real_Spending_PPP!K3-Real_Spending_PPP!J3</f>
        <v>1118</v>
      </c>
      <c r="W3" s="3">
        <f>Real_Spending_PPP!AK3-Real_Spending_PPP!AJ3</f>
        <v>1446.7</v>
      </c>
      <c r="X3" s="3">
        <f>Real_Spending_PPP!AL3-Real_Spending_PPP!AK3</f>
        <v>327</v>
      </c>
      <c r="Y3" s="3">
        <f>Real_Spending_PPP!AM3-Real_Spending_PPP!AL3</f>
        <v>4257.6</v>
      </c>
      <c r="Z3" s="3">
        <f>Real_Spending_PPP!AN3-Real_Spending_PPP!AM3</f>
        <v>3379.5</v>
      </c>
      <c r="AA3" s="3">
        <f>Real_Spending_PPP!AO3-Real_Spending_PPP!AN3</f>
        <v>-380.6</v>
      </c>
      <c r="AB3" s="3">
        <f>Real_Spending_PPP!AP3-Real_Spending_PPP!AO3</f>
        <v>-1391.3</v>
      </c>
      <c r="AC3" s="3">
        <f>Real_Spending_PPP!AQ3-Real_Spending_PPP!AP3</f>
        <v>958.4</v>
      </c>
      <c r="AD3" s="3">
        <f>Real_Spending_PPP!AR3-Real_Spending_PPP!AQ3</f>
        <v>-1738.1</v>
      </c>
      <c r="AE3" s="3">
        <f>Real_Spending_PPP!AS3-Real_Spending_PPP!AR3</f>
        <v>2337.3</v>
      </c>
    </row>
    <row r="4">
      <c r="A4" s="1" t="s">
        <v>10</v>
      </c>
      <c r="B4" s="3">
        <f>Real_Spending_PPP!N4-Real_Spending_PPP!M4</f>
        <v>129034</v>
      </c>
      <c r="C4" s="3">
        <f>Real_Spending_PPP!O4-Real_Spending_PPP!N4</f>
        <v>-3350</v>
      </c>
      <c r="D4" s="3">
        <f>Real_Spending_PPP!P4-Real_Spending_PPP!O4</f>
        <v>200635</v>
      </c>
      <c r="E4" s="3">
        <f>Real_Spending_PPP!Q4-Real_Spending_PPP!P4</f>
        <v>114016</v>
      </c>
      <c r="F4" s="3">
        <f>Real_Spending_PPP!R4-Real_Spending_PPP!Q4</f>
        <v>57509</v>
      </c>
      <c r="G4" s="3">
        <f>Real_Spending_PPP!S4-Real_Spending_PPP!R4</f>
        <v>91287</v>
      </c>
      <c r="H4" s="3">
        <f>Real_Spending_PPP!T4-Real_Spending_PPP!S4</f>
        <v>15875</v>
      </c>
      <c r="I4" s="3">
        <f>Real_Spending_PPP!U4-Real_Spending_PPP!T4</f>
        <v>-111449</v>
      </c>
      <c r="J4" s="3">
        <f>Real_Spending_PPP!V4-Real_Spending_PPP!U4</f>
        <v>-105022</v>
      </c>
      <c r="K4" s="3" t="str">
        <f>Real_Spending_PPP!W4-Real_Spending_PPP!V4</f>
        <v>#VALUE!</v>
      </c>
      <c r="M4" s="3">
        <f>Real_Spending_PPP!C4-Real_Spending_PPP!B4</f>
        <v>6248</v>
      </c>
      <c r="N4" s="3">
        <f>Real_Spending_PPP!D4-Real_Spending_PPP!C4</f>
        <v>8354</v>
      </c>
      <c r="O4" s="3">
        <f>Real_Spending_PPP!E4-Real_Spending_PPP!D4</f>
        <v>52356</v>
      </c>
      <c r="P4" s="3">
        <f>Real_Spending_PPP!F4-Real_Spending_PPP!E4</f>
        <v>12595</v>
      </c>
      <c r="Q4" s="3">
        <f>Real_Spending_PPP!G4-Real_Spending_PPP!F4</f>
        <v>13115</v>
      </c>
      <c r="R4" s="3">
        <f>Real_Spending_PPP!H4-Real_Spending_PPP!G4</f>
        <v>15073</v>
      </c>
      <c r="S4" s="3">
        <f>Real_Spending_PPP!I4-Real_Spending_PPP!H4</f>
        <v>19467</v>
      </c>
      <c r="T4" s="3">
        <f>Real_Spending_PPP!J4-Real_Spending_PPP!I4</f>
        <v>7316</v>
      </c>
      <c r="U4" s="3">
        <f>Real_Spending_PPP!K4-Real_Spending_PPP!J4</f>
        <v>-3010</v>
      </c>
      <c r="W4" s="3">
        <f>Real_Spending_PPP!AK4-Real_Spending_PPP!AJ4</f>
        <v>3967.1</v>
      </c>
      <c r="X4" s="3">
        <f>Real_Spending_PPP!AL4-Real_Spending_PPP!AK4</f>
        <v>1195.9</v>
      </c>
      <c r="Y4" s="3">
        <f>Real_Spending_PPP!AM4-Real_Spending_PPP!AL4</f>
        <v>8354.1</v>
      </c>
      <c r="Z4" s="3">
        <f>Real_Spending_PPP!AN4-Real_Spending_PPP!AM4</f>
        <v>2933.3</v>
      </c>
      <c r="AA4" s="3">
        <f>Real_Spending_PPP!AO4-Real_Spending_PPP!AN4</f>
        <v>-2949.2</v>
      </c>
      <c r="AB4" s="3">
        <f>Real_Spending_PPP!AP4-Real_Spending_PPP!AO4</f>
        <v>-1112.2</v>
      </c>
      <c r="AC4" s="3">
        <f>Real_Spending_PPP!AQ4-Real_Spending_PPP!AP4</f>
        <v>-215.2</v>
      </c>
      <c r="AD4" s="3">
        <f>Real_Spending_PPP!AR4-Real_Spending_PPP!AQ4</f>
        <v>-8041.9</v>
      </c>
      <c r="AE4" s="3">
        <f>Real_Spending_PPP!AS4-Real_Spending_PPP!AR4</f>
        <v>-393</v>
      </c>
    </row>
    <row r="5">
      <c r="A5" s="1" t="s">
        <v>11</v>
      </c>
      <c r="B5" s="3">
        <f>Real_Spending_PPP!N5-Real_Spending_PPP!M5</f>
        <v>13702</v>
      </c>
      <c r="C5" s="3">
        <f>Real_Spending_PPP!O5-Real_Spending_PPP!N5</f>
        <v>-40804</v>
      </c>
      <c r="D5" s="3">
        <f>Real_Spending_PPP!P5-Real_Spending_PPP!O5</f>
        <v>41399</v>
      </c>
      <c r="E5" s="3">
        <f>Real_Spending_PPP!Q5-Real_Spending_PPP!P5</f>
        <v>43474</v>
      </c>
      <c r="F5" s="3">
        <f>Real_Spending_PPP!R5-Real_Spending_PPP!Q5</f>
        <v>24916</v>
      </c>
      <c r="G5" s="3">
        <f>Real_Spending_PPP!S5-Real_Spending_PPP!R5</f>
        <v>35947</v>
      </c>
      <c r="H5" s="3">
        <f>Real_Spending_PPP!T5-Real_Spending_PPP!S5</f>
        <v>42502</v>
      </c>
      <c r="I5" s="3">
        <f>Real_Spending_PPP!U5-Real_Spending_PPP!T5</f>
        <v>15322</v>
      </c>
      <c r="J5" s="3">
        <f>Real_Spending_PPP!V5-Real_Spending_PPP!U5</f>
        <v>21864</v>
      </c>
      <c r="K5" s="3" t="str">
        <f>Real_Spending_PPP!W5-Real_Spending_PPP!V5</f>
        <v>#VALUE!</v>
      </c>
      <c r="M5" s="3">
        <f>Real_Spending_PPP!C5-Real_Spending_PPP!B5</f>
        <v>3523</v>
      </c>
      <c r="N5" s="3">
        <f>Real_Spending_PPP!D5-Real_Spending_PPP!C5</f>
        <v>10845</v>
      </c>
      <c r="O5" s="3">
        <f>Real_Spending_PPP!E5-Real_Spending_PPP!D5</f>
        <v>4059</v>
      </c>
      <c r="P5" s="3">
        <f>Real_Spending_PPP!F5-Real_Spending_PPP!E5</f>
        <v>-57</v>
      </c>
      <c r="Q5" s="3">
        <f>Real_Spending_PPP!G5-Real_Spending_PPP!F5</f>
        <v>2653</v>
      </c>
      <c r="R5" s="3">
        <f>Real_Spending_PPP!H5-Real_Spending_PPP!G5</f>
        <v>2043</v>
      </c>
      <c r="S5" s="3">
        <f>Real_Spending_PPP!I5-Real_Spending_PPP!H5</f>
        <v>1781</v>
      </c>
      <c r="T5" s="3">
        <f>Real_Spending_PPP!J5-Real_Spending_PPP!I5</f>
        <v>7688</v>
      </c>
      <c r="U5" s="3">
        <f>Real_Spending_PPP!K5-Real_Spending_PPP!J5</f>
        <v>4670</v>
      </c>
      <c r="W5" s="3">
        <f>Real_Spending_PPP!AK5-Real_Spending_PPP!AJ5</f>
        <v>1925</v>
      </c>
      <c r="X5" s="3">
        <f>Real_Spending_PPP!AL5-Real_Spending_PPP!AK5</f>
        <v>-405.9</v>
      </c>
      <c r="Y5" s="3">
        <f>Real_Spending_PPP!AM5-Real_Spending_PPP!AL5</f>
        <v>379.5</v>
      </c>
      <c r="Z5" s="3">
        <f>Real_Spending_PPP!AN5-Real_Spending_PPP!AM5</f>
        <v>2078</v>
      </c>
      <c r="AA5" s="3">
        <f>Real_Spending_PPP!AO5-Real_Spending_PPP!AN5</f>
        <v>-941.6</v>
      </c>
      <c r="AB5" s="3">
        <f>Real_Spending_PPP!AP5-Real_Spending_PPP!AO5</f>
        <v>-1936.4</v>
      </c>
      <c r="AC5" s="3">
        <f>Real_Spending_PPP!AQ5-Real_Spending_PPP!AP5</f>
        <v>-662</v>
      </c>
      <c r="AD5" s="3">
        <f>Real_Spending_PPP!AR5-Real_Spending_PPP!AQ5</f>
        <v>95.4</v>
      </c>
      <c r="AE5" s="3">
        <f>Real_Spending_PPP!AS5-Real_Spending_PPP!AR5</f>
        <v>183.2</v>
      </c>
    </row>
    <row r="6">
      <c r="A6" s="1" t="s">
        <v>12</v>
      </c>
      <c r="B6" s="3">
        <f>Real_Spending_PPP!N6-Real_Spending_PPP!M6</f>
        <v>926923</v>
      </c>
      <c r="C6" s="3">
        <f>Real_Spending_PPP!O6-Real_Spending_PPP!N6</f>
        <v>989620</v>
      </c>
      <c r="D6" s="3">
        <f>Real_Spending_PPP!P6-Real_Spending_PPP!O6</f>
        <v>1225038</v>
      </c>
      <c r="E6" s="3">
        <f>Real_Spending_PPP!Q6-Real_Spending_PPP!P6</f>
        <v>1215204</v>
      </c>
      <c r="F6" s="3">
        <f>Real_Spending_PPP!R6-Real_Spending_PPP!Q6</f>
        <v>1096572</v>
      </c>
      <c r="G6" s="3">
        <f>Real_Spending_PPP!S6-Real_Spending_PPP!R6</f>
        <v>1167874</v>
      </c>
      <c r="H6" s="3">
        <f>Real_Spending_PPP!T6-Real_Spending_PPP!S6</f>
        <v>1183855</v>
      </c>
      <c r="I6" s="3">
        <f>Real_Spending_PPP!U6-Real_Spending_PPP!T6</f>
        <v>1201067</v>
      </c>
      <c r="J6" s="3">
        <f>Real_Spending_PPP!V6-Real_Spending_PPP!U6</f>
        <v>1246689</v>
      </c>
      <c r="K6" s="3" t="str">
        <f>Real_Spending_PPP!W6-Real_Spending_PPP!V6</f>
        <v>#VALUE!</v>
      </c>
      <c r="M6" s="3">
        <f>Real_Spending_PPP!C6-Real_Spending_PPP!B6</f>
        <v>55401</v>
      </c>
      <c r="N6" s="3">
        <f>Real_Spending_PPP!D6-Real_Spending_PPP!C6</f>
        <v>86570</v>
      </c>
      <c r="O6" s="3">
        <f>Real_Spending_PPP!E6-Real_Spending_PPP!D6</f>
        <v>37318</v>
      </c>
      <c r="P6" s="3">
        <f>Real_Spending_PPP!F6-Real_Spending_PPP!E6</f>
        <v>65604</v>
      </c>
      <c r="Q6" s="3">
        <f>Real_Spending_PPP!G6-Real_Spending_PPP!F6</f>
        <v>79293</v>
      </c>
      <c r="R6" s="3">
        <f>Real_Spending_PPP!H6-Real_Spending_PPP!G6</f>
        <v>77451</v>
      </c>
      <c r="S6" s="3">
        <f>Real_Spending_PPP!I6-Real_Spending_PPP!H6</f>
        <v>65086</v>
      </c>
      <c r="T6" s="3">
        <f>Real_Spending_PPP!J6-Real_Spending_PPP!I6</f>
        <v>76829</v>
      </c>
      <c r="U6" s="3">
        <f>Real_Spending_PPP!K6-Real_Spending_PPP!J6</f>
        <v>77614</v>
      </c>
      <c r="W6" s="3">
        <f>Real_Spending_PPP!AK6-Real_Spending_PPP!AJ6</f>
        <v>18350.5</v>
      </c>
      <c r="X6" s="3">
        <f>Real_Spending_PPP!AL6-Real_Spending_PPP!AK6</f>
        <v>19282.1</v>
      </c>
      <c r="Y6" s="3">
        <f>Real_Spending_PPP!AM6-Real_Spending_PPP!AL6</f>
        <v>10067.6</v>
      </c>
      <c r="Z6" s="3">
        <f>Real_Spending_PPP!AN6-Real_Spending_PPP!AM6</f>
        <v>22255.5</v>
      </c>
      <c r="AA6" s="3">
        <f>Real_Spending_PPP!AO6-Real_Spending_PPP!AN6</f>
        <v>19423.1</v>
      </c>
      <c r="AB6" s="3">
        <f>Real_Spending_PPP!AP6-Real_Spending_PPP!AO6</f>
        <v>22490.1</v>
      </c>
      <c r="AC6" s="3">
        <f>Real_Spending_PPP!AQ6-Real_Spending_PPP!AP6</f>
        <v>20891.7</v>
      </c>
      <c r="AD6" s="3">
        <f>Real_Spending_PPP!AR6-Real_Spending_PPP!AQ6</f>
        <v>13320.9</v>
      </c>
      <c r="AE6" s="3">
        <f>Real_Spending_PPP!AS6-Real_Spending_PPP!AR6</f>
        <v>1938.2</v>
      </c>
    </row>
    <row r="7">
      <c r="A7" s="1" t="s">
        <v>13</v>
      </c>
      <c r="B7" s="3">
        <f>Real_Spending_PPP!N7-Real_Spending_PPP!M7</f>
        <v>4720</v>
      </c>
      <c r="C7" s="3">
        <f>Real_Spending_PPP!O7-Real_Spending_PPP!N7</f>
        <v>-71230</v>
      </c>
      <c r="D7" s="3">
        <f>Real_Spending_PPP!P7-Real_Spending_PPP!O7</f>
        <v>46202</v>
      </c>
      <c r="E7" s="3">
        <f>Real_Spending_PPP!Q7-Real_Spending_PPP!P7</f>
        <v>49831</v>
      </c>
      <c r="F7" s="3">
        <f>Real_Spending_PPP!R7-Real_Spending_PPP!Q7</f>
        <v>4470</v>
      </c>
      <c r="G7" s="3">
        <f>Real_Spending_PPP!S7-Real_Spending_PPP!R7</f>
        <v>14123</v>
      </c>
      <c r="H7" s="3">
        <f>Real_Spending_PPP!T7-Real_Spending_PPP!S7</f>
        <v>23359</v>
      </c>
      <c r="I7" s="3">
        <f>Real_Spending_PPP!U7-Real_Spending_PPP!T7</f>
        <v>26563</v>
      </c>
      <c r="J7" s="3">
        <f>Real_Spending_PPP!V7-Real_Spending_PPP!U7</f>
        <v>29869</v>
      </c>
      <c r="K7" s="3" t="str">
        <f>Real_Spending_PPP!W7-Real_Spending_PPP!V7</f>
        <v>#VALUE!</v>
      </c>
      <c r="M7" s="3">
        <f>Real_Spending_PPP!C7-Real_Spending_PPP!B7</f>
        <v>4978</v>
      </c>
      <c r="N7" s="3">
        <f>Real_Spending_PPP!D7-Real_Spending_PPP!C7</f>
        <v>10859</v>
      </c>
      <c r="O7" s="3">
        <f>Real_Spending_PPP!E7-Real_Spending_PPP!D7</f>
        <v>3568</v>
      </c>
      <c r="P7" s="3">
        <f>Real_Spending_PPP!F7-Real_Spending_PPP!E7</f>
        <v>5800</v>
      </c>
      <c r="Q7" s="3">
        <f>Real_Spending_PPP!G7-Real_Spending_PPP!F7</f>
        <v>3519</v>
      </c>
      <c r="R7" s="3">
        <f>Real_Spending_PPP!H7-Real_Spending_PPP!G7</f>
        <v>4477</v>
      </c>
      <c r="S7" s="3">
        <f>Real_Spending_PPP!I7-Real_Spending_PPP!H7</f>
        <v>6329</v>
      </c>
      <c r="T7" s="3">
        <f>Real_Spending_PPP!J7-Real_Spending_PPP!I7</f>
        <v>707</v>
      </c>
      <c r="U7" s="3">
        <f>Real_Spending_PPP!K7-Real_Spending_PPP!J7</f>
        <v>4298</v>
      </c>
      <c r="W7" s="3">
        <f>Real_Spending_PPP!AK7-Real_Spending_PPP!AJ7</f>
        <v>5414.4</v>
      </c>
      <c r="X7" s="3">
        <f>Real_Spending_PPP!AL7-Real_Spending_PPP!AK7</f>
        <v>874.6</v>
      </c>
      <c r="Y7" s="3">
        <f>Real_Spending_PPP!AM7-Real_Spending_PPP!AL7</f>
        <v>-5102.3</v>
      </c>
      <c r="Z7" s="3">
        <f>Real_Spending_PPP!AN7-Real_Spending_PPP!AM7</f>
        <v>2819.2</v>
      </c>
      <c r="AA7" s="3">
        <f>Real_Spending_PPP!AO7-Real_Spending_PPP!AN7</f>
        <v>-4565.7</v>
      </c>
      <c r="AB7" s="3">
        <f>Real_Spending_PPP!AP7-Real_Spending_PPP!AO7</f>
        <v>2381.9</v>
      </c>
      <c r="AC7" s="3">
        <f>Real_Spending_PPP!AQ7-Real_Spending_PPP!AP7</f>
        <v>1196.5</v>
      </c>
      <c r="AD7" s="3">
        <f>Real_Spending_PPP!AR7-Real_Spending_PPP!AQ7</f>
        <v>-8271.5</v>
      </c>
      <c r="AE7" s="3">
        <f>Real_Spending_PPP!AS7-Real_Spending_PPP!AR7</f>
        <v>2016.3</v>
      </c>
    </row>
    <row r="8">
      <c r="A8" s="1" t="s">
        <v>14</v>
      </c>
      <c r="B8" s="3">
        <f>Real_Spending_PPP!N8-Real_Spending_PPP!M8</f>
        <v>36037</v>
      </c>
      <c r="C8" s="3">
        <f>Real_Spending_PPP!O8-Real_Spending_PPP!N8</f>
        <v>-189111</v>
      </c>
      <c r="D8" s="3">
        <f>Real_Spending_PPP!P8-Real_Spending_PPP!O8</f>
        <v>129601</v>
      </c>
      <c r="E8" s="3">
        <f>Real_Spending_PPP!Q8-Real_Spending_PPP!P8</f>
        <v>121004</v>
      </c>
      <c r="F8" s="3">
        <f>Real_Spending_PPP!R8-Real_Spending_PPP!Q8</f>
        <v>16862</v>
      </c>
      <c r="G8" s="3">
        <f>Real_Spending_PPP!S8-Real_Spending_PPP!R8</f>
        <v>16861</v>
      </c>
      <c r="H8" s="3">
        <f>Real_Spending_PPP!T8-Real_Spending_PPP!S8</f>
        <v>66784</v>
      </c>
      <c r="I8" s="3">
        <f>Real_Spending_PPP!U8-Real_Spending_PPP!T8</f>
        <v>61494</v>
      </c>
      <c r="J8" s="3">
        <f>Real_Spending_PPP!V8-Real_Spending_PPP!U8</f>
        <v>69759</v>
      </c>
      <c r="K8" s="3" t="str">
        <f>Real_Spending_PPP!W8-Real_Spending_PPP!V8</f>
        <v>#VALUE!</v>
      </c>
      <c r="M8" s="3">
        <f>Real_Spending_PPP!C8-Real_Spending_PPP!B8</f>
        <v>9572</v>
      </c>
      <c r="N8" s="3">
        <f>Real_Spending_PPP!D8-Real_Spending_PPP!C8</f>
        <v>11648</v>
      </c>
      <c r="O8" s="3">
        <f>Real_Spending_PPP!E8-Real_Spending_PPP!D8</f>
        <v>9724</v>
      </c>
      <c r="P8" s="3">
        <f>Real_Spending_PPP!F8-Real_Spending_PPP!E8</f>
        <v>3313</v>
      </c>
      <c r="Q8" s="3">
        <f>Real_Spending_PPP!G8-Real_Spending_PPP!F8</f>
        <v>3497</v>
      </c>
      <c r="R8" s="3">
        <f>Real_Spending_PPP!H8-Real_Spending_PPP!G8</f>
        <v>6725</v>
      </c>
      <c r="S8" s="3">
        <f>Real_Spending_PPP!I8-Real_Spending_PPP!H8</f>
        <v>8520</v>
      </c>
      <c r="T8" s="3">
        <f>Real_Spending_PPP!J8-Real_Spending_PPP!I8</f>
        <v>10775</v>
      </c>
      <c r="U8" s="3">
        <f>Real_Spending_PPP!K8-Real_Spending_PPP!J8</f>
        <v>9632</v>
      </c>
      <c r="W8" s="3">
        <f>Real_Spending_PPP!AK8-Real_Spending_PPP!AJ8</f>
        <v>5529.5</v>
      </c>
      <c r="X8" s="3">
        <f>Real_Spending_PPP!AL8-Real_Spending_PPP!AK8</f>
        <v>-611.3</v>
      </c>
      <c r="Y8" s="3">
        <f>Real_Spending_PPP!AM8-Real_Spending_PPP!AL8</f>
        <v>-1214.6</v>
      </c>
      <c r="Z8" s="3">
        <f>Real_Spending_PPP!AN8-Real_Spending_PPP!AM8</f>
        <v>1884.8</v>
      </c>
      <c r="AA8" s="3">
        <f>Real_Spending_PPP!AO8-Real_Spending_PPP!AN8</f>
        <v>-1669.4</v>
      </c>
      <c r="AB8" s="3">
        <f>Real_Spending_PPP!AP8-Real_Spending_PPP!AO8</f>
        <v>-540.4</v>
      </c>
      <c r="AC8" s="3">
        <f>Real_Spending_PPP!AQ8-Real_Spending_PPP!AP8</f>
        <v>172.2</v>
      </c>
      <c r="AD8" s="3">
        <f>Real_Spending_PPP!AR8-Real_Spending_PPP!AQ8</f>
        <v>-6290.1</v>
      </c>
      <c r="AE8" s="3">
        <f>Real_Spending_PPP!AS8-Real_Spending_PPP!AR8</f>
        <v>1766.9</v>
      </c>
    </row>
    <row r="9">
      <c r="A9" s="1" t="s">
        <v>15</v>
      </c>
      <c r="B9" s="3">
        <f>Real_Spending_PPP!N9-Real_Spending_PPP!M9</f>
        <v>-23702</v>
      </c>
      <c r="C9" s="3">
        <f>Real_Spending_PPP!O9-Real_Spending_PPP!N9</f>
        <v>-122399</v>
      </c>
      <c r="D9" s="3">
        <f>Real_Spending_PPP!P9-Real_Spending_PPP!O9</f>
        <v>35591</v>
      </c>
      <c r="E9" s="3">
        <f>Real_Spending_PPP!Q9-Real_Spending_PPP!P9</f>
        <v>12374</v>
      </c>
      <c r="F9" s="3">
        <f>Real_Spending_PPP!R9-Real_Spending_PPP!Q9</f>
        <v>-60842</v>
      </c>
      <c r="G9" s="3">
        <f>Real_Spending_PPP!S9-Real_Spending_PPP!R9</f>
        <v>-36247</v>
      </c>
      <c r="H9" s="3">
        <f>Real_Spending_PPP!T9-Real_Spending_PPP!S9</f>
        <v>2343</v>
      </c>
      <c r="I9" s="3">
        <f>Real_Spending_PPP!U9-Real_Spending_PPP!T9</f>
        <v>19644</v>
      </c>
      <c r="J9" s="3">
        <f>Real_Spending_PPP!V9-Real_Spending_PPP!U9</f>
        <v>17879</v>
      </c>
      <c r="K9" s="3" t="str">
        <f>Real_Spending_PPP!W9-Real_Spending_PPP!V9</f>
        <v>#VALUE!</v>
      </c>
      <c r="M9" s="3">
        <f>Real_Spending_PPP!C9-Real_Spending_PPP!B9</f>
        <v>6751</v>
      </c>
      <c r="N9" s="3">
        <f>Real_Spending_PPP!D9-Real_Spending_PPP!C9</f>
        <v>-1673</v>
      </c>
      <c r="O9" s="3">
        <f>Real_Spending_PPP!E9-Real_Spending_PPP!D9</f>
        <v>2616</v>
      </c>
      <c r="P9" s="3">
        <f>Real_Spending_PPP!F9-Real_Spending_PPP!E9</f>
        <v>-1413</v>
      </c>
      <c r="Q9" s="3">
        <f>Real_Spending_PPP!G9-Real_Spending_PPP!F9</f>
        <v>-2738</v>
      </c>
      <c r="R9" s="3">
        <f>Real_Spending_PPP!H9-Real_Spending_PPP!G9</f>
        <v>-3218</v>
      </c>
      <c r="S9" s="3">
        <f>Real_Spending_PPP!I9-Real_Spending_PPP!H9</f>
        <v>1385</v>
      </c>
      <c r="T9" s="3">
        <f>Real_Spending_PPP!J9-Real_Spending_PPP!I9</f>
        <v>1189</v>
      </c>
      <c r="U9" s="3">
        <f>Real_Spending_PPP!K9-Real_Spending_PPP!J9</f>
        <v>540</v>
      </c>
      <c r="W9" s="3">
        <f>Real_Spending_PPP!AK9-Real_Spending_PPP!AJ9</f>
        <v>5281.9</v>
      </c>
      <c r="X9" s="3">
        <f>Real_Spending_PPP!AL9-Real_Spending_PPP!AK9</f>
        <v>-2942.2</v>
      </c>
      <c r="Y9" s="3">
        <f>Real_Spending_PPP!AM9-Real_Spending_PPP!AL9</f>
        <v>-2269.1</v>
      </c>
      <c r="Z9" s="3">
        <f>Real_Spending_PPP!AN9-Real_Spending_PPP!AM9</f>
        <v>2097.7</v>
      </c>
      <c r="AA9" s="3">
        <f>Real_Spending_PPP!AO9-Real_Spending_PPP!AN9</f>
        <v>-4397.2</v>
      </c>
      <c r="AB9" s="3">
        <f>Real_Spending_PPP!AP9-Real_Spending_PPP!AO9</f>
        <v>159.1</v>
      </c>
      <c r="AC9" s="3">
        <f>Real_Spending_PPP!AQ9-Real_Spending_PPP!AP9</f>
        <v>-2319.5</v>
      </c>
      <c r="AD9" s="3">
        <f>Real_Spending_PPP!AR9-Real_Spending_PPP!AQ9</f>
        <v>-6277.8</v>
      </c>
      <c r="AE9" s="3">
        <f>Real_Spending_PPP!AS9-Real_Spending_PPP!AR9</f>
        <v>2911.2</v>
      </c>
    </row>
    <row r="10">
      <c r="A10" s="1" t="s">
        <v>16</v>
      </c>
      <c r="B10" s="3">
        <f>Real_Spending_PPP!N10-Real_Spending_PPP!M10</f>
        <v>169778</v>
      </c>
      <c r="C10" s="3">
        <f>Real_Spending_PPP!O10-Real_Spending_PPP!N10</f>
        <v>384401</v>
      </c>
      <c r="D10" s="3">
        <f>Real_Spending_PPP!P10-Real_Spending_PPP!O10</f>
        <v>504540</v>
      </c>
      <c r="E10" s="3">
        <f>Real_Spending_PPP!Q10-Real_Spending_PPP!P10</f>
        <v>359938</v>
      </c>
      <c r="F10" s="3">
        <f>Real_Spending_PPP!R10-Real_Spending_PPP!Q10</f>
        <v>315491</v>
      </c>
      <c r="G10" s="3">
        <f>Real_Spending_PPP!S10-Real_Spending_PPP!R10</f>
        <v>389394</v>
      </c>
      <c r="H10" s="3">
        <f>Real_Spending_PPP!T10-Real_Spending_PPP!S10</f>
        <v>480696</v>
      </c>
      <c r="I10" s="3">
        <f>Real_Spending_PPP!U10-Real_Spending_PPP!T10</f>
        <v>568169</v>
      </c>
      <c r="J10" s="3">
        <f>Real_Spending_PPP!V10-Real_Spending_PPP!U10</f>
        <v>535997</v>
      </c>
      <c r="K10" s="3" t="str">
        <f>Real_Spending_PPP!W10-Real_Spending_PPP!V10</f>
        <v>#VALUE!</v>
      </c>
      <c r="M10" s="3">
        <f>Real_Spending_PPP!C10-Real_Spending_PPP!B10</f>
        <v>5902</v>
      </c>
      <c r="N10" s="3">
        <f>Real_Spending_PPP!D10-Real_Spending_PPP!C10</f>
        <v>12196</v>
      </c>
      <c r="O10" s="3">
        <f>Real_Spending_PPP!E10-Real_Spending_PPP!D10</f>
        <v>6085</v>
      </c>
      <c r="P10" s="3">
        <f>Real_Spending_PPP!F10-Real_Spending_PPP!E10</f>
        <v>10394</v>
      </c>
      <c r="Q10" s="3">
        <f>Real_Spending_PPP!G10-Real_Spending_PPP!F10</f>
        <v>15464</v>
      </c>
      <c r="R10" s="3">
        <f>Real_Spending_PPP!H10-Real_Spending_PPP!G10</f>
        <v>40633</v>
      </c>
      <c r="S10" s="3">
        <f>Real_Spending_PPP!I10-Real_Spending_PPP!H10</f>
        <v>9069</v>
      </c>
      <c r="T10" s="3">
        <f>Real_Spending_PPP!J10-Real_Spending_PPP!I10</f>
        <v>19115</v>
      </c>
      <c r="U10" s="3">
        <f>Real_Spending_PPP!K10-Real_Spending_PPP!J10</f>
        <v>24430</v>
      </c>
      <c r="W10" s="3">
        <f>Real_Spending_PPP!AK10-Real_Spending_PPP!AJ10</f>
        <v>4747.6</v>
      </c>
      <c r="X10" s="3">
        <f>Real_Spending_PPP!AL10-Real_Spending_PPP!AK10</f>
        <v>5719.8</v>
      </c>
      <c r="Y10" s="3">
        <f>Real_Spending_PPP!AM10-Real_Spending_PPP!AL10</f>
        <v>7368.2</v>
      </c>
      <c r="Z10" s="3">
        <f>Real_Spending_PPP!AN10-Real_Spending_PPP!AM10</f>
        <v>3543.4</v>
      </c>
      <c r="AA10" s="3">
        <f>Real_Spending_PPP!AO10-Real_Spending_PPP!AN10</f>
        <v>-2416.9</v>
      </c>
      <c r="AB10" s="3">
        <f>Real_Spending_PPP!AP10-Real_Spending_PPP!AO10</f>
        <v>186.6</v>
      </c>
      <c r="AC10" s="3">
        <f>Real_Spending_PPP!AQ10-Real_Spending_PPP!AP10</f>
        <v>3510.6</v>
      </c>
      <c r="AD10" s="3">
        <f>Real_Spending_PPP!AR10-Real_Spending_PPP!AQ10</f>
        <v>381.4</v>
      </c>
      <c r="AE10" s="3">
        <f>Real_Spending_PPP!AS10-Real_Spending_PPP!AR10</f>
        <v>5342.1</v>
      </c>
    </row>
    <row r="11">
      <c r="A11" s="1" t="s">
        <v>17</v>
      </c>
      <c r="B11" s="3">
        <f>Real_Spending_PPP!N11-Real_Spending_PPP!M11</f>
        <v>104393</v>
      </c>
      <c r="C11" s="3">
        <f>Real_Spending_PPP!O11-Real_Spending_PPP!N11</f>
        <v>85185</v>
      </c>
      <c r="D11" s="3">
        <f>Real_Spending_PPP!P11-Real_Spending_PPP!O11</f>
        <v>119840</v>
      </c>
      <c r="E11" s="3">
        <f>Real_Spending_PPP!Q11-Real_Spending_PPP!P11</f>
        <v>126192</v>
      </c>
      <c r="F11" s="3">
        <f>Real_Spending_PPP!R11-Real_Spending_PPP!Q11</f>
        <v>130943</v>
      </c>
      <c r="G11" s="3">
        <f>Real_Spending_PPP!S11-Real_Spending_PPP!R11</f>
        <v>127954</v>
      </c>
      <c r="H11" s="3">
        <f>Real_Spending_PPP!T11-Real_Spending_PPP!S11</f>
        <v>121683</v>
      </c>
      <c r="I11" s="3">
        <f>Real_Spending_PPP!U11-Real_Spending_PPP!T11</f>
        <v>124449</v>
      </c>
      <c r="J11" s="3">
        <f>Real_Spending_PPP!V11-Real_Spending_PPP!U11</f>
        <v>134718</v>
      </c>
      <c r="K11" s="3" t="str">
        <f>Real_Spending_PPP!W11-Real_Spending_PPP!V11</f>
        <v>#VALUE!</v>
      </c>
      <c r="M11" s="3">
        <f>Real_Spending_PPP!C11-Real_Spending_PPP!B11</f>
        <v>-1151</v>
      </c>
      <c r="N11" s="3">
        <f>Real_Spending_PPP!D11-Real_Spending_PPP!C11</f>
        <v>3566</v>
      </c>
      <c r="O11" s="3">
        <f>Real_Spending_PPP!E11-Real_Spending_PPP!D11</f>
        <v>8756</v>
      </c>
      <c r="P11" s="3">
        <f>Real_Spending_PPP!F11-Real_Spending_PPP!E11</f>
        <v>3544</v>
      </c>
      <c r="Q11" s="3">
        <f>Real_Spending_PPP!G11-Real_Spending_PPP!F11</f>
        <v>2606</v>
      </c>
      <c r="R11" s="3">
        <f>Real_Spending_PPP!H11-Real_Spending_PPP!G11</f>
        <v>5016</v>
      </c>
      <c r="S11" s="3">
        <f>Real_Spending_PPP!I11-Real_Spending_PPP!H11</f>
        <v>7442</v>
      </c>
      <c r="T11" s="3">
        <f>Real_Spending_PPP!J11-Real_Spending_PPP!I11</f>
        <v>870</v>
      </c>
      <c r="U11" s="3">
        <f>Real_Spending_PPP!K11-Real_Spending_PPP!J11</f>
        <v>7248</v>
      </c>
      <c r="W11" s="3">
        <f>Real_Spending_PPP!AK11-Real_Spending_PPP!AJ11</f>
        <v>-116.6</v>
      </c>
      <c r="X11" s="3">
        <f>Real_Spending_PPP!AL11-Real_Spending_PPP!AK11</f>
        <v>72.3</v>
      </c>
      <c r="Y11" s="3">
        <f>Real_Spending_PPP!AM11-Real_Spending_PPP!AL11</f>
        <v>1358.9</v>
      </c>
      <c r="Z11" s="3">
        <f>Real_Spending_PPP!AN11-Real_Spending_PPP!AM11</f>
        <v>1174.6</v>
      </c>
      <c r="AA11" s="3">
        <f>Real_Spending_PPP!AO11-Real_Spending_PPP!AN11</f>
        <v>693.1</v>
      </c>
      <c r="AB11" s="3">
        <f>Real_Spending_PPP!AP11-Real_Spending_PPP!AO11</f>
        <v>1852.9</v>
      </c>
      <c r="AC11" s="3">
        <f>Real_Spending_PPP!AQ11-Real_Spending_PPP!AP11</f>
        <v>-1454.7</v>
      </c>
      <c r="AD11" s="3">
        <f>Real_Spending_PPP!AR11-Real_Spending_PPP!AQ11</f>
        <v>709.8</v>
      </c>
      <c r="AE11" s="3">
        <f>Real_Spending_PPP!AS11-Real_Spending_PPP!AR11</f>
        <v>-253.7</v>
      </c>
    </row>
    <row r="12">
      <c r="A12" s="1" t="s">
        <v>18</v>
      </c>
      <c r="B12" s="3">
        <f>Real_Spending_PPP!N12-Real_Spending_PPP!M12</f>
        <v>-51367</v>
      </c>
      <c r="C12" s="3">
        <f>Real_Spending_PPP!O12-Real_Spending_PPP!N12</f>
        <v>-251642</v>
      </c>
      <c r="D12" s="3">
        <f>Real_Spending_PPP!P12-Real_Spending_PPP!O12</f>
        <v>184196</v>
      </c>
      <c r="E12" s="3">
        <f>Real_Spending_PPP!Q12-Real_Spending_PPP!P12</f>
        <v>-5284</v>
      </c>
      <c r="F12" s="3">
        <f>Real_Spending_PPP!R12-Real_Spending_PPP!Q12</f>
        <v>68373</v>
      </c>
      <c r="G12" s="3">
        <f>Real_Spending_PPP!S12-Real_Spending_PPP!R12</f>
        <v>92844</v>
      </c>
      <c r="H12" s="3">
        <f>Real_Spending_PPP!T12-Real_Spending_PPP!S12</f>
        <v>17740</v>
      </c>
      <c r="I12" s="3">
        <f>Real_Spending_PPP!U12-Real_Spending_PPP!T12</f>
        <v>64336</v>
      </c>
      <c r="J12" s="3">
        <f>Real_Spending_PPP!V12-Real_Spending_PPP!U12</f>
        <v>45188</v>
      </c>
      <c r="K12" s="3" t="str">
        <f>Real_Spending_PPP!W12-Real_Spending_PPP!V12</f>
        <v>#VALUE!</v>
      </c>
      <c r="M12" s="3">
        <f>Real_Spending_PPP!C12-Real_Spending_PPP!B12</f>
        <v>10089</v>
      </c>
      <c r="N12" s="3">
        <f>Real_Spending_PPP!D12-Real_Spending_PPP!C12</f>
        <v>16745</v>
      </c>
      <c r="O12" s="3">
        <f>Real_Spending_PPP!E12-Real_Spending_PPP!D12</f>
        <v>20750</v>
      </c>
      <c r="P12" s="3">
        <f>Real_Spending_PPP!F12-Real_Spending_PPP!E12</f>
        <v>64892</v>
      </c>
      <c r="Q12" s="3">
        <f>Real_Spending_PPP!G12-Real_Spending_PPP!F12</f>
        <v>15011</v>
      </c>
      <c r="R12" s="3">
        <f>Real_Spending_PPP!H12-Real_Spending_PPP!G12</f>
        <v>9852</v>
      </c>
      <c r="S12" s="3">
        <f>Real_Spending_PPP!I12-Real_Spending_PPP!H12</f>
        <v>3757</v>
      </c>
      <c r="T12" s="3">
        <f>Real_Spending_PPP!J12-Real_Spending_PPP!I12</f>
        <v>8701</v>
      </c>
      <c r="U12" s="3">
        <f>Real_Spending_PPP!K12-Real_Spending_PPP!J12</f>
        <v>7391</v>
      </c>
      <c r="W12" s="3">
        <f>Real_Spending_PPP!AK12-Real_Spending_PPP!AJ12</f>
        <v>5831.5</v>
      </c>
      <c r="X12" s="3">
        <f>Real_Spending_PPP!AL12-Real_Spending_PPP!AK12</f>
        <v>5103.7</v>
      </c>
      <c r="Y12" s="3">
        <f>Real_Spending_PPP!AM12-Real_Spending_PPP!AL12</f>
        <v>3190.3</v>
      </c>
      <c r="Z12" s="3">
        <f>Real_Spending_PPP!AN12-Real_Spending_PPP!AM12</f>
        <v>6106.7</v>
      </c>
      <c r="AA12" s="3">
        <f>Real_Spending_PPP!AO12-Real_Spending_PPP!AN12</f>
        <v>-750.7</v>
      </c>
      <c r="AB12" s="3">
        <f>Real_Spending_PPP!AP12-Real_Spending_PPP!AO12</f>
        <v>-10987.6</v>
      </c>
      <c r="AC12" s="3">
        <f>Real_Spending_PPP!AQ12-Real_Spending_PPP!AP12</f>
        <v>-2142.7</v>
      </c>
      <c r="AD12" s="3">
        <f>Real_Spending_PPP!AR12-Real_Spending_PPP!AQ12</f>
        <v>-4775.1</v>
      </c>
      <c r="AE12" s="3">
        <f>Real_Spending_PPP!AS12-Real_Spending_PPP!AR12</f>
        <v>4365.2</v>
      </c>
    </row>
    <row r="13">
      <c r="A13" s="1" t="s">
        <v>19</v>
      </c>
      <c r="B13" s="3">
        <f>Real_Spending_PPP!N13-Real_Spending_PPP!M13</f>
        <v>38585</v>
      </c>
      <c r="C13" s="3">
        <f>Real_Spending_PPP!O13-Real_Spending_PPP!N13</f>
        <v>9922</v>
      </c>
      <c r="D13" s="3">
        <f>Real_Spending_PPP!P13-Real_Spending_PPP!O13</f>
        <v>91756</v>
      </c>
      <c r="E13" s="3">
        <f>Real_Spending_PPP!Q13-Real_Spending_PPP!P13</f>
        <v>55375</v>
      </c>
      <c r="F13" s="3">
        <f>Real_Spending_PPP!R13-Real_Spending_PPP!Q13</f>
        <v>35749</v>
      </c>
      <c r="G13" s="3">
        <f>Real_Spending_PPP!S13-Real_Spending_PPP!R13</f>
        <v>46200</v>
      </c>
      <c r="H13" s="3">
        <f>Real_Spending_PPP!T13-Real_Spending_PPP!S13</f>
        <v>54846</v>
      </c>
      <c r="I13" s="3">
        <f>Real_Spending_PPP!U13-Real_Spending_PPP!T13</f>
        <v>47329</v>
      </c>
      <c r="J13" s="3">
        <f>Real_Spending_PPP!V13-Real_Spending_PPP!U13</f>
        <v>51075</v>
      </c>
      <c r="K13" s="3" t="str">
        <f>Real_Spending_PPP!W13-Real_Spending_PPP!V13</f>
        <v>#VALUE!</v>
      </c>
      <c r="M13" s="3">
        <f>Real_Spending_PPP!C13-Real_Spending_PPP!B13</f>
        <v>6036</v>
      </c>
      <c r="N13" s="3">
        <f>Real_Spending_PPP!D13-Real_Spending_PPP!C13</f>
        <v>6384</v>
      </c>
      <c r="O13" s="3">
        <f>Real_Spending_PPP!E13-Real_Spending_PPP!D13</f>
        <v>7473</v>
      </c>
      <c r="P13" s="3">
        <f>Real_Spending_PPP!F13-Real_Spending_PPP!E13</f>
        <v>4422</v>
      </c>
      <c r="Q13" s="3">
        <f>Real_Spending_PPP!G13-Real_Spending_PPP!F13</f>
        <v>4407</v>
      </c>
      <c r="R13" s="3">
        <f>Real_Spending_PPP!H13-Real_Spending_PPP!G13</f>
        <v>5291</v>
      </c>
      <c r="S13" s="3">
        <f>Real_Spending_PPP!I13-Real_Spending_PPP!H13</f>
        <v>7725</v>
      </c>
      <c r="T13" s="3">
        <f>Real_Spending_PPP!J13-Real_Spending_PPP!I13</f>
        <v>7223</v>
      </c>
      <c r="U13" s="3">
        <f>Real_Spending_PPP!K13-Real_Spending_PPP!J13</f>
        <v>8782</v>
      </c>
      <c r="W13" s="3">
        <f>Real_Spending_PPP!AK13-Real_Spending_PPP!AJ13</f>
        <v>-1653.7</v>
      </c>
      <c r="X13" s="3">
        <f>Real_Spending_PPP!AL13-Real_Spending_PPP!AK13</f>
        <v>-1496.7</v>
      </c>
      <c r="Y13" s="3">
        <f>Real_Spending_PPP!AM13-Real_Spending_PPP!AL13</f>
        <v>3599.5</v>
      </c>
      <c r="Z13" s="3">
        <f>Real_Spending_PPP!AN13-Real_Spending_PPP!AM13</f>
        <v>2816.5</v>
      </c>
      <c r="AA13" s="3">
        <f>Real_Spending_PPP!AO13-Real_Spending_PPP!AN13</f>
        <v>960.1</v>
      </c>
      <c r="AB13" s="3">
        <f>Real_Spending_PPP!AP13-Real_Spending_PPP!AO13</f>
        <v>2184.8</v>
      </c>
      <c r="AC13" s="3">
        <f>Real_Spending_PPP!AQ13-Real_Spending_PPP!AP13</f>
        <v>3415.7</v>
      </c>
      <c r="AD13" s="3">
        <f>Real_Spending_PPP!AR13-Real_Spending_PPP!AQ13</f>
        <v>-981.5</v>
      </c>
      <c r="AE13" s="3">
        <f>Real_Spending_PPP!AS13-Real_Spending_PPP!AR13</f>
        <v>363.6</v>
      </c>
    </row>
    <row r="14">
      <c r="A14" s="1" t="s">
        <v>20</v>
      </c>
      <c r="B14" s="3">
        <f>Real_Spending_PPP!N14-Real_Spending_PPP!M14</f>
        <v>20938</v>
      </c>
      <c r="C14" s="3">
        <f>Real_Spending_PPP!O14-Real_Spending_PPP!N14</f>
        <v>-97886</v>
      </c>
      <c r="D14" s="3">
        <f>Real_Spending_PPP!P14-Real_Spending_PPP!O14</f>
        <v>89772</v>
      </c>
      <c r="E14" s="3">
        <f>Real_Spending_PPP!Q14-Real_Spending_PPP!P14</f>
        <v>67538</v>
      </c>
      <c r="F14" s="3">
        <f>Real_Spending_PPP!R14-Real_Spending_PPP!Q14</f>
        <v>69617</v>
      </c>
      <c r="G14" s="3">
        <f>Real_Spending_PPP!S14-Real_Spending_PPP!R14</f>
        <v>26823</v>
      </c>
      <c r="H14" s="3">
        <f>Real_Spending_PPP!T14-Real_Spending_PPP!S14</f>
        <v>56305</v>
      </c>
      <c r="I14" s="3">
        <f>Real_Spending_PPP!U14-Real_Spending_PPP!T14</f>
        <v>67866</v>
      </c>
      <c r="J14" s="3">
        <f>Real_Spending_PPP!V14-Real_Spending_PPP!U14</f>
        <v>61780</v>
      </c>
      <c r="K14" s="3" t="str">
        <f>Real_Spending_PPP!W14-Real_Spending_PPP!V14</f>
        <v>#VALUE!</v>
      </c>
      <c r="M14" s="3">
        <f>Real_Spending_PPP!C14-Real_Spending_PPP!B14</f>
        <v>-5166</v>
      </c>
      <c r="N14" s="3">
        <f>Real_Spending_PPP!D14-Real_Spending_PPP!C14</f>
        <v>1119</v>
      </c>
      <c r="O14" s="3">
        <f>Real_Spending_PPP!E14-Real_Spending_PPP!D14</f>
        <v>4483</v>
      </c>
      <c r="P14" s="3">
        <f>Real_Spending_PPP!F14-Real_Spending_PPP!E14</f>
        <v>-491</v>
      </c>
      <c r="Q14" s="3">
        <f>Real_Spending_PPP!G14-Real_Spending_PPP!F14</f>
        <v>6294</v>
      </c>
      <c r="R14" s="3">
        <f>Real_Spending_PPP!H14-Real_Spending_PPP!G14</f>
        <v>4233</v>
      </c>
      <c r="S14" s="3">
        <f>Real_Spending_PPP!I14-Real_Spending_PPP!H14</f>
        <v>-2194</v>
      </c>
      <c r="T14" s="3">
        <f>Real_Spending_PPP!J14-Real_Spending_PPP!I14</f>
        <v>5865</v>
      </c>
      <c r="U14" s="3">
        <f>Real_Spending_PPP!K14-Real_Spending_PPP!J14</f>
        <v>-493</v>
      </c>
      <c r="W14" s="3">
        <f>Real_Spending_PPP!AK14-Real_Spending_PPP!AJ14</f>
        <v>159.9</v>
      </c>
      <c r="X14" s="3">
        <f>Real_Spending_PPP!AL14-Real_Spending_PPP!AK14</f>
        <v>-84.2</v>
      </c>
      <c r="Y14" s="3">
        <f>Real_Spending_PPP!AM14-Real_Spending_PPP!AL14</f>
        <v>1041.7</v>
      </c>
      <c r="Z14" s="3">
        <f>Real_Spending_PPP!AN14-Real_Spending_PPP!AM14</f>
        <v>574.2</v>
      </c>
      <c r="AA14" s="3">
        <f>Real_Spending_PPP!AO14-Real_Spending_PPP!AN14</f>
        <v>507.4</v>
      </c>
      <c r="AB14" s="3">
        <f>Real_Spending_PPP!AP14-Real_Spending_PPP!AO14</f>
        <v>858.8</v>
      </c>
      <c r="AC14" s="3">
        <f>Real_Spending_PPP!AQ14-Real_Spending_PPP!AP14</f>
        <v>825.8</v>
      </c>
      <c r="AD14" s="3">
        <f>Real_Spending_PPP!AR14-Real_Spending_PPP!AQ14</f>
        <v>-923.9</v>
      </c>
      <c r="AE14" s="3">
        <f>Real_Spending_PPP!AS14-Real_Spending_PPP!AR14</f>
        <v>-1719.7</v>
      </c>
    </row>
    <row r="15">
      <c r="A15" s="1" t="s">
        <v>21</v>
      </c>
      <c r="B15" s="3">
        <f>Real_Spending_PPP!N15-Real_Spending_PPP!M15</f>
        <v>170863</v>
      </c>
      <c r="C15" s="3">
        <f>Real_Spending_PPP!O15-Real_Spending_PPP!N15</f>
        <v>-267996</v>
      </c>
      <c r="D15" s="3">
        <f>Real_Spending_PPP!P15-Real_Spending_PPP!O15</f>
        <v>142258</v>
      </c>
      <c r="E15" s="3">
        <f>Real_Spending_PPP!Q15-Real_Spending_PPP!P15</f>
        <v>174451</v>
      </c>
      <c r="F15" s="3">
        <f>Real_Spending_PPP!R15-Real_Spending_PPP!Q15</f>
        <v>127057</v>
      </c>
      <c r="G15" s="3">
        <f>Real_Spending_PPP!S15-Real_Spending_PPP!R15</f>
        <v>64316</v>
      </c>
      <c r="H15" s="3">
        <f>Real_Spending_PPP!T15-Real_Spending_PPP!S15</f>
        <v>27083</v>
      </c>
      <c r="I15" s="3">
        <f>Real_Spending_PPP!U15-Real_Spending_PPP!T15</f>
        <v>-104471</v>
      </c>
      <c r="J15" s="3">
        <f>Real_Spending_PPP!V15-Real_Spending_PPP!U15</f>
        <v>-8073</v>
      </c>
      <c r="K15" s="3" t="str">
        <f>Real_Spending_PPP!W15-Real_Spending_PPP!V15</f>
        <v>#VALUE!</v>
      </c>
      <c r="M15" s="3">
        <f>Real_Spending_PPP!C15-Real_Spending_PPP!B15</f>
        <v>12782</v>
      </c>
      <c r="N15" s="3">
        <f>Real_Spending_PPP!D15-Real_Spending_PPP!C15</f>
        <v>9735</v>
      </c>
      <c r="O15" s="3">
        <f>Real_Spending_PPP!E15-Real_Spending_PPP!D15</f>
        <v>-13477</v>
      </c>
      <c r="P15" s="3">
        <f>Real_Spending_PPP!F15-Real_Spending_PPP!E15</f>
        <v>2092</v>
      </c>
      <c r="Q15" s="3">
        <f>Real_Spending_PPP!G15-Real_Spending_PPP!F15</f>
        <v>11006</v>
      </c>
      <c r="R15" s="3">
        <f>Real_Spending_PPP!H15-Real_Spending_PPP!G15</f>
        <v>7884</v>
      </c>
      <c r="S15" s="3">
        <f>Real_Spending_PPP!I15-Real_Spending_PPP!H15</f>
        <v>4761</v>
      </c>
      <c r="T15" s="3">
        <f>Real_Spending_PPP!J15-Real_Spending_PPP!I15</f>
        <v>-908</v>
      </c>
      <c r="U15" s="3">
        <f>Real_Spending_PPP!K15-Real_Spending_PPP!J15</f>
        <v>-564</v>
      </c>
      <c r="W15" s="3">
        <f>Real_Spending_PPP!AK15-Real_Spending_PPP!AJ15</f>
        <v>12648.8</v>
      </c>
      <c r="X15" s="3">
        <f>Real_Spending_PPP!AL15-Real_Spending_PPP!AK15</f>
        <v>-4651.7</v>
      </c>
      <c r="Y15" s="3">
        <f>Real_Spending_PPP!AM15-Real_Spending_PPP!AL15</f>
        <v>7188.1</v>
      </c>
      <c r="Z15" s="3">
        <f>Real_Spending_PPP!AN15-Real_Spending_PPP!AM15</f>
        <v>11517.3</v>
      </c>
      <c r="AA15" s="3">
        <f>Real_Spending_PPP!AO15-Real_Spending_PPP!AN15</f>
        <v>11231.9</v>
      </c>
      <c r="AB15" s="3">
        <f>Real_Spending_PPP!AP15-Real_Spending_PPP!AO15</f>
        <v>6883.5</v>
      </c>
      <c r="AC15" s="3">
        <f>Real_Spending_PPP!AQ15-Real_Spending_PPP!AP15</f>
        <v>-3656.4</v>
      </c>
      <c r="AD15" s="3">
        <f>Real_Spending_PPP!AR15-Real_Spending_PPP!AQ15</f>
        <v>-18277.8</v>
      </c>
      <c r="AE15" s="3">
        <f>Real_Spending_PPP!AS15-Real_Spending_PPP!AR15</f>
        <v>2826.6</v>
      </c>
    </row>
    <row r="16">
      <c r="A16" s="1" t="s">
        <v>22</v>
      </c>
      <c r="B16" s="3">
        <f>Real_Spending_PPP!N16-Real_Spending_PPP!M16</f>
        <v>18691.4</v>
      </c>
      <c r="C16" s="3">
        <f>Real_Spending_PPP!O16-Real_Spending_PPP!N16</f>
        <v>-9296.8</v>
      </c>
      <c r="D16" s="3">
        <f>Real_Spending_PPP!P16-Real_Spending_PPP!O16</f>
        <v>18090.6</v>
      </c>
      <c r="E16" s="3">
        <f>Real_Spending_PPP!Q16-Real_Spending_PPP!P16</f>
        <v>20139.5</v>
      </c>
      <c r="F16" s="3">
        <f>Real_Spending_PPP!R16-Real_Spending_PPP!Q16</f>
        <v>14018.6</v>
      </c>
      <c r="G16" s="3">
        <f>Real_Spending_PPP!S16-Real_Spending_PPP!R16</f>
        <v>16088.9</v>
      </c>
      <c r="H16" s="3">
        <f>Real_Spending_PPP!T16-Real_Spending_PPP!S16</f>
        <v>12254.3</v>
      </c>
      <c r="I16" s="3">
        <f>Real_Spending_PPP!U16-Real_Spending_PPP!T16</f>
        <v>8646.3</v>
      </c>
      <c r="J16" s="3">
        <f>Real_Spending_PPP!V16-Real_Spending_PPP!U16</f>
        <v>3869.1</v>
      </c>
      <c r="K16" s="3" t="str">
        <f>Real_Spending_PPP!W16-Real_Spending_PPP!V16</f>
        <v>#VALUE!</v>
      </c>
      <c r="M16" s="3">
        <f>Real_Spending_PPP!C16-Real_Spending_PPP!B16</f>
        <v>1856</v>
      </c>
      <c r="N16" s="3">
        <f>Real_Spending_PPP!D16-Real_Spending_PPP!C16</f>
        <v>2720</v>
      </c>
      <c r="O16" s="3">
        <f>Real_Spending_PPP!E16-Real_Spending_PPP!D16</f>
        <v>3068</v>
      </c>
      <c r="P16" s="3">
        <f>Real_Spending_PPP!F16-Real_Spending_PPP!E16</f>
        <v>1972</v>
      </c>
      <c r="Q16" s="3">
        <f>Real_Spending_PPP!G16-Real_Spending_PPP!F16</f>
        <v>2649</v>
      </c>
      <c r="R16" s="3">
        <f>Real_Spending_PPP!H16-Real_Spending_PPP!G16</f>
        <v>1016</v>
      </c>
      <c r="S16" s="3">
        <f>Real_Spending_PPP!I16-Real_Spending_PPP!H16</f>
        <v>2313</v>
      </c>
      <c r="T16" s="3">
        <f>Real_Spending_PPP!J16-Real_Spending_PPP!I16</f>
        <v>2466</v>
      </c>
      <c r="U16" s="3">
        <f>Real_Spending_PPP!K16-Real_Spending_PPP!J16</f>
        <v>-283</v>
      </c>
      <c r="W16" s="3">
        <f>Real_Spending_PPP!AK16-Real_Spending_PPP!AJ16</f>
        <v>-239.8</v>
      </c>
      <c r="X16" s="3">
        <f>Real_Spending_PPP!AL16-Real_Spending_PPP!AK16</f>
        <v>306.8</v>
      </c>
      <c r="Y16" s="3">
        <f>Real_Spending_PPP!AM16-Real_Spending_PPP!AL16</f>
        <v>595.5</v>
      </c>
      <c r="Z16" s="3">
        <f>Real_Spending_PPP!AN16-Real_Spending_PPP!AM16</f>
        <v>406</v>
      </c>
      <c r="AA16" s="3">
        <f>Real_Spending_PPP!AO16-Real_Spending_PPP!AN16</f>
        <v>-104.6</v>
      </c>
      <c r="AB16" s="3">
        <f>Real_Spending_PPP!AP16-Real_Spending_PPP!AO16</f>
        <v>-371.4</v>
      </c>
      <c r="AC16" s="3">
        <f>Real_Spending_PPP!AQ16-Real_Spending_PPP!AP16</f>
        <v>-224.7</v>
      </c>
      <c r="AD16" s="3">
        <f>Real_Spending_PPP!AR16-Real_Spending_PPP!AQ16</f>
        <v>-404.3</v>
      </c>
      <c r="AE16" s="3">
        <f>Real_Spending_PPP!AS16-Real_Spending_PPP!AR16</f>
        <v>-317.4</v>
      </c>
    </row>
    <row r="17">
      <c r="A17" s="1" t="s">
        <v>23</v>
      </c>
      <c r="B17" s="3">
        <f>Real_Spending_PPP!N17-Real_Spending_PPP!M17</f>
        <v>71226</v>
      </c>
      <c r="C17" s="3">
        <f>Real_Spending_PPP!O17-Real_Spending_PPP!N17</f>
        <v>-24936</v>
      </c>
      <c r="D17" s="3">
        <f>Real_Spending_PPP!P17-Real_Spending_PPP!O17</f>
        <v>59766</v>
      </c>
      <c r="E17" s="3">
        <f>Real_Spending_PPP!Q17-Real_Spending_PPP!P17</f>
        <v>124532</v>
      </c>
      <c r="F17" s="3">
        <f>Real_Spending_PPP!R17-Real_Spending_PPP!Q17</f>
        <v>74149</v>
      </c>
      <c r="G17" s="3">
        <f>Real_Spending_PPP!S17-Real_Spending_PPP!R17</f>
        <v>38988</v>
      </c>
      <c r="H17" s="3">
        <f>Real_Spending_PPP!T17-Real_Spending_PPP!S17</f>
        <v>54180</v>
      </c>
      <c r="I17" s="3">
        <f>Real_Spending_PPP!U17-Real_Spending_PPP!T17</f>
        <v>63139</v>
      </c>
      <c r="J17" s="3">
        <f>Real_Spending_PPP!V17-Real_Spending_PPP!U17</f>
        <v>26741</v>
      </c>
      <c r="K17" s="3" t="str">
        <f>Real_Spending_PPP!W17-Real_Spending_PPP!V17</f>
        <v>#VALUE!</v>
      </c>
      <c r="M17" s="3">
        <f>Real_Spending_PPP!C17-Real_Spending_PPP!B17</f>
        <v>-4529</v>
      </c>
      <c r="N17" s="3">
        <f>Real_Spending_PPP!D17-Real_Spending_PPP!C17</f>
        <v>14604</v>
      </c>
      <c r="O17" s="3">
        <f>Real_Spending_PPP!E17-Real_Spending_PPP!D17</f>
        <v>-5330</v>
      </c>
      <c r="P17" s="3">
        <f>Real_Spending_PPP!F17-Real_Spending_PPP!E17</f>
        <v>5310</v>
      </c>
      <c r="Q17" s="3">
        <f>Real_Spending_PPP!G17-Real_Spending_PPP!F17</f>
        <v>7053</v>
      </c>
      <c r="R17" s="3">
        <f>Real_Spending_PPP!H17-Real_Spending_PPP!G17</f>
        <v>8002</v>
      </c>
      <c r="S17" s="3">
        <f>Real_Spending_PPP!I17-Real_Spending_PPP!H17</f>
        <v>13870</v>
      </c>
      <c r="T17" s="3">
        <f>Real_Spending_PPP!J17-Real_Spending_PPP!I17</f>
        <v>15316</v>
      </c>
      <c r="U17" s="3">
        <f>Real_Spending_PPP!K17-Real_Spending_PPP!J17</f>
        <v>-2519</v>
      </c>
      <c r="W17" s="3">
        <f>Real_Spending_PPP!AK17-Real_Spending_PPP!AJ17</f>
        <v>2753.4</v>
      </c>
      <c r="X17" s="3">
        <f>Real_Spending_PPP!AL17-Real_Spending_PPP!AK17</f>
        <v>3044.3</v>
      </c>
      <c r="Y17" s="3">
        <f>Real_Spending_PPP!AM17-Real_Spending_PPP!AL17</f>
        <v>3977.3</v>
      </c>
      <c r="Z17" s="3">
        <f>Real_Spending_PPP!AN17-Real_Spending_PPP!AM17</f>
        <v>3286.4</v>
      </c>
      <c r="AA17" s="3">
        <f>Real_Spending_PPP!AO17-Real_Spending_PPP!AN17</f>
        <v>7967</v>
      </c>
      <c r="AB17" s="3">
        <f>Real_Spending_PPP!AP17-Real_Spending_PPP!AO17</f>
        <v>10522.1</v>
      </c>
      <c r="AC17" s="3">
        <f>Real_Spending_PPP!AQ17-Real_Spending_PPP!AP17</f>
        <v>13742.4</v>
      </c>
      <c r="AD17" s="3">
        <f>Real_Spending_PPP!AR17-Real_Spending_PPP!AQ17</f>
        <v>6423.5</v>
      </c>
      <c r="AE17" s="3">
        <f>Real_Spending_PPP!AS17-Real_Spending_PPP!AR17</f>
        <v>-23513.1</v>
      </c>
    </row>
    <row r="18">
      <c r="A18" s="1" t="s">
        <v>24</v>
      </c>
      <c r="B18" s="3">
        <f>Real_Spending_PPP!N18-Real_Spending_PPP!M18</f>
        <v>10531</v>
      </c>
      <c r="C18" s="3">
        <f>Real_Spending_PPP!O18-Real_Spending_PPP!N18</f>
        <v>-59108</v>
      </c>
      <c r="D18" s="3">
        <f>Real_Spending_PPP!P18-Real_Spending_PPP!O18</f>
        <v>101621</v>
      </c>
      <c r="E18" s="3">
        <f>Real_Spending_PPP!Q18-Real_Spending_PPP!P18</f>
        <v>144357</v>
      </c>
      <c r="F18" s="3">
        <f>Real_Spending_PPP!R18-Real_Spending_PPP!Q18</f>
        <v>69133</v>
      </c>
      <c r="G18" s="3">
        <f>Real_Spending_PPP!S18-Real_Spending_PPP!R18</f>
        <v>128425</v>
      </c>
      <c r="H18" s="3">
        <f>Real_Spending_PPP!T18-Real_Spending_PPP!S18</f>
        <v>84777</v>
      </c>
      <c r="I18" s="3">
        <f>Real_Spending_PPP!U18-Real_Spending_PPP!T18</f>
        <v>105020</v>
      </c>
      <c r="J18" s="3">
        <f>Real_Spending_PPP!V18-Real_Spending_PPP!U18</f>
        <v>58285</v>
      </c>
      <c r="K18" s="3" t="str">
        <f>Real_Spending_PPP!W18-Real_Spending_PPP!V18</f>
        <v>#VALUE!</v>
      </c>
      <c r="M18" s="3">
        <f>Real_Spending_PPP!C18-Real_Spending_PPP!B18</f>
        <v>279</v>
      </c>
      <c r="N18" s="3">
        <f>Real_Spending_PPP!D18-Real_Spending_PPP!C18</f>
        <v>173</v>
      </c>
      <c r="O18" s="3">
        <f>Real_Spending_PPP!E18-Real_Spending_PPP!D18</f>
        <v>-597</v>
      </c>
      <c r="P18" s="3">
        <f>Real_Spending_PPP!F18-Real_Spending_PPP!E18</f>
        <v>1959</v>
      </c>
      <c r="Q18" s="3">
        <f>Real_Spending_PPP!G18-Real_Spending_PPP!F18</f>
        <v>62</v>
      </c>
      <c r="R18" s="3">
        <f>Real_Spending_PPP!H18-Real_Spending_PPP!G18</f>
        <v>4410</v>
      </c>
      <c r="S18" s="3">
        <f>Real_Spending_PPP!I18-Real_Spending_PPP!H18</f>
        <v>2674</v>
      </c>
      <c r="T18" s="3">
        <f>Real_Spending_PPP!J18-Real_Spending_PPP!I18</f>
        <v>723</v>
      </c>
      <c r="U18" s="3">
        <f>Real_Spending_PPP!K18-Real_Spending_PPP!J18</f>
        <v>5567</v>
      </c>
      <c r="W18" s="3">
        <f>Real_Spending_PPP!AK18-Real_Spending_PPP!AJ18</f>
        <v>1808.1</v>
      </c>
      <c r="X18" s="3">
        <f>Real_Spending_PPP!AL18-Real_Spending_PPP!AK18</f>
        <v>-775</v>
      </c>
      <c r="Y18" s="3">
        <f>Real_Spending_PPP!AM18-Real_Spending_PPP!AL18</f>
        <v>1587.1</v>
      </c>
      <c r="Z18" s="3">
        <f>Real_Spending_PPP!AN18-Real_Spending_PPP!AM18</f>
        <v>-634.5</v>
      </c>
      <c r="AA18" s="3">
        <f>Real_Spending_PPP!AO18-Real_Spending_PPP!AN18</f>
        <v>653.3</v>
      </c>
      <c r="AB18" s="3">
        <f>Real_Spending_PPP!AP18-Real_Spending_PPP!AO18</f>
        <v>704.4</v>
      </c>
      <c r="AC18" s="3">
        <f>Real_Spending_PPP!AQ18-Real_Spending_PPP!AP18</f>
        <v>-890.4</v>
      </c>
      <c r="AD18" s="3">
        <f>Real_Spending_PPP!AR18-Real_Spending_PPP!AQ18</f>
        <v>-1891.3</v>
      </c>
      <c r="AE18" s="3">
        <f>Real_Spending_PPP!AS18-Real_Spending_PPP!AR18</f>
        <v>1973.1</v>
      </c>
    </row>
    <row r="19">
      <c r="A19" s="1" t="s">
        <v>25</v>
      </c>
      <c r="B19" s="3">
        <f>Real_Spending_PPP!N19-Real_Spending_PPP!M19</f>
        <v>-11123</v>
      </c>
      <c r="C19" s="3">
        <f>Real_Spending_PPP!O19-Real_Spending_PPP!N19</f>
        <v>-98106</v>
      </c>
      <c r="D19" s="3">
        <f>Real_Spending_PPP!P19-Real_Spending_PPP!O19</f>
        <v>38035</v>
      </c>
      <c r="E19" s="3">
        <f>Real_Spending_PPP!Q19-Real_Spending_PPP!P19</f>
        <v>33158</v>
      </c>
      <c r="F19" s="3">
        <f>Real_Spending_PPP!R19-Real_Spending_PPP!Q19</f>
        <v>34305</v>
      </c>
      <c r="G19" s="3">
        <f>Real_Spending_PPP!S19-Real_Spending_PPP!R19</f>
        <v>48233</v>
      </c>
      <c r="H19" s="3">
        <f>Real_Spending_PPP!T19-Real_Spending_PPP!S19</f>
        <v>73250</v>
      </c>
      <c r="I19" s="3">
        <f>Real_Spending_PPP!U19-Real_Spending_PPP!T19</f>
        <v>57982</v>
      </c>
      <c r="J19" s="3">
        <f>Real_Spending_PPP!V19-Real_Spending_PPP!U19</f>
        <v>48967</v>
      </c>
      <c r="K19" s="3" t="str">
        <f>Real_Spending_PPP!W19-Real_Spending_PPP!V19</f>
        <v>#VALUE!</v>
      </c>
      <c r="M19" s="3">
        <f>Real_Spending_PPP!C19-Real_Spending_PPP!B19</f>
        <v>4943</v>
      </c>
      <c r="N19" s="3">
        <f>Real_Spending_PPP!D19-Real_Spending_PPP!C19</f>
        <v>11300</v>
      </c>
      <c r="O19" s="3">
        <f>Real_Spending_PPP!E19-Real_Spending_PPP!D19</f>
        <v>2006</v>
      </c>
      <c r="P19" s="3">
        <f>Real_Spending_PPP!F19-Real_Spending_PPP!E19</f>
        <v>1584</v>
      </c>
      <c r="Q19" s="3">
        <f>Real_Spending_PPP!G19-Real_Spending_PPP!F19</f>
        <v>928</v>
      </c>
      <c r="R19" s="3">
        <f>Real_Spending_PPP!H19-Real_Spending_PPP!G19</f>
        <v>37875</v>
      </c>
      <c r="S19" s="3">
        <f>Real_Spending_PPP!I19-Real_Spending_PPP!H19</f>
        <v>5881</v>
      </c>
      <c r="T19" s="3">
        <f>Real_Spending_PPP!J19-Real_Spending_PPP!I19</f>
        <v>7279</v>
      </c>
      <c r="U19" s="3">
        <f>Real_Spending_PPP!K19-Real_Spending_PPP!J19</f>
        <v>3958</v>
      </c>
      <c r="W19" s="3">
        <f>Real_Spending_PPP!AK19-Real_Spending_PPP!AJ19</f>
        <v>-366.6</v>
      </c>
      <c r="X19" s="3">
        <f>Real_Spending_PPP!AL19-Real_Spending_PPP!AK19</f>
        <v>-7704.9</v>
      </c>
      <c r="Y19" s="3">
        <f>Real_Spending_PPP!AM19-Real_Spending_PPP!AL19</f>
        <v>168.2</v>
      </c>
      <c r="Z19" s="3">
        <f>Real_Spending_PPP!AN19-Real_Spending_PPP!AM19</f>
        <v>2187.6</v>
      </c>
      <c r="AA19" s="3">
        <f>Real_Spending_PPP!AO19-Real_Spending_PPP!AN19</f>
        <v>-1774.7</v>
      </c>
      <c r="AB19" s="3">
        <f>Real_Spending_PPP!AP19-Real_Spending_PPP!AO19</f>
        <v>-1633.9</v>
      </c>
      <c r="AC19" s="3">
        <f>Real_Spending_PPP!AQ19-Real_Spending_PPP!AP19</f>
        <v>2321.1</v>
      </c>
      <c r="AD19" s="3">
        <f>Real_Spending_PPP!AR19-Real_Spending_PPP!AQ19</f>
        <v>-5320.7</v>
      </c>
      <c r="AE19" s="3">
        <f>Real_Spending_PPP!AS19-Real_Spending_PPP!AR19</f>
        <v>-5743.3</v>
      </c>
    </row>
    <row r="20">
      <c r="A20" s="1" t="s">
        <v>26</v>
      </c>
      <c r="B20" s="3">
        <f>Real_Spending_PPP!N20-Real_Spending_PPP!M20</f>
        <v>-44811</v>
      </c>
      <c r="C20" s="3">
        <f>Real_Spending_PPP!O20-Real_Spending_PPP!N20</f>
        <v>-425251</v>
      </c>
      <c r="D20" s="3">
        <f>Real_Spending_PPP!P20-Real_Spending_PPP!O20</f>
        <v>377160</v>
      </c>
      <c r="E20" s="3">
        <f>Real_Spending_PPP!Q20-Real_Spending_PPP!P20</f>
        <v>244595</v>
      </c>
      <c r="F20" s="3">
        <f>Real_Spending_PPP!R20-Real_Spending_PPP!Q20</f>
        <v>345123</v>
      </c>
      <c r="G20" s="3">
        <f>Real_Spending_PPP!S20-Real_Spending_PPP!R20</f>
        <v>266076</v>
      </c>
      <c r="H20" s="3">
        <f>Real_Spending_PPP!T20-Real_Spending_PPP!S20</f>
        <v>414389</v>
      </c>
      <c r="I20" s="3">
        <f>Real_Spending_PPP!U20-Real_Spending_PPP!T20</f>
        <v>473407</v>
      </c>
      <c r="J20" s="3">
        <f>Real_Spending_PPP!V20-Real_Spending_PPP!U20</f>
        <v>252749</v>
      </c>
      <c r="K20" s="3" t="str">
        <f>Real_Spending_PPP!W20-Real_Spending_PPP!V20</f>
        <v>#VALUE!</v>
      </c>
      <c r="M20" s="3">
        <f>Real_Spending_PPP!C20-Real_Spending_PPP!B20</f>
        <v>52925</v>
      </c>
      <c r="N20" s="3">
        <f>Real_Spending_PPP!D20-Real_Spending_PPP!C20</f>
        <v>89318</v>
      </c>
      <c r="O20" s="3">
        <f>Real_Spending_PPP!E20-Real_Spending_PPP!D20</f>
        <v>70854</v>
      </c>
      <c r="P20" s="3">
        <f>Real_Spending_PPP!F20-Real_Spending_PPP!E20</f>
        <v>32415</v>
      </c>
      <c r="Q20" s="3">
        <f>Real_Spending_PPP!G20-Real_Spending_PPP!F20</f>
        <v>55189</v>
      </c>
      <c r="R20" s="3">
        <f>Real_Spending_PPP!H20-Real_Spending_PPP!G20</f>
        <v>37050</v>
      </c>
      <c r="S20" s="3">
        <f>Real_Spending_PPP!I20-Real_Spending_PPP!H20</f>
        <v>94551</v>
      </c>
      <c r="T20" s="3">
        <f>Real_Spending_PPP!J20-Real_Spending_PPP!I20</f>
        <v>128333</v>
      </c>
      <c r="U20" s="3">
        <f>Real_Spending_PPP!K20-Real_Spending_PPP!J20</f>
        <v>85251</v>
      </c>
      <c r="W20" s="3">
        <f>Real_Spending_PPP!AK20-Real_Spending_PPP!AJ20</f>
        <v>64170</v>
      </c>
      <c r="X20" s="3">
        <f>Real_Spending_PPP!AL20-Real_Spending_PPP!AK20</f>
        <v>47436</v>
      </c>
      <c r="Y20" s="3">
        <f>Real_Spending_PPP!AM20-Real_Spending_PPP!AL20</f>
        <v>29613</v>
      </c>
      <c r="Z20" s="3">
        <f>Real_Spending_PPP!AN20-Real_Spending_PPP!AM20</f>
        <v>13158</v>
      </c>
      <c r="AA20" s="3">
        <f>Real_Spending_PPP!AO20-Real_Spending_PPP!AN20</f>
        <v>-26558</v>
      </c>
      <c r="AB20" s="3">
        <f>Real_Spending_PPP!AP20-Real_Spending_PPP!AO20</f>
        <v>-45076</v>
      </c>
      <c r="AC20" s="3">
        <f>Real_Spending_PPP!AQ20-Real_Spending_PPP!AP20</f>
        <v>-29790</v>
      </c>
      <c r="AD20" s="3">
        <f>Real_Spending_PPP!AR20-Real_Spending_PPP!AQ20</f>
        <v>-13809.4</v>
      </c>
      <c r="AE20" s="3">
        <f>Real_Spending_PPP!AS20-Real_Spending_PPP!AR20</f>
        <v>4001.8</v>
      </c>
    </row>
    <row r="21">
      <c r="B21" s="1" t="s">
        <v>54</v>
      </c>
      <c r="M21" s="1" t="s">
        <v>29</v>
      </c>
      <c r="W21" s="1" t="s">
        <v>31</v>
      </c>
    </row>
    <row r="22">
      <c r="B22" s="1" t="s">
        <v>37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29"/>
    <col customWidth="1" min="3" max="8" width="9.43"/>
    <col customWidth="1" min="9" max="9" width="9.29"/>
    <col customWidth="1" min="10" max="10" width="9.43"/>
    <col customWidth="1" min="11" max="11" width="8.0"/>
    <col customWidth="1" min="12" max="12" width="9.29"/>
    <col customWidth="1" min="13" max="18" width="9.43"/>
    <col customWidth="1" min="19" max="19" width="9.29"/>
    <col customWidth="1" min="20" max="20" width="9.43"/>
    <col customWidth="1" min="21" max="21" width="7.14"/>
    <col customWidth="1" min="22" max="22" width="9.29"/>
    <col customWidth="1" min="23" max="28" width="9.43"/>
    <col customWidth="1" min="29" max="29" width="9.29"/>
    <col customWidth="1" min="30" max="30" width="9.43"/>
  </cols>
  <sheetData>
    <row r="1">
      <c r="A1" s="1" t="s">
        <v>0</v>
      </c>
      <c r="B1" s="1">
        <v>2008.0</v>
      </c>
      <c r="C1" s="1">
        <v>2009.0</v>
      </c>
      <c r="D1" s="1">
        <v>2010.0</v>
      </c>
      <c r="E1" s="1">
        <v>2011.0</v>
      </c>
      <c r="F1" s="1">
        <v>2012.0</v>
      </c>
      <c r="G1" s="1">
        <v>2013.0</v>
      </c>
      <c r="H1" s="1">
        <v>2014.0</v>
      </c>
      <c r="I1" s="1">
        <v>2015.0</v>
      </c>
      <c r="J1" s="1">
        <v>2016.0</v>
      </c>
      <c r="L1" s="1">
        <v>2008.0</v>
      </c>
      <c r="M1" s="1">
        <v>2009.0</v>
      </c>
      <c r="N1" s="1">
        <v>2010.0</v>
      </c>
      <c r="O1" s="1">
        <v>2011.0</v>
      </c>
      <c r="P1" s="1">
        <v>2012.0</v>
      </c>
      <c r="Q1" s="1">
        <v>2013.0</v>
      </c>
      <c r="R1" s="1">
        <v>2014.0</v>
      </c>
      <c r="S1" s="1">
        <v>2015.0</v>
      </c>
      <c r="T1" s="1">
        <v>2016.0</v>
      </c>
      <c r="V1" s="1">
        <v>2008.0</v>
      </c>
      <c r="W1" s="1">
        <v>2009.0</v>
      </c>
      <c r="X1" s="1">
        <v>2010.0</v>
      </c>
      <c r="Y1" s="1">
        <v>2011.0</v>
      </c>
      <c r="Z1" s="1">
        <v>2012.0</v>
      </c>
      <c r="AA1" s="1">
        <v>2013.0</v>
      </c>
      <c r="AB1" s="1">
        <v>2014.0</v>
      </c>
      <c r="AC1" s="1">
        <v>2015.0</v>
      </c>
      <c r="AD1" s="1">
        <v>2016.0</v>
      </c>
    </row>
    <row r="2">
      <c r="A2" s="1" t="s">
        <v>1</v>
      </c>
      <c r="B2" s="4">
        <f>(Real_Spending_PPP!N2/Real_Spending_PPP!M2-1)*100</f>
        <v>4.057245947</v>
      </c>
      <c r="C2" s="4">
        <f>(Real_Spending_PPP!O2/Real_Spending_PPP!N2-1)*100</f>
        <v>-5.918528414</v>
      </c>
      <c r="D2" s="4">
        <f>(Real_Spending_PPP!P2/Real_Spending_PPP!O2-1)*100</f>
        <v>10.12539337</v>
      </c>
      <c r="E2" s="4">
        <f>(Real_Spending_PPP!Q2/Real_Spending_PPP!P2-1)*100</f>
        <v>6.003948747</v>
      </c>
      <c r="F2" s="4">
        <f>(Real_Spending_PPP!R2/Real_Spending_PPP!Q2-1)*100</f>
        <v>-1.026418694</v>
      </c>
      <c r="G2" s="4">
        <f>(Real_Spending_PPP!S2/Real_Spending_PPP!R2-1)*100</f>
        <v>2.405324572</v>
      </c>
      <c r="H2" s="4">
        <f>(Real_Spending_PPP!T2/Real_Spending_PPP!S2-1)*100</f>
        <v>-2.512612352</v>
      </c>
      <c r="I2" s="4">
        <f>(Real_Spending_PPP!U2/Real_Spending_PPP!T2-1)*100</f>
        <v>2.731156532</v>
      </c>
      <c r="J2" s="4">
        <f>(Real_Spending_PPP!V2/Real_Spending_PPP!U2-1)*100</f>
        <v>-1.822536841</v>
      </c>
      <c r="L2" s="4">
        <f>(Real_Spending_PPP!C2/Real_Spending_PPP!B2-1)*100</f>
        <v>4.673894725</v>
      </c>
      <c r="M2" s="4">
        <f>(Real_Spending_PPP!D2/Real_Spending_PPP!C2-1)*100</f>
        <v>10.60305193</v>
      </c>
      <c r="N2" s="4">
        <f>(Real_Spending_PPP!E2/Real_Spending_PPP!D2-1)*100</f>
        <v>5.276097435</v>
      </c>
      <c r="O2" s="4">
        <f>(Real_Spending_PPP!F2/Real_Spending_PPP!E2-1)*100</f>
        <v>3.329338741</v>
      </c>
      <c r="P2" s="4">
        <f>(Real_Spending_PPP!G2/Real_Spending_PPP!F2-1)*100</f>
        <v>-0.895100736</v>
      </c>
      <c r="Q2" s="4">
        <f>(Real_Spending_PPP!H2/Real_Spending_PPP!G2-1)*100</f>
        <v>2.065923514</v>
      </c>
      <c r="R2" s="4">
        <f>(Real_Spending_PPP!I2/Real_Spending_PPP!H2-1)*100</f>
        <v>-4.151109804</v>
      </c>
      <c r="S2" s="4">
        <f>(Real_Spending_PPP!J2/Real_Spending_PPP!I2-1)*100</f>
        <v>9.04364629</v>
      </c>
      <c r="T2" s="4">
        <f>(Real_Spending_PPP!K2/Real_Spending_PPP!J2-1)*100</f>
        <v>-15.24126971</v>
      </c>
      <c r="V2" s="4">
        <f>(Real_Spending_PPP!AK2/Real_Spending_PPP!AJ2-1)*100</f>
        <v>21.45096673</v>
      </c>
      <c r="W2" s="4">
        <f>(Real_Spending_PPP!AL2/Real_Spending_PPP!AK2-1)*100</f>
        <v>6.916457512</v>
      </c>
      <c r="X2" s="4">
        <f>(Real_Spending_PPP!AM2/Real_Spending_PPP!AL2-1)*100</f>
        <v>16.5464972</v>
      </c>
      <c r="Y2" s="4">
        <f>(Real_Spending_PPP!AN2/Real_Spending_PPP!AM2-1)*100</f>
        <v>16.59137341</v>
      </c>
      <c r="Z2" s="4">
        <f>(Real_Spending_PPP!AO2/Real_Spending_PPP!AN2-1)*100</f>
        <v>12.61877144</v>
      </c>
      <c r="AA2" s="4">
        <f>(Real_Spending_PPP!AP2/Real_Spending_PPP!AO2-1)*100</f>
        <v>12.59642356</v>
      </c>
      <c r="AB2" s="4">
        <f>(Real_Spending_PPP!AQ2/Real_Spending_PPP!AP2-1)*100</f>
        <v>-3.086804204</v>
      </c>
      <c r="AC2" s="4">
        <f>(Real_Spending_PPP!AR2/Real_Spending_PPP!AQ2-1)*100</f>
        <v>10.10563522</v>
      </c>
      <c r="AD2" s="4">
        <f>(Real_Spending_PPP!AS2/Real_Spending_PPP!AR2-1)*100</f>
        <v>-17.74705432</v>
      </c>
    </row>
    <row r="3">
      <c r="A3" s="1" t="s">
        <v>9</v>
      </c>
      <c r="B3" s="4">
        <f>(Real_Spending_PPP!N3/Real_Spending_PPP!M3-1)*100</f>
        <v>3.657768409</v>
      </c>
      <c r="C3" s="4">
        <f>(Real_Spending_PPP!O3/Real_Spending_PPP!N3-1)*100</f>
        <v>1.922729427</v>
      </c>
      <c r="D3" s="4">
        <f>(Real_Spending_PPP!P3/Real_Spending_PPP!O3-1)*100</f>
        <v>2.052944288</v>
      </c>
      <c r="E3" s="4">
        <f>(Real_Spending_PPP!Q3/Real_Spending_PPP!P3-1)*100</f>
        <v>2.451097693</v>
      </c>
      <c r="F3" s="4">
        <f>(Real_Spending_PPP!R3/Real_Spending_PPP!Q3-1)*100</f>
        <v>3.891948515</v>
      </c>
      <c r="G3" s="4">
        <f>(Real_Spending_PPP!S3/Real_Spending_PPP!R3-1)*100</f>
        <v>2.639482273</v>
      </c>
      <c r="H3" s="4">
        <f>(Real_Spending_PPP!T3/Real_Spending_PPP!S3-1)*100</f>
        <v>2.558298689</v>
      </c>
      <c r="I3" s="4">
        <f>(Real_Spending_PPP!U3/Real_Spending_PPP!T3-1)*100</f>
        <v>2.351156136</v>
      </c>
      <c r="J3" s="4">
        <f>(Real_Spending_PPP!V3/Real_Spending_PPP!U3-1)*100</f>
        <v>2.827308792</v>
      </c>
      <c r="L3" s="4">
        <f>(Real_Spending_PPP!C3/Real_Spending_PPP!B3-1)*100</f>
        <v>4.314582196</v>
      </c>
      <c r="M3" s="4">
        <f>(Real_Spending_PPP!D3/Real_Spending_PPP!C3-1)*100</f>
        <v>5.870586656</v>
      </c>
      <c r="N3" s="4">
        <f>(Real_Spending_PPP!E3/Real_Spending_PPP!D3-1)*100</f>
        <v>0.8736669921</v>
      </c>
      <c r="O3" s="4">
        <f>(Real_Spending_PPP!F3/Real_Spending_PPP!E3-1)*100</f>
        <v>5.264481094</v>
      </c>
      <c r="P3" s="4">
        <f>(Real_Spending_PPP!G3/Real_Spending_PPP!F3-1)*100</f>
        <v>4.23095295</v>
      </c>
      <c r="Q3" s="4">
        <f>(Real_Spending_PPP!H3/Real_Spending_PPP!G3-1)*100</f>
        <v>3.552810971</v>
      </c>
      <c r="R3" s="4">
        <f>(Real_Spending_PPP!I3/Real_Spending_PPP!H3-1)*100</f>
        <v>5.629314923</v>
      </c>
      <c r="S3" s="4">
        <f>(Real_Spending_PPP!J3/Real_Spending_PPP!I3-1)*100</f>
        <v>5.95462544</v>
      </c>
      <c r="T3" s="4">
        <f>(Real_Spending_PPP!K3/Real_Spending_PPP!J3-1)*100</f>
        <v>1.105212689</v>
      </c>
      <c r="V3" s="4">
        <f>(Real_Spending_PPP!AK3/Real_Spending_PPP!AJ3-1)*100</f>
        <v>8.417702369</v>
      </c>
      <c r="W3" s="4">
        <f>(Real_Spending_PPP!AL3/Real_Spending_PPP!AK3-1)*100</f>
        <v>1.754941475</v>
      </c>
      <c r="X3" s="4">
        <f>(Real_Spending_PPP!AM3/Real_Spending_PPP!AL3-1)*100</f>
        <v>22.45557777</v>
      </c>
      <c r="Y3" s="4">
        <f>(Real_Spending_PPP!AN3/Real_Spending_PPP!AM3-1)*100</f>
        <v>14.55570535</v>
      </c>
      <c r="Z3" s="4">
        <f>(Real_Spending_PPP!AO3/Real_Spending_PPP!AN3-1)*100</f>
        <v>-1.430977697</v>
      </c>
      <c r="AA3" s="4">
        <f>(Real_Spending_PPP!AP3/Real_Spending_PPP!AO3-1)*100</f>
        <v>-5.306942929</v>
      </c>
      <c r="AB3" s="4">
        <f>(Real_Spending_PPP!AQ3/Real_Spending_PPP!AP3-1)*100</f>
        <v>3.860577717</v>
      </c>
      <c r="AC3" s="4">
        <f>(Real_Spending_PPP!AR3/Real_Spending_PPP!AQ3-1)*100</f>
        <v>-6.741080605</v>
      </c>
      <c r="AD3" s="4">
        <f>(Real_Spending_PPP!AS3/Real_Spending_PPP!AR3-1)*100</f>
        <v>9.720281465</v>
      </c>
    </row>
    <row r="4">
      <c r="A4" s="1" t="s">
        <v>10</v>
      </c>
      <c r="B4" s="4">
        <f>(Real_Spending_PPP!N4/Real_Spending_PPP!M4-1)*100</f>
        <v>5.090861747</v>
      </c>
      <c r="C4" s="4">
        <f>(Real_Spending_PPP!O4/Real_Spending_PPP!N4-1)*100</f>
        <v>-0.1257670854</v>
      </c>
      <c r="D4" s="4">
        <f>(Real_Spending_PPP!P4/Real_Spending_PPP!O4-1)*100</f>
        <v>7.541807252</v>
      </c>
      <c r="E4" s="4">
        <f>(Real_Spending_PPP!Q4/Real_Spending_PPP!P4-1)*100</f>
        <v>3.985264978</v>
      </c>
      <c r="F4" s="4">
        <f>(Real_Spending_PPP!R4/Real_Spending_PPP!Q4-1)*100</f>
        <v>1.93310487</v>
      </c>
      <c r="G4" s="4">
        <f>(Real_Spending_PPP!S4/Real_Spending_PPP!R4-1)*100</f>
        <v>3.010324278</v>
      </c>
      <c r="H4" s="4">
        <f>(Real_Spending_PPP!T4/Real_Spending_PPP!S4-1)*100</f>
        <v>0.5082031186</v>
      </c>
      <c r="I4" s="4">
        <f>(Real_Spending_PPP!U4/Real_Spending_PPP!T4-1)*100</f>
        <v>-3.549754015</v>
      </c>
      <c r="J4" s="4">
        <f>(Real_Spending_PPP!V4/Real_Spending_PPP!U4-1)*100</f>
        <v>-3.468159226</v>
      </c>
      <c r="L4" s="4">
        <f>(Real_Spending_PPP!C4/Real_Spending_PPP!B4-1)*100</f>
        <v>3.040670427</v>
      </c>
      <c r="M4" s="4">
        <f>(Real_Spending_PPP!D4/Real_Spending_PPP!C4-1)*100</f>
        <v>3.945609718</v>
      </c>
      <c r="N4" s="4">
        <f>(Real_Spending_PPP!E4/Real_Spending_PPP!D4-1)*100</f>
        <v>23.7892068</v>
      </c>
      <c r="O4" s="4">
        <f>(Real_Spending_PPP!F4/Real_Spending_PPP!E4-1)*100</f>
        <v>4.623053234</v>
      </c>
      <c r="P4" s="4">
        <f>(Real_Spending_PPP!G4/Real_Spending_PPP!F4-1)*100</f>
        <v>4.60120547</v>
      </c>
      <c r="Q4" s="4">
        <f>(Real_Spending_PPP!H4/Real_Spending_PPP!G4-1)*100</f>
        <v>5.055525928</v>
      </c>
      <c r="R4" s="4">
        <f>(Real_Spending_PPP!I4/Real_Spending_PPP!H4-1)*100</f>
        <v>6.215080678</v>
      </c>
      <c r="S4" s="4">
        <f>(Real_Spending_PPP!J4/Real_Spending_PPP!I4-1)*100</f>
        <v>2.199050765</v>
      </c>
      <c r="T4" s="4">
        <f>(Real_Spending_PPP!K4/Real_Spending_PPP!J4-1)*100</f>
        <v>-0.8852810988</v>
      </c>
      <c r="V4" s="4">
        <f>(Real_Spending_PPP!AK4/Real_Spending_PPP!AJ4-1)*100</f>
        <v>19.36512121</v>
      </c>
      <c r="W4" s="4">
        <f>(Real_Spending_PPP!AL4/Real_Spending_PPP!AK4-1)*100</f>
        <v>4.89062647</v>
      </c>
      <c r="X4" s="4">
        <f>(Real_Spending_PPP!AM4/Real_Spending_PPP!AL4-1)*100</f>
        <v>32.57111444</v>
      </c>
      <c r="Y4" s="4">
        <f>(Real_Spending_PPP!AN4/Real_Spending_PPP!AM4-1)*100</f>
        <v>8.626617141</v>
      </c>
      <c r="Z4" s="4">
        <f>(Real_Spending_PPP!AO4/Real_Spending_PPP!AN4-1)*100</f>
        <v>-7.984578814</v>
      </c>
      <c r="AA4" s="4">
        <f>(Real_Spending_PPP!AP4/Real_Spending_PPP!AO4-1)*100</f>
        <v>-3.272427693</v>
      </c>
      <c r="AB4" s="4">
        <f>(Real_Spending_PPP!AQ4/Real_Spending_PPP!AP4-1)*100</f>
        <v>-0.6546047428</v>
      </c>
      <c r="AC4" s="4">
        <f>(Real_Spending_PPP!AR4/Real_Spending_PPP!AQ4-1)*100</f>
        <v>-24.62338792</v>
      </c>
      <c r="AD4" s="4">
        <f>(Real_Spending_PPP!AS4/Real_Spending_PPP!AR4-1)*100</f>
        <v>-1.596412337</v>
      </c>
    </row>
    <row r="5">
      <c r="A5" s="1" t="s">
        <v>11</v>
      </c>
      <c r="B5" s="4">
        <f>(Real_Spending_PPP!N5/Real_Spending_PPP!M5-1)*100</f>
        <v>1.000367965</v>
      </c>
      <c r="C5" s="4">
        <f>(Real_Spending_PPP!O5/Real_Spending_PPP!N5-1)*100</f>
        <v>-2.949548864</v>
      </c>
      <c r="D5" s="4">
        <f>(Real_Spending_PPP!P5/Real_Spending_PPP!O5-1)*100</f>
        <v>3.083508492</v>
      </c>
      <c r="E5" s="4">
        <f>(Real_Spending_PPP!Q5/Real_Spending_PPP!P5-1)*100</f>
        <v>3.141200859</v>
      </c>
      <c r="F5" s="4">
        <f>(Real_Spending_PPP!R5/Real_Spending_PPP!Q5-1)*100</f>
        <v>1.745469422</v>
      </c>
      <c r="G5" s="4">
        <f>(Real_Spending_PPP!S5/Real_Spending_PPP!R5-1)*100</f>
        <v>2.475035855</v>
      </c>
      <c r="H5" s="4">
        <f>(Real_Spending_PPP!T5/Real_Spending_PPP!S5-1)*100</f>
        <v>2.855683887</v>
      </c>
      <c r="I5" s="4">
        <f>(Real_Spending_PPP!U5/Real_Spending_PPP!T5-1)*100</f>
        <v>1.000893632</v>
      </c>
      <c r="J5" s="4">
        <f>(Real_Spending_PPP!V5/Real_Spending_PPP!U5-1)*100</f>
        <v>1.414089412</v>
      </c>
      <c r="L5" s="4">
        <f>(Real_Spending_PPP!C5/Real_Spending_PPP!B5-1)*100</f>
        <v>2.812729537</v>
      </c>
      <c r="M5" s="4">
        <f>(Real_Spending_PPP!D5/Real_Spending_PPP!C5-1)*100</f>
        <v>8.421665696</v>
      </c>
      <c r="N5" s="4">
        <f>(Real_Spending_PPP!E5/Real_Spending_PPP!D5-1)*100</f>
        <v>2.907176622</v>
      </c>
      <c r="O5" s="4">
        <f>(Real_Spending_PPP!F5/Real_Spending_PPP!E5-1)*100</f>
        <v>-0.03967176832</v>
      </c>
      <c r="P5" s="4">
        <f>(Real_Spending_PPP!G5/Real_Spending_PPP!F5-1)*100</f>
        <v>1.847210037</v>
      </c>
      <c r="Q5" s="4">
        <f>(Real_Spending_PPP!H5/Real_Spending_PPP!G5-1)*100</f>
        <v>1.396684327</v>
      </c>
      <c r="R5" s="4">
        <f>(Real_Spending_PPP!I5/Real_Spending_PPP!H5-1)*100</f>
        <v>1.200798285</v>
      </c>
      <c r="S5" s="4">
        <f>(Real_Spending_PPP!J5/Real_Spending_PPP!I5-1)*100</f>
        <v>5.121952844</v>
      </c>
      <c r="T5" s="4">
        <f>(Real_Spending_PPP!K5/Real_Spending_PPP!J5-1)*100</f>
        <v>2.959686159</v>
      </c>
      <c r="V5" s="4">
        <f>(Real_Spending_PPP!AK5/Real_Spending_PPP!AJ5-1)*100</f>
        <v>11.05235659</v>
      </c>
      <c r="W5" s="4">
        <f>(Real_Spending_PPP!AL5/Real_Spending_PPP!AK5-1)*100</f>
        <v>-2.098531183</v>
      </c>
      <c r="X5" s="4">
        <f>(Real_Spending_PPP!AM5/Real_Spending_PPP!AL5-1)*100</f>
        <v>2.004097971</v>
      </c>
      <c r="Y5" s="4">
        <f>(Real_Spending_PPP!AN5/Real_Spending_PPP!AM5-1)*100</f>
        <v>10.75808798</v>
      </c>
      <c r="Z5" s="4">
        <f>(Real_Spending_PPP!AO5/Real_Spending_PPP!AN5-1)*100</f>
        <v>-4.401295709</v>
      </c>
      <c r="AA5" s="4">
        <f>(Real_Spending_PPP!AP5/Real_Spending_PPP!AO5-1)*100</f>
        <v>-9.467976394</v>
      </c>
      <c r="AB5" s="4">
        <f>(Real_Spending_PPP!AQ5/Real_Spending_PPP!AP5-1)*100</f>
        <v>-3.575344167</v>
      </c>
      <c r="AC5" s="4">
        <f>(Real_Spending_PPP!AR5/Real_Spending_PPP!AQ5-1)*100</f>
        <v>0.5343430213</v>
      </c>
      <c r="AD5" s="4">
        <f>(Real_Spending_PPP!AS5/Real_Spending_PPP!AR5-1)*100</f>
        <v>1.020663989</v>
      </c>
    </row>
    <row r="6">
      <c r="A6" s="1" t="s">
        <v>12</v>
      </c>
      <c r="B6" s="4">
        <f>(Real_Spending_PPP!N6/Real_Spending_PPP!M6-1)*100</f>
        <v>9.654287391</v>
      </c>
      <c r="C6" s="4">
        <f>(Real_Spending_PPP!O6/Real_Spending_PPP!N6-1)*100</f>
        <v>9.39981727</v>
      </c>
      <c r="D6" s="4">
        <f>(Real_Spending_PPP!P6/Real_Spending_PPP!O6-1)*100</f>
        <v>10.63613672</v>
      </c>
      <c r="E6" s="4">
        <f>(Real_Spending_PPP!Q6/Real_Spending_PPP!P6-1)*100</f>
        <v>9.536445669</v>
      </c>
      <c r="F6" s="4">
        <f>(Real_Spending_PPP!R6/Real_Spending_PPP!Q6-1)*100</f>
        <v>7.856260154</v>
      </c>
      <c r="G6" s="4">
        <f>(Real_Spending_PPP!S6/Real_Spending_PPP!R6-1)*100</f>
        <v>7.757634904</v>
      </c>
      <c r="H6" s="4">
        <f>(Real_Spending_PPP!T6/Real_Spending_PPP!S6-1)*100</f>
        <v>7.297663075</v>
      </c>
      <c r="I6" s="4">
        <f>(Real_Spending_PPP!U6/Real_Spending_PPP!T6-1)*100</f>
        <v>6.90020935</v>
      </c>
      <c r="J6" s="4">
        <f>(Real_Spending_PPP!V6/Real_Spending_PPP!U6-1)*100</f>
        <v>6.699996942</v>
      </c>
      <c r="L6" s="4">
        <f>(Real_Spending_PPP!C6/Real_Spending_PPP!B6-1)*100</f>
        <v>16.14605798</v>
      </c>
      <c r="M6" s="4">
        <f>(Real_Spending_PPP!D6/Real_Spending_PPP!C6-1)*100</f>
        <v>21.7226021</v>
      </c>
      <c r="N6" s="4">
        <f>(Real_Spending_PPP!E6/Real_Spending_PPP!D6-1)*100</f>
        <v>7.692926128</v>
      </c>
      <c r="O6" s="4">
        <f>(Real_Spending_PPP!F6/Real_Spending_PPP!E6-1)*100</f>
        <v>12.55788045</v>
      </c>
      <c r="P6" s="4">
        <f>(Real_Spending_PPP!G6/Real_Spending_PPP!F6-1)*100</f>
        <v>13.48481421</v>
      </c>
      <c r="Q6" s="4">
        <f>(Real_Spending_PPP!H6/Real_Spending_PPP!G6-1)*100</f>
        <v>11.60644978</v>
      </c>
      <c r="R6" s="4">
        <f>(Real_Spending_PPP!I6/Real_Spending_PPP!H6-1)*100</f>
        <v>8.739179415</v>
      </c>
      <c r="S6" s="4">
        <f>(Real_Spending_PPP!J6/Real_Spending_PPP!I6-1)*100</f>
        <v>9.48685369</v>
      </c>
      <c r="T6" s="4">
        <f>(Real_Spending_PPP!K6/Real_Spending_PPP!J6-1)*100</f>
        <v>8.753366506</v>
      </c>
      <c r="V6" s="4">
        <f>(Real_Spending_PPP!AK6/Real_Spending_PPP!AJ6-1)*100</f>
        <v>26.9814267</v>
      </c>
      <c r="W6" s="4">
        <f>(Real_Spending_PPP!AL6/Real_Spending_PPP!AK6-1)*100</f>
        <v>22.32703929</v>
      </c>
      <c r="X6" s="4">
        <f>(Real_Spending_PPP!AM6/Real_Spending_PPP!AL6-1)*100</f>
        <v>9.529723354</v>
      </c>
      <c r="Y6" s="4">
        <f>(Real_Spending_PPP!AN6/Real_Spending_PPP!AM6-1)*100</f>
        <v>19.23356131</v>
      </c>
      <c r="Z6" s="4">
        <f>(Real_Spending_PPP!AO6/Real_Spending_PPP!AN6-1)*100</f>
        <v>14.07804603</v>
      </c>
      <c r="AA6" s="4">
        <f>(Real_Spending_PPP!AP6/Real_Spending_PPP!AO6-1)*100</f>
        <v>14.28937216</v>
      </c>
      <c r="AB6" s="4">
        <f>(Real_Spending_PPP!AQ6/Real_Spending_PPP!AP6-1)*100</f>
        <v>11.61421055</v>
      </c>
      <c r="AC6" s="4">
        <f>(Real_Spending_PPP!AR6/Real_Spending_PPP!AQ6-1)*100</f>
        <v>6.63483291</v>
      </c>
      <c r="AD6" s="4">
        <f>(Real_Spending_PPP!AS6/Real_Spending_PPP!AR6-1)*100</f>
        <v>0.9053070837</v>
      </c>
    </row>
    <row r="7">
      <c r="A7" s="1" t="s">
        <v>13</v>
      </c>
      <c r="B7" s="4">
        <f>(Real_Spending_PPP!N7/Real_Spending_PPP!M7-1)*100</f>
        <v>0.1952872875</v>
      </c>
      <c r="C7" s="4">
        <f>(Real_Spending_PPP!O7/Real_Spending_PPP!N7-1)*100</f>
        <v>-2.94135622</v>
      </c>
      <c r="D7" s="4">
        <f>(Real_Spending_PPP!P7/Real_Spending_PPP!O7-1)*100</f>
        <v>1.965672839</v>
      </c>
      <c r="E7" s="4">
        <f>(Real_Spending_PPP!Q7/Real_Spending_PPP!P7-1)*100</f>
        <v>2.07919908</v>
      </c>
      <c r="F7" s="4">
        <f>(Real_Spending_PPP!R7/Real_Spending_PPP!Q7-1)*100</f>
        <v>0.1827118609</v>
      </c>
      <c r="G7" s="4">
        <f>(Real_Spending_PPP!S7/Real_Spending_PPP!R7-1)*100</f>
        <v>0.5762267207</v>
      </c>
      <c r="H7" s="4">
        <f>(Real_Spending_PPP!T7/Real_Spending_PPP!S7-1)*100</f>
        <v>0.9476006341</v>
      </c>
      <c r="I7" s="4">
        <f>(Real_Spending_PPP!U7/Real_Spending_PPP!T7-1)*100</f>
        <v>1.067461493</v>
      </c>
      <c r="J7" s="4">
        <f>(Real_Spending_PPP!V7/Real_Spending_PPP!U7-1)*100</f>
        <v>1.187638917</v>
      </c>
      <c r="L7" s="4">
        <f>(Real_Spending_PPP!C7/Real_Spending_PPP!B7-1)*100</f>
        <v>2.054944374</v>
      </c>
      <c r="M7" s="4">
        <f>(Real_Spending_PPP!D7/Real_Spending_PPP!C7-1)*100</f>
        <v>4.392390676</v>
      </c>
      <c r="N7" s="4">
        <f>(Real_Spending_PPP!E7/Real_Spending_PPP!D7-1)*100</f>
        <v>1.382506335</v>
      </c>
      <c r="O7" s="4">
        <f>(Real_Spending_PPP!F7/Real_Spending_PPP!E7-1)*100</f>
        <v>2.216701701</v>
      </c>
      <c r="P7" s="4">
        <f>(Real_Spending_PPP!G7/Real_Spending_PPP!F7-1)*100</f>
        <v>1.315759955</v>
      </c>
      <c r="Q7" s="4">
        <f>(Real_Spending_PPP!H7/Real_Spending_PPP!G7-1)*100</f>
        <v>1.652218519</v>
      </c>
      <c r="R7" s="4">
        <f>(Real_Spending_PPP!I7/Real_Spending_PPP!H7-1)*100</f>
        <v>2.297728048</v>
      </c>
      <c r="S7" s="4">
        <f>(Real_Spending_PPP!J7/Real_Spending_PPP!I7-1)*100</f>
        <v>0.2509094135</v>
      </c>
      <c r="T7" s="4">
        <f>(Real_Spending_PPP!K7/Real_Spending_PPP!J7-1)*100</f>
        <v>1.521512875</v>
      </c>
      <c r="V7" s="4">
        <f>(Real_Spending_PPP!AK7/Real_Spending_PPP!AJ7-1)*100</f>
        <v>8.935390709</v>
      </c>
      <c r="W7" s="4">
        <f>(Real_Spending_PPP!AL7/Real_Spending_PPP!AK7-1)*100</f>
        <v>1.324962808</v>
      </c>
      <c r="X7" s="4">
        <f>(Real_Spending_PPP!AM7/Real_Spending_PPP!AL7-1)*100</f>
        <v>-7.628580827</v>
      </c>
      <c r="Y7" s="4">
        <f>(Real_Spending_PPP!AN7/Real_Spending_PPP!AM7-1)*100</f>
        <v>4.563163526</v>
      </c>
      <c r="Z7" s="4">
        <f>(Real_Spending_PPP!AO7/Real_Spending_PPP!AN7-1)*100</f>
        <v>-7.067548595</v>
      </c>
      <c r="AA7" s="4">
        <f>(Real_Spending_PPP!AP7/Real_Spending_PPP!AO7-1)*100</f>
        <v>3.96750573</v>
      </c>
      <c r="AB7" s="4">
        <f>(Real_Spending_PPP!AQ7/Real_Spending_PPP!AP7-1)*100</f>
        <v>1.916942633</v>
      </c>
      <c r="AC7" s="4">
        <f>(Real_Spending_PPP!AR7/Real_Spending_PPP!AQ7-1)*100</f>
        <v>-13.00272269</v>
      </c>
      <c r="AD7" s="4">
        <f>(Real_Spending_PPP!AS7/Real_Spending_PPP!AR7-1)*100</f>
        <v>3.643338435</v>
      </c>
    </row>
    <row r="8">
      <c r="A8" s="1" t="s">
        <v>14</v>
      </c>
      <c r="B8" s="4">
        <f>(Real_Spending_PPP!N8/Real_Spending_PPP!M8-1)*100</f>
        <v>1.08231895</v>
      </c>
      <c r="C8" s="4">
        <f>(Real_Spending_PPP!O8/Real_Spending_PPP!N8-1)*100</f>
        <v>-5.618860207</v>
      </c>
      <c r="D8" s="4">
        <f>(Real_Spending_PPP!P8/Real_Spending_PPP!O8-1)*100</f>
        <v>4.079947465</v>
      </c>
      <c r="E8" s="4">
        <f>(Real_Spending_PPP!Q8/Real_Spending_PPP!P8-1)*100</f>
        <v>3.659981422</v>
      </c>
      <c r="F8" s="4">
        <f>(Real_Spending_PPP!R8/Real_Spending_PPP!Q8-1)*100</f>
        <v>0.4920136055</v>
      </c>
      <c r="G8" s="4">
        <f>(Real_Spending_PPP!S8/Real_Spending_PPP!R8-1)*100</f>
        <v>0.4895756479</v>
      </c>
      <c r="H8" s="4">
        <f>(Real_Spending_PPP!T8/Real_Spending_PPP!S8-1)*100</f>
        <v>1.929691545</v>
      </c>
      <c r="I8" s="4">
        <f>(Real_Spending_PPP!U8/Real_Spending_PPP!T8-1)*100</f>
        <v>1.743201136</v>
      </c>
      <c r="J8" s="4">
        <f>(Real_Spending_PPP!V8/Real_Spending_PPP!U8-1)*100</f>
        <v>1.94361215</v>
      </c>
      <c r="L8" s="4">
        <f>(Real_Spending_PPP!C8/Real_Spending_PPP!B8-1)*100</f>
        <v>2.972338496</v>
      </c>
      <c r="M8" s="4">
        <f>(Real_Spending_PPP!D8/Real_Spending_PPP!C8-1)*100</f>
        <v>3.51258112</v>
      </c>
      <c r="N8" s="4">
        <f>(Real_Spending_PPP!E8/Real_Spending_PPP!D8-1)*100</f>
        <v>2.832871093</v>
      </c>
      <c r="O8" s="4">
        <f>(Real_Spending_PPP!F8/Real_Spending_PPP!E8-1)*100</f>
        <v>0.9385800895</v>
      </c>
      <c r="P8" s="4">
        <f>(Real_Spending_PPP!G8/Real_Spending_PPP!F8-1)*100</f>
        <v>0.9814955669</v>
      </c>
      <c r="Q8" s="4">
        <f>(Real_Spending_PPP!H8/Real_Spending_PPP!G8-1)*100</f>
        <v>1.869145891</v>
      </c>
      <c r="R8" s="4">
        <f>(Real_Spending_PPP!I8/Real_Spending_PPP!H8-1)*100</f>
        <v>2.324597902</v>
      </c>
      <c r="S8" s="4">
        <f>(Real_Spending_PPP!J8/Real_Spending_PPP!I8-1)*100</f>
        <v>2.873065181</v>
      </c>
      <c r="T8" s="4">
        <f>(Real_Spending_PPP!K8/Real_Spending_PPP!J8-1)*100</f>
        <v>2.496565667</v>
      </c>
      <c r="V8" s="4">
        <f>(Real_Spending_PPP!AK8/Real_Spending_PPP!AJ8-1)*100</f>
        <v>12.99471939</v>
      </c>
      <c r="W8" s="4">
        <f>(Real_Spending_PPP!AL8/Real_Spending_PPP!AK8-1)*100</f>
        <v>-1.271385609</v>
      </c>
      <c r="X8" s="4">
        <f>(Real_Spending_PPP!AM8/Real_Spending_PPP!AL8-1)*100</f>
        <v>-2.558663243</v>
      </c>
      <c r="Y8" s="4">
        <f>(Real_Spending_PPP!AN8/Real_Spending_PPP!AM8-1)*100</f>
        <v>4.074758677</v>
      </c>
      <c r="Z8" s="4">
        <f>(Real_Spending_PPP!AO8/Real_Spending_PPP!AN8-1)*100</f>
        <v>-3.467780633</v>
      </c>
      <c r="AA8" s="4">
        <f>(Real_Spending_PPP!AP8/Real_Spending_PPP!AO8-1)*100</f>
        <v>-1.162878274</v>
      </c>
      <c r="AB8" s="4">
        <f>(Real_Spending_PPP!AQ8/Real_Spending_PPP!AP8-1)*100</f>
        <v>0.3749142727</v>
      </c>
      <c r="AC8" s="4">
        <f>(Real_Spending_PPP!AR8/Real_Spending_PPP!AQ8-1)*100</f>
        <v>-13.64366946</v>
      </c>
      <c r="AD8" s="4">
        <f>(Real_Spending_PPP!AS8/Real_Spending_PPP!AR8-1)*100</f>
        <v>4.438042228</v>
      </c>
    </row>
    <row r="9">
      <c r="A9" s="1" t="s">
        <v>15</v>
      </c>
      <c r="B9" s="4">
        <f>(Real_Spending_PPP!N9/Real_Spending_PPP!M9-1)*100</f>
        <v>-1.050424544</v>
      </c>
      <c r="C9" s="4">
        <f>(Real_Spending_PPP!O9/Real_Spending_PPP!N9-1)*100</f>
        <v>-5.482060214</v>
      </c>
      <c r="D9" s="4">
        <f>(Real_Spending_PPP!P9/Real_Spending_PPP!O9-1)*100</f>
        <v>1.686521475</v>
      </c>
      <c r="E9" s="4">
        <f>(Real_Spending_PPP!Q9/Real_Spending_PPP!P9-1)*100</f>
        <v>0.5766315565</v>
      </c>
      <c r="F9" s="4">
        <f>(Real_Spending_PPP!R9/Real_Spending_PPP!Q9-1)*100</f>
        <v>-2.818997491</v>
      </c>
      <c r="G9" s="4">
        <f>(Real_Spending_PPP!S9/Real_Spending_PPP!R9-1)*100</f>
        <v>-1.72815185</v>
      </c>
      <c r="H9" s="4">
        <f>(Real_Spending_PPP!T9/Real_Spending_PPP!S9-1)*100</f>
        <v>0.1136718682</v>
      </c>
      <c r="I9" s="4">
        <f>(Real_Spending_PPP!U9/Real_Spending_PPP!T9-1)*100</f>
        <v>0.9519568082</v>
      </c>
      <c r="J9" s="4">
        <f>(Real_Spending_PPP!V9/Real_Spending_PPP!U9-1)*100</f>
        <v>0.8582539316</v>
      </c>
      <c r="L9" s="4">
        <f>(Real_Spending_PPP!C9/Real_Spending_PPP!B9-1)*100</f>
        <v>3.78650633</v>
      </c>
      <c r="M9" s="4">
        <f>(Real_Spending_PPP!D9/Real_Spending_PPP!C9-1)*100</f>
        <v>-0.9041190649</v>
      </c>
      <c r="N9" s="4">
        <f>(Real_Spending_PPP!E9/Real_Spending_PPP!D9-1)*100</f>
        <v>1.426631546</v>
      </c>
      <c r="O9" s="4">
        <f>(Real_Spending_PPP!F9/Real_Spending_PPP!E9-1)*100</f>
        <v>-0.7597386886</v>
      </c>
      <c r="P9" s="4">
        <f>(Real_Spending_PPP!G9/Real_Spending_PPP!F9-1)*100</f>
        <v>-1.48343194</v>
      </c>
      <c r="Q9" s="4">
        <f>(Real_Spending_PPP!H9/Real_Spending_PPP!G9-1)*100</f>
        <v>-1.769746032</v>
      </c>
      <c r="R9" s="4">
        <f>(Real_Spending_PPP!I9/Real_Spending_PPP!H9-1)*100</f>
        <v>0.7754064585</v>
      </c>
      <c r="S9" s="4">
        <f>(Real_Spending_PPP!J9/Real_Spending_PPP!I9-1)*100</f>
        <v>0.6605518858</v>
      </c>
      <c r="T9" s="4">
        <f>(Real_Spending_PPP!K9/Real_Spending_PPP!J9-1)*100</f>
        <v>0.2980296926</v>
      </c>
      <c r="V9" s="4">
        <f>(Real_Spending_PPP!AK9/Real_Spending_PPP!AJ9-1)*100</f>
        <v>14.68757039</v>
      </c>
      <c r="W9" s="4">
        <f>(Real_Spending_PPP!AL9/Real_Spending_PPP!AK9-1)*100</f>
        <v>-7.133712867</v>
      </c>
      <c r="X9" s="4">
        <f>(Real_Spending_PPP!AM9/Real_Spending_PPP!AL9-1)*100</f>
        <v>-5.924326526</v>
      </c>
      <c r="Y9" s="4">
        <f>(Real_Spending_PPP!AN9/Real_Spending_PPP!AM9-1)*100</f>
        <v>5.821721067</v>
      </c>
      <c r="Z9" s="4">
        <f>(Real_Spending_PPP!AO9/Real_Spending_PPP!AN9-1)*100</f>
        <v>-11.53212693</v>
      </c>
      <c r="AA9" s="4">
        <f>(Real_Spending_PPP!AP9/Real_Spending_PPP!AO9-1)*100</f>
        <v>0.4716477731</v>
      </c>
      <c r="AB9" s="4">
        <f>(Real_Spending_PPP!AQ9/Real_Spending_PPP!AP9-1)*100</f>
        <v>-6.843818139</v>
      </c>
      <c r="AC9" s="4">
        <f>(Real_Spending_PPP!AR9/Real_Spending_PPP!AQ9-1)*100</f>
        <v>-19.88382258</v>
      </c>
      <c r="AD9" s="4">
        <f>(Real_Spending_PPP!AS9/Real_Spending_PPP!AR9-1)*100</f>
        <v>11.50917587</v>
      </c>
    </row>
    <row r="10">
      <c r="A10" s="1" t="s">
        <v>16</v>
      </c>
      <c r="B10" s="4">
        <f>(Real_Spending_PPP!N10/Real_Spending_PPP!M10-1)*100</f>
        <v>3.890976212</v>
      </c>
      <c r="C10" s="4">
        <f>(Real_Spending_PPP!O10/Real_Spending_PPP!N10-1)*100</f>
        <v>8.479765532</v>
      </c>
      <c r="D10" s="4">
        <f>(Real_Spending_PPP!P10/Real_Spending_PPP!O10-1)*100</f>
        <v>10.25997258</v>
      </c>
      <c r="E10" s="4">
        <f>(Real_Spending_PPP!Q10/Real_Spending_PPP!P10-1)*100</f>
        <v>6.638354128</v>
      </c>
      <c r="F10" s="4">
        <f>(Real_Spending_PPP!R10/Real_Spending_PPP!Q10-1)*100</f>
        <v>5.456400731</v>
      </c>
      <c r="G10" s="4">
        <f>(Real_Spending_PPP!S10/Real_Spending_PPP!R10-1)*100</f>
        <v>6.386098231</v>
      </c>
      <c r="H10" s="4">
        <f>(Real_Spending_PPP!T10/Real_Spending_PPP!S10-1)*100</f>
        <v>7.410234749</v>
      </c>
      <c r="I10" s="4">
        <f>(Real_Spending_PPP!U10/Real_Spending_PPP!T10-1)*100</f>
        <v>8.154424698</v>
      </c>
      <c r="J10" s="4">
        <f>(Real_Spending_PPP!V10/Real_Spending_PPP!U10-1)*100</f>
        <v>7.112689653</v>
      </c>
      <c r="L10" s="4">
        <f>(Real_Spending_PPP!C10/Real_Spending_PPP!B10-1)*100</f>
        <v>3.805654963</v>
      </c>
      <c r="M10" s="4">
        <f>(Real_Spending_PPP!D10/Real_Spending_PPP!C10-1)*100</f>
        <v>7.575766987</v>
      </c>
      <c r="N10" s="4">
        <f>(Real_Spending_PPP!E10/Real_Spending_PPP!D10-1)*100</f>
        <v>3.513624316</v>
      </c>
      <c r="O10" s="4">
        <f>(Real_Spending_PPP!F10/Real_Spending_PPP!E10-1)*100</f>
        <v>5.798023072</v>
      </c>
      <c r="P10" s="4">
        <f>(Real_Spending_PPP!G10/Real_Spending_PPP!F10-1)*100</f>
        <v>8.15345193</v>
      </c>
      <c r="Q10" s="4">
        <f>(Real_Spending_PPP!H10/Real_Spending_PPP!G10-1)*100</f>
        <v>19.80880044</v>
      </c>
      <c r="R10" s="4">
        <f>(Real_Spending_PPP!I10/Real_Spending_PPP!H10-1)*100</f>
        <v>3.690200562</v>
      </c>
      <c r="S10" s="4">
        <f>(Real_Spending_PPP!J10/Real_Spending_PPP!I10-1)*100</f>
        <v>7.501138023</v>
      </c>
      <c r="T10" s="4">
        <f>(Real_Spending_PPP!K10/Real_Spending_PPP!J10-1)*100</f>
        <v>8.917913581</v>
      </c>
      <c r="V10" s="4">
        <f>(Real_Spending_PPP!AK10/Real_Spending_PPP!AJ10-1)*100</f>
        <v>16.80280873</v>
      </c>
      <c r="W10" s="4">
        <f>(Real_Spending_PPP!AL10/Real_Spending_PPP!AK10-1)*100</f>
        <v>17.3314668</v>
      </c>
      <c r="X10" s="4">
        <f>(Real_Spending_PPP!AM10/Real_Spending_PPP!AL10-1)*100</f>
        <v>19.02836099</v>
      </c>
      <c r="Y10" s="4">
        <f>(Real_Spending_PPP!AN10/Real_Spending_PPP!AM10-1)*100</f>
        <v>7.687935015</v>
      </c>
      <c r="Z10" s="4">
        <f>(Real_Spending_PPP!AO10/Real_Spending_PPP!AN10-1)*100</f>
        <v>-4.869463954</v>
      </c>
      <c r="AA10" s="4">
        <f>(Real_Spending_PPP!AP10/Real_Spending_PPP!AO10-1)*100</f>
        <v>0.3951974823</v>
      </c>
      <c r="AB10" s="4">
        <f>(Real_Spending_PPP!AQ10/Real_Spending_PPP!AP10-1)*100</f>
        <v>7.405782273</v>
      </c>
      <c r="AC10" s="4">
        <f>(Real_Spending_PPP!AR10/Real_Spending_PPP!AQ10-1)*100</f>
        <v>0.7491048649</v>
      </c>
      <c r="AD10" s="4">
        <f>(Real_Spending_PPP!AS10/Real_Spending_PPP!AR10-1)*100</f>
        <v>10.41436383</v>
      </c>
    </row>
    <row r="11">
      <c r="A11" s="1" t="s">
        <v>17</v>
      </c>
      <c r="B11" s="4">
        <f>(Real_Spending_PPP!N11/Real_Spending_PPP!M11-1)*100</f>
        <v>6.013736895</v>
      </c>
      <c r="C11" s="4">
        <f>(Real_Spending_PPP!O11/Real_Spending_PPP!N11-1)*100</f>
        <v>4.628859828</v>
      </c>
      <c r="D11" s="4">
        <f>(Real_Spending_PPP!P11/Real_Spending_PPP!O11-1)*100</f>
        <v>6.223879985</v>
      </c>
      <c r="E11" s="4">
        <f>(Real_Spending_PPP!Q11/Real_Spending_PPP!P11-1)*100</f>
        <v>6.169771386</v>
      </c>
      <c r="F11" s="4">
        <f>(Real_Spending_PPP!R11/Real_Spending_PPP!Q11-1)*100</f>
        <v>6.030018618</v>
      </c>
      <c r="G11" s="4">
        <f>(Real_Spending_PPP!S11/Real_Spending_PPP!R11-1)*100</f>
        <v>5.557268698</v>
      </c>
      <c r="H11" s="4">
        <f>(Real_Spending_PPP!T11/Real_Spending_PPP!S11-1)*100</f>
        <v>5.006673755</v>
      </c>
      <c r="I11" s="4">
        <f>(Real_Spending_PPP!U11/Real_Spending_PPP!T11-1)*100</f>
        <v>4.876339045</v>
      </c>
      <c r="J11" s="4">
        <f>(Real_Spending_PPP!V11/Real_Spending_PPP!U11-1)*100</f>
        <v>5.033274202</v>
      </c>
      <c r="L11" s="4">
        <f>(Real_Spending_PPP!C11/Real_Spending_PPP!B11-1)*100</f>
        <v>-2.389751682</v>
      </c>
      <c r="M11" s="4">
        <f>(Real_Spending_PPP!D11/Real_Spending_PPP!C11-1)*100</f>
        <v>7.585136026</v>
      </c>
      <c r="N11" s="4">
        <f>(Real_Spending_PPP!E11/Real_Spending_PPP!D11-1)*100</f>
        <v>17.31153245</v>
      </c>
      <c r="O11" s="4">
        <f>(Real_Spending_PPP!F11/Real_Spending_PPP!E11-1)*100</f>
        <v>5.972865931</v>
      </c>
      <c r="P11" s="4">
        <f>(Real_Spending_PPP!G11/Real_Spending_PPP!F11-1)*100</f>
        <v>4.144467946</v>
      </c>
      <c r="Q11" s="4">
        <f>(Real_Spending_PPP!H11/Real_Spending_PPP!G11-1)*100</f>
        <v>7.659769413</v>
      </c>
      <c r="R11" s="4">
        <f>(Real_Spending_PPP!I11/Real_Spending_PPP!H11-1)*100</f>
        <v>10.55587864</v>
      </c>
      <c r="S11" s="4">
        <f>(Real_Spending_PPP!J11/Real_Spending_PPP!I11-1)*100</f>
        <v>1.1162003</v>
      </c>
      <c r="T11" s="4">
        <f>(Real_Spending_PPP!K11/Real_Spending_PPP!J11-1)*100</f>
        <v>9.196452362</v>
      </c>
      <c r="V11" s="4">
        <f>(Real_Spending_PPP!AK11/Real_Spending_PPP!AJ11-1)*100</f>
        <v>-3.481844243</v>
      </c>
      <c r="W11" s="4">
        <f>(Real_Spending_PPP!AL11/Real_Spending_PPP!AK11-1)*100</f>
        <v>2.236866531</v>
      </c>
      <c r="X11" s="4">
        <f>(Real_Spending_PPP!AM11/Real_Spending_PPP!AL11-1)*100</f>
        <v>41.12271145</v>
      </c>
      <c r="Y11" s="4">
        <f>(Real_Spending_PPP!AN11/Real_Spending_PPP!AM11-1)*100</f>
        <v>25.18763134</v>
      </c>
      <c r="Z11" s="4">
        <f>(Real_Spending_PPP!AO11/Real_Spending_PPP!AN11-1)*100</f>
        <v>11.87221651</v>
      </c>
      <c r="AA11" s="4">
        <f>(Real_Spending_PPP!AP11/Real_Spending_PPP!AO11-1)*100</f>
        <v>28.37041233</v>
      </c>
      <c r="AB11" s="4">
        <f>(Real_Spending_PPP!AQ11/Real_Spending_PPP!AP11-1)*100</f>
        <v>-17.35090649</v>
      </c>
      <c r="AC11" s="4">
        <f>(Real_Spending_PPP!AR11/Real_Spending_PPP!AQ11-1)*100</f>
        <v>10.24345894</v>
      </c>
      <c r="AD11" s="4">
        <f>(Real_Spending_PPP!AS11/Real_Spending_PPP!AR11-1)*100</f>
        <v>-3.321071854</v>
      </c>
    </row>
    <row r="12">
      <c r="A12" s="1" t="s">
        <v>18</v>
      </c>
      <c r="B12" s="4">
        <f>(Real_Spending_PPP!N12/Real_Spending_PPP!M12-1)*100</f>
        <v>-1.093546824</v>
      </c>
      <c r="C12" s="4">
        <f>(Real_Spending_PPP!O12/Real_Spending_PPP!N12-1)*100</f>
        <v>-5.416411873</v>
      </c>
      <c r="D12" s="4">
        <f>(Real_Spending_PPP!P12/Real_Spending_PPP!O12-1)*100</f>
        <v>4.191726735</v>
      </c>
      <c r="E12" s="4">
        <f>(Real_Spending_PPP!Q12/Real_Spending_PPP!P12-1)*100</f>
        <v>-0.1154097077</v>
      </c>
      <c r="F12" s="4">
        <f>(Real_Spending_PPP!R12/Real_Spending_PPP!Q12-1)*100</f>
        <v>1.495084281</v>
      </c>
      <c r="G12" s="4">
        <f>(Real_Spending_PPP!S12/Real_Spending_PPP!R12-1)*100</f>
        <v>2.000275769</v>
      </c>
      <c r="H12" s="4">
        <f>(Real_Spending_PPP!T12/Real_Spending_PPP!S12-1)*100</f>
        <v>0.3747039754</v>
      </c>
      <c r="I12" s="4">
        <f>(Real_Spending_PPP!U12/Real_Spending_PPP!T12-1)*100</f>
        <v>1.353831029</v>
      </c>
      <c r="J12" s="4">
        <f>(Real_Spending_PPP!V12/Real_Spending_PPP!U12-1)*100</f>
        <v>0.9381955287</v>
      </c>
      <c r="L12" s="4">
        <f>(Real_Spending_PPP!C12/Real_Spending_PPP!B12-1)*100</f>
        <v>2.780349879</v>
      </c>
      <c r="M12" s="4">
        <f>(Real_Spending_PPP!D12/Real_Spending_PPP!C12-1)*100</f>
        <v>4.48979373</v>
      </c>
      <c r="N12" s="4">
        <f>(Real_Spending_PPP!E12/Real_Spending_PPP!D12-1)*100</f>
        <v>5.324581347</v>
      </c>
      <c r="O12" s="4">
        <f>(Real_Spending_PPP!F12/Real_Spending_PPP!E12-1)*100</f>
        <v>15.80988764</v>
      </c>
      <c r="P12" s="4">
        <f>(Real_Spending_PPP!G12/Real_Spending_PPP!F12-1)*100</f>
        <v>3.157923525</v>
      </c>
      <c r="Q12" s="4">
        <f>(Real_Spending_PPP!H12/Real_Spending_PPP!G12-1)*100</f>
        <v>2.009156631</v>
      </c>
      <c r="R12" s="4">
        <f>(Real_Spending_PPP!I12/Real_Spending_PPP!H12-1)*100</f>
        <v>0.7510890491</v>
      </c>
      <c r="S12" s="4">
        <f>(Real_Spending_PPP!J12/Real_Spending_PPP!I12-1)*100</f>
        <v>1.726512211</v>
      </c>
      <c r="T12" s="4">
        <f>(Real_Spending_PPP!K12/Real_Spending_PPP!J12-1)*100</f>
        <v>1.44168219</v>
      </c>
      <c r="V12" s="4">
        <f>(Real_Spending_PPP!AK12/Real_Spending_PPP!AJ12-1)*100</f>
        <v>14.38810757</v>
      </c>
      <c r="W12" s="4">
        <f>(Real_Spending_PPP!AL12/Real_Spending_PPP!AK12-1)*100</f>
        <v>11.00848765</v>
      </c>
      <c r="X12" s="4">
        <f>(Real_Spending_PPP!AM12/Real_Spending_PPP!AL12-1)*100</f>
        <v>6.198946084</v>
      </c>
      <c r="Y12" s="4">
        <f>(Real_Spending_PPP!AN12/Real_Spending_PPP!AM12-1)*100</f>
        <v>11.17307499</v>
      </c>
      <c r="Z12" s="4">
        <f>(Real_Spending_PPP!AO12/Real_Spending_PPP!AN12-1)*100</f>
        <v>-1.235472053</v>
      </c>
      <c r="AA12" s="4">
        <f>(Real_Spending_PPP!AP12/Real_Spending_PPP!AO12-1)*100</f>
        <v>-18.30915741</v>
      </c>
      <c r="AB12" s="4">
        <f>(Real_Spending_PPP!AQ12/Real_Spending_PPP!AP12-1)*100</f>
        <v>-4.370725299</v>
      </c>
      <c r="AC12" s="4">
        <f>(Real_Spending_PPP!AR12/Real_Spending_PPP!AQ12-1)*100</f>
        <v>-10.18553279</v>
      </c>
      <c r="AD12" s="4">
        <f>(Real_Spending_PPP!AS12/Real_Spending_PPP!AR12-1)*100</f>
        <v>10.36714395</v>
      </c>
    </row>
    <row r="13">
      <c r="A13" s="1" t="s">
        <v>19</v>
      </c>
      <c r="B13" s="4">
        <f>(Real_Spending_PPP!N13/Real_Spending_PPP!M13-1)*100</f>
        <v>2.829208489</v>
      </c>
      <c r="C13" s="4">
        <f>(Real_Spending_PPP!O13/Real_Spending_PPP!N13-1)*100</f>
        <v>0.7075044531</v>
      </c>
      <c r="D13" s="4">
        <f>(Real_Spending_PPP!P13/Real_Spending_PPP!O13-1)*100</f>
        <v>6.496846315</v>
      </c>
      <c r="E13" s="4">
        <f>(Real_Spending_PPP!Q13/Real_Spending_PPP!P13-1)*100</f>
        <v>3.681672154</v>
      </c>
      <c r="F13" s="4">
        <f>(Real_Spending_PPP!R13/Real_Spending_PPP!Q13-1)*100</f>
        <v>2.292415196</v>
      </c>
      <c r="G13" s="4">
        <f>(Real_Spending_PPP!S13/Real_Spending_PPP!R13-1)*100</f>
        <v>2.896195828</v>
      </c>
      <c r="H13" s="4">
        <f>(Real_Spending_PPP!T13/Real_Spending_PPP!S13-1)*100</f>
        <v>3.341424007</v>
      </c>
      <c r="I13" s="4">
        <f>(Real_Spending_PPP!U13/Real_Spending_PPP!T13-1)*100</f>
        <v>2.790226866</v>
      </c>
      <c r="J13" s="4">
        <f>(Real_Spending_PPP!V13/Real_Spending_PPP!U13-1)*100</f>
        <v>2.929332961</v>
      </c>
      <c r="L13" s="4">
        <f>(Real_Spending_PPP!C13/Real_Spending_PPP!B13-1)*100</f>
        <v>8.151579402</v>
      </c>
      <c r="M13" s="4">
        <f>(Real_Spending_PPP!D13/Real_Spending_PPP!C13-1)*100</f>
        <v>7.971729331</v>
      </c>
      <c r="N13" s="4">
        <f>(Real_Spending_PPP!E13/Real_Spending_PPP!D13-1)*100</f>
        <v>8.642603537</v>
      </c>
      <c r="O13" s="4">
        <f>(Real_Spending_PPP!F13/Real_Spending_PPP!E13-1)*100</f>
        <v>4.707259953</v>
      </c>
      <c r="P13" s="4">
        <f>(Real_Spending_PPP!G13/Real_Spending_PPP!F13-1)*100</f>
        <v>4.480388768</v>
      </c>
      <c r="Q13" s="4">
        <f>(Real_Spending_PPP!H13/Real_Spending_PPP!G13-1)*100</f>
        <v>5.148439705</v>
      </c>
      <c r="R13" s="4">
        <f>(Real_Spending_PPP!I13/Real_Spending_PPP!H13-1)*100</f>
        <v>7.148806219</v>
      </c>
      <c r="S13" s="4">
        <f>(Real_Spending_PPP!J13/Real_Spending_PPP!I13-1)*100</f>
        <v>6.238286479</v>
      </c>
      <c r="T13" s="4">
        <f>(Real_Spending_PPP!K13/Real_Spending_PPP!J13-1)*100</f>
        <v>7.139373049</v>
      </c>
      <c r="V13" s="4">
        <f>(Real_Spending_PPP!AK13/Real_Spending_PPP!AJ13-1)*100</f>
        <v>-5.9644162</v>
      </c>
      <c r="W13" s="4">
        <f>(Real_Spending_PPP!AL13/Real_Spending_PPP!AK13-1)*100</f>
        <v>-5.740553229</v>
      </c>
      <c r="X13" s="4">
        <f>(Real_Spending_PPP!AM13/Real_Spending_PPP!AL13-1)*100</f>
        <v>14.64658179</v>
      </c>
      <c r="Y13" s="4">
        <f>(Real_Spending_PPP!AN13/Real_Spending_PPP!AM13-1)*100</f>
        <v>9.996379795</v>
      </c>
      <c r="Z13" s="4">
        <f>(Real_Spending_PPP!AO13/Real_Spending_PPP!AN13-1)*100</f>
        <v>3.097926219</v>
      </c>
      <c r="AA13" s="4">
        <f>(Real_Spending_PPP!AP13/Real_Spending_PPP!AO13-1)*100</f>
        <v>6.837799435</v>
      </c>
      <c r="AB13" s="4">
        <f>(Real_Spending_PPP!AQ13/Real_Spending_PPP!AP13-1)*100</f>
        <v>10.00597599</v>
      </c>
      <c r="AC13" s="4">
        <f>(Real_Spending_PPP!AR13/Real_Spending_PPP!AQ13-1)*100</f>
        <v>-2.61368811</v>
      </c>
      <c r="AD13" s="4">
        <f>(Real_Spending_PPP!AS13/Real_Spending_PPP!AR13-1)*100</f>
        <v>0.9942358384</v>
      </c>
    </row>
    <row r="14">
      <c r="A14" s="1" t="s">
        <v>20</v>
      </c>
      <c r="B14" s="4">
        <f>(Real_Spending_PPP!N14/Real_Spending_PPP!M14-1)*100</f>
        <v>1.143554982</v>
      </c>
      <c r="C14" s="4">
        <f>(Real_Spending_PPP!O14/Real_Spending_PPP!N14-1)*100</f>
        <v>-5.285720843</v>
      </c>
      <c r="D14" s="4">
        <f>(Real_Spending_PPP!P14/Real_Spending_PPP!O14-1)*100</f>
        <v>5.118103727</v>
      </c>
      <c r="E14" s="4">
        <f>(Real_Spending_PPP!Q14/Real_Spending_PPP!P14-1)*100</f>
        <v>3.663016378</v>
      </c>
      <c r="F14" s="4">
        <f>(Real_Spending_PPP!R14/Real_Spending_PPP!Q14-1)*100</f>
        <v>3.642353788</v>
      </c>
      <c r="G14" s="4">
        <f>(Real_Spending_PPP!S14/Real_Spending_PPP!R14-1)*100</f>
        <v>1.35405687</v>
      </c>
      <c r="H14" s="4">
        <f>(Real_Spending_PPP!T14/Real_Spending_PPP!S14-1)*100</f>
        <v>2.804370445</v>
      </c>
      <c r="I14" s="4">
        <f>(Real_Spending_PPP!U14/Real_Spending_PPP!T14-1)*100</f>
        <v>3.287979442</v>
      </c>
      <c r="J14" s="4">
        <f>(Real_Spending_PPP!V14/Real_Spending_PPP!U14-1)*100</f>
        <v>2.897843738</v>
      </c>
      <c r="L14" s="4">
        <f>(Real_Spending_PPP!C14/Real_Spending_PPP!B14-1)*100</f>
        <v>-5.175263722</v>
      </c>
      <c r="M14" s="4">
        <f>(Real_Spending_PPP!D14/Real_Spending_PPP!C14-1)*100</f>
        <v>1.182187946</v>
      </c>
      <c r="N14" s="4">
        <f>(Real_Spending_PPP!E14/Real_Spending_PPP!D14-1)*100</f>
        <v>4.680811076</v>
      </c>
      <c r="O14" s="4">
        <f>(Real_Spending_PPP!F14/Real_Spending_PPP!E14-1)*100</f>
        <v>-0.4897413647</v>
      </c>
      <c r="P14" s="4">
        <f>(Real_Spending_PPP!G14/Real_Spending_PPP!F14-1)*100</f>
        <v>6.308762504</v>
      </c>
      <c r="Q14" s="4">
        <f>(Real_Spending_PPP!H14/Real_Spending_PPP!G14-1)*100</f>
        <v>3.991137092</v>
      </c>
      <c r="R14" s="4">
        <f>(Real_Spending_PPP!I14/Real_Spending_PPP!H14-1)*100</f>
        <v>-1.989246824</v>
      </c>
      <c r="S14" s="4">
        <f>(Real_Spending_PPP!J14/Real_Spending_PPP!I14-1)*100</f>
        <v>5.425582105</v>
      </c>
      <c r="T14" s="4">
        <f>(Real_Spending_PPP!K14/Real_Spending_PPP!J14-1)*100</f>
        <v>-0.4325927486</v>
      </c>
      <c r="V14" s="4">
        <f>(Real_Spending_PPP!AK14/Real_Spending_PPP!AJ14-1)*100</f>
        <v>3.345328256</v>
      </c>
      <c r="W14" s="4">
        <f>(Real_Spending_PPP!AL14/Real_Spending_PPP!AK14-1)*100</f>
        <v>-1.704556957</v>
      </c>
      <c r="X14" s="4">
        <f>(Real_Spending_PPP!AM14/Real_Spending_PPP!AL14-1)*100</f>
        <v>21.45402121</v>
      </c>
      <c r="Y14" s="4">
        <f>(Real_Spending_PPP!AN14/Real_Spending_PPP!AM14-1)*100</f>
        <v>9.736824256</v>
      </c>
      <c r="Z14" s="4">
        <f>(Real_Spending_PPP!AO14/Real_Spending_PPP!AN14-1)*100</f>
        <v>7.840652718</v>
      </c>
      <c r="AA14" s="4">
        <f>(Real_Spending_PPP!AP14/Real_Spending_PPP!AO14-1)*100</f>
        <v>12.30584055</v>
      </c>
      <c r="AB14" s="4">
        <f>(Real_Spending_PPP!AQ14/Real_Spending_PPP!AP14-1)*100</f>
        <v>10.53638869</v>
      </c>
      <c r="AC14" s="4">
        <f>(Real_Spending_PPP!AR14/Real_Spending_PPP!AQ14-1)*100</f>
        <v>-10.66440428</v>
      </c>
      <c r="AD14" s="4">
        <f>(Real_Spending_PPP!AS14/Real_Spending_PPP!AR14-1)*100</f>
        <v>-22.21978164</v>
      </c>
    </row>
    <row r="15">
      <c r="A15" s="1" t="s">
        <v>21</v>
      </c>
      <c r="B15" s="4">
        <f>(Real_Spending_PPP!N15/Real_Spending_PPP!M15-1)*100</f>
        <v>5.247942984</v>
      </c>
      <c r="C15" s="4">
        <f>(Real_Spending_PPP!O15/Real_Spending_PPP!N15-1)*100</f>
        <v>-7.820882769</v>
      </c>
      <c r="D15" s="4">
        <f>(Real_Spending_PPP!P15/Real_Spending_PPP!O15-1)*100</f>
        <v>4.503722446</v>
      </c>
      <c r="E15" s="4">
        <f>(Real_Spending_PPP!Q15/Real_Spending_PPP!P15-1)*100</f>
        <v>5.284898153</v>
      </c>
      <c r="F15" s="4">
        <f>(Real_Spending_PPP!R15/Real_Spending_PPP!Q15-1)*100</f>
        <v>3.655911503</v>
      </c>
      <c r="G15" s="4">
        <f>(Real_Spending_PPP!S15/Real_Spending_PPP!R15-1)*100</f>
        <v>1.785344497</v>
      </c>
      <c r="H15" s="4">
        <f>(Real_Spending_PPP!T15/Real_Spending_PPP!S15-1)*100</f>
        <v>0.7386088747</v>
      </c>
      <c r="I15" s="4">
        <f>(Real_Spending_PPP!U15/Real_Spending_PPP!T15-1)*100</f>
        <v>-2.828248428</v>
      </c>
      <c r="J15" s="4">
        <f>(Real_Spending_PPP!V15/Real_Spending_PPP!U15-1)*100</f>
        <v>-0.2249141214</v>
      </c>
      <c r="L15" s="4">
        <f>(Real_Spending_PPP!C15/Real_Spending_PPP!B15-1)*100</f>
        <v>8.699854344</v>
      </c>
      <c r="M15" s="4">
        <f>(Real_Spending_PPP!D15/Real_Spending_PPP!C15-1)*100</f>
        <v>6.095651956</v>
      </c>
      <c r="N15" s="4">
        <f>(Real_Spending_PPP!E15/Real_Spending_PPP!D15-1)*100</f>
        <v>-7.953894912</v>
      </c>
      <c r="O15" s="4">
        <f>(Real_Spending_PPP!F15/Real_Spending_PPP!E15-1)*100</f>
        <v>1.341352381</v>
      </c>
      <c r="P15" s="4">
        <f>(Real_Spending_PPP!G15/Real_Spending_PPP!F15-1)*100</f>
        <v>6.963442874</v>
      </c>
      <c r="Q15" s="4">
        <f>(Real_Spending_PPP!H15/Real_Spending_PPP!G15-1)*100</f>
        <v>4.663433101</v>
      </c>
      <c r="R15" s="4">
        <f>(Real_Spending_PPP!I15/Real_Spending_PPP!H15-1)*100</f>
        <v>2.690681798</v>
      </c>
      <c r="S15" s="4">
        <f>(Real_Spending_PPP!J15/Real_Spending_PPP!I15-1)*100</f>
        <v>-0.4997110701</v>
      </c>
      <c r="T15" s="4">
        <f>(Real_Spending_PPP!K15/Real_Spending_PPP!J15-1)*100</f>
        <v>-0.3119520789</v>
      </c>
      <c r="V15" s="4">
        <f>(Real_Spending_PPP!AK15/Real_Spending_PPP!AJ15-1)*100</f>
        <v>29.05432411</v>
      </c>
      <c r="W15" s="4">
        <f>(Real_Spending_PPP!AL15/Real_Spending_PPP!AK15-1)*100</f>
        <v>-8.279432861</v>
      </c>
      <c r="X15" s="4">
        <f>(Real_Spending_PPP!AM15/Real_Spending_PPP!AL15-1)*100</f>
        <v>13.94878144</v>
      </c>
      <c r="Y15" s="4">
        <f>(Real_Spending_PPP!AN15/Real_Spending_PPP!AM15-1)*100</f>
        <v>19.61386371</v>
      </c>
      <c r="Z15" s="4">
        <f>(Real_Spending_PPP!AO15/Real_Spending_PPP!AN15-1)*100</f>
        <v>15.99131518</v>
      </c>
      <c r="AA15" s="4">
        <f>(Real_Spending_PPP!AP15/Real_Spending_PPP!AO15-1)*100</f>
        <v>8.449184602</v>
      </c>
      <c r="AB15" s="4">
        <f>(Real_Spending_PPP!AQ15/Real_Spending_PPP!AP15-1)*100</f>
        <v>-4.138404059</v>
      </c>
      <c r="AC15" s="4">
        <f>(Real_Spending_PPP!AR15/Real_Spending_PPP!AQ15-1)*100</f>
        <v>-21.58034866</v>
      </c>
      <c r="AD15" s="4">
        <f>(Real_Spending_PPP!AS15/Real_Spending_PPP!AR15-1)*100</f>
        <v>4.255729185</v>
      </c>
    </row>
    <row r="16">
      <c r="A16" s="1" t="s">
        <v>22</v>
      </c>
      <c r="B16" s="4">
        <f>(Real_Spending_PPP!N16/Real_Spending_PPP!M16-1)*100</f>
        <v>3.191057105</v>
      </c>
      <c r="C16" s="4">
        <f>(Real_Spending_PPP!O16/Real_Spending_PPP!N16-1)*100</f>
        <v>-1.53809858</v>
      </c>
      <c r="D16" s="4">
        <f>(Real_Spending_PPP!P16/Real_Spending_PPP!O16-1)*100</f>
        <v>3.039732983</v>
      </c>
      <c r="E16" s="4">
        <f>(Real_Spending_PPP!Q16/Real_Spending_PPP!P16-1)*100</f>
        <v>3.28417601</v>
      </c>
      <c r="F16" s="4">
        <f>(Real_Spending_PPP!R16/Real_Spending_PPP!Q16-1)*100</f>
        <v>2.213342356</v>
      </c>
      <c r="G16" s="4">
        <f>(Real_Spending_PPP!S16/Real_Spending_PPP!R16-1)*100</f>
        <v>2.485207832</v>
      </c>
      <c r="H16" s="4">
        <f>(Real_Spending_PPP!T16/Real_Spending_PPP!S16-1)*100</f>
        <v>1.846986339</v>
      </c>
      <c r="I16" s="4">
        <f>(Real_Spending_PPP!U16/Real_Spending_PPP!T16-1)*100</f>
        <v>1.279550092</v>
      </c>
      <c r="J16" s="4">
        <f>(Real_Spending_PPP!V16/Real_Spending_PPP!U16-1)*100</f>
        <v>0.5653471191</v>
      </c>
      <c r="L16" s="4">
        <f>(Real_Spending_PPP!C16/Real_Spending_PPP!B16-1)*100</f>
        <v>5.028583814</v>
      </c>
      <c r="M16" s="4">
        <f>(Real_Spending_PPP!D16/Real_Spending_PPP!C16-1)*100</f>
        <v>7.01663872</v>
      </c>
      <c r="N16" s="4">
        <f>(Real_Spending_PPP!E16/Real_Spending_PPP!D16-1)*100</f>
        <v>7.395444136</v>
      </c>
      <c r="O16" s="4">
        <f>(Real_Spending_PPP!F16/Real_Spending_PPP!E16-1)*100</f>
        <v>4.426189033</v>
      </c>
      <c r="P16" s="4">
        <f>(Real_Spending_PPP!G16/Real_Spending_PPP!F16-1)*100</f>
        <v>5.693713057</v>
      </c>
      <c r="Q16" s="4">
        <f>(Real_Spending_PPP!H16/Real_Spending_PPP!G16-1)*100</f>
        <v>2.066132509</v>
      </c>
      <c r="R16" s="4">
        <f>(Real_Spending_PPP!I16/Real_Spending_PPP!H16-1)*100</f>
        <v>4.608487747</v>
      </c>
      <c r="S16" s="4">
        <f>(Real_Spending_PPP!J16/Real_Spending_PPP!I16-1)*100</f>
        <v>4.696874464</v>
      </c>
      <c r="T16" s="4">
        <f>(Real_Spending_PPP!K16/Real_Spending_PPP!J16-1)*100</f>
        <v>-0.5148356346</v>
      </c>
      <c r="V16" s="4">
        <f>(Real_Spending_PPP!AK16/Real_Spending_PPP!AJ16-1)*100</f>
        <v>-6.80148623</v>
      </c>
      <c r="W16" s="4">
        <f>(Real_Spending_PPP!AL16/Real_Spending_PPP!AK16-1)*100</f>
        <v>9.336863569</v>
      </c>
      <c r="X16" s="4">
        <f>(Real_Spending_PPP!AM16/Real_Spending_PPP!AL16-1)*100</f>
        <v>16.57527765</v>
      </c>
      <c r="Y16" s="4">
        <f>(Real_Spending_PPP!AN16/Real_Spending_PPP!AM16-1)*100</f>
        <v>9.693901915</v>
      </c>
      <c r="Z16" s="4">
        <f>(Real_Spending_PPP!AO16/Real_Spending_PPP!AN16-1)*100</f>
        <v>-2.276783771</v>
      </c>
      <c r="AA16" s="4">
        <f>(Real_Spending_PPP!AP16/Real_Spending_PPP!AO16-1)*100</f>
        <v>-8.272451889</v>
      </c>
      <c r="AB16" s="4">
        <f>(Real_Spending_PPP!AQ16/Real_Spending_PPP!AP16-1)*100</f>
        <v>-5.456267301</v>
      </c>
      <c r="AC16" s="4">
        <f>(Real_Spending_PPP!AR16/Real_Spending_PPP!AQ16-1)*100</f>
        <v>-10.38397329</v>
      </c>
      <c r="AD16" s="4">
        <f>(Real_Spending_PPP!AS16/Real_Spending_PPP!AR16-1)*100</f>
        <v>-9.096641064</v>
      </c>
    </row>
    <row r="17">
      <c r="A17" s="1" t="s">
        <v>23</v>
      </c>
      <c r="B17" s="4">
        <f>(Real_Spending_PPP!N17/Real_Spending_PPP!M17-1)*100</f>
        <v>6.249802571</v>
      </c>
      <c r="C17" s="4">
        <f>(Real_Spending_PPP!O17/Real_Spending_PPP!N17-1)*100</f>
        <v>-2.059332154</v>
      </c>
      <c r="D17" s="4">
        <f>(Real_Spending_PPP!P17/Real_Spending_PPP!O17-1)*100</f>
        <v>5.03953819</v>
      </c>
      <c r="E17" s="4">
        <f>(Real_Spending_PPP!Q17/Real_Spending_PPP!P17-1)*100</f>
        <v>9.996885305</v>
      </c>
      <c r="F17" s="4">
        <f>(Real_Spending_PPP!R17/Real_Spending_PPP!Q17-1)*100</f>
        <v>5.411387786</v>
      </c>
      <c r="G17" s="4">
        <f>(Real_Spending_PPP!S17/Real_Spending_PPP!R17-1)*100</f>
        <v>2.699272841</v>
      </c>
      <c r="H17" s="4">
        <f>(Real_Spending_PPP!T17/Real_Spending_PPP!S17-1)*100</f>
        <v>3.652476747</v>
      </c>
      <c r="I17" s="4">
        <f>(Real_Spending_PPP!U17/Real_Spending_PPP!T17-1)*100</f>
        <v>4.106449387</v>
      </c>
      <c r="J17" s="4">
        <f>(Real_Spending_PPP!V17/Real_Spending_PPP!U17-1)*100</f>
        <v>1.670585795</v>
      </c>
      <c r="L17" s="4">
        <f>(Real_Spending_PPP!C17/Real_Spending_PPP!B17-1)*100</f>
        <v>-11.38597682</v>
      </c>
      <c r="M17" s="4">
        <f>(Real_Spending_PPP!D17/Real_Spending_PPP!C17-1)*100</f>
        <v>41.43213799</v>
      </c>
      <c r="N17" s="4">
        <f>(Real_Spending_PPP!E17/Real_Spending_PPP!D17-1)*100</f>
        <v>-10.69164728</v>
      </c>
      <c r="O17" s="4">
        <f>(Real_Spending_PPP!F17/Real_Spending_PPP!E17-1)*100</f>
        <v>11.92668793</v>
      </c>
      <c r="P17" s="4">
        <f>(Real_Spending_PPP!G17/Real_Spending_PPP!F17-1)*100</f>
        <v>14.15355595</v>
      </c>
      <c r="Q17" s="4">
        <f>(Real_Spending_PPP!H17/Real_Spending_PPP!G17-1)*100</f>
        <v>14.06697723</v>
      </c>
      <c r="R17" s="4">
        <f>(Real_Spending_PPP!I17/Real_Spending_PPP!H17-1)*100</f>
        <v>21.37562224</v>
      </c>
      <c r="S17" s="4">
        <f>(Real_Spending_PPP!J17/Real_Spending_PPP!I17-1)*100</f>
        <v>19.44716025</v>
      </c>
      <c r="T17" s="4">
        <f>(Real_Spending_PPP!K17/Real_Spending_PPP!J17-1)*100</f>
        <v>-2.677707738</v>
      </c>
      <c r="V17" s="4">
        <f>(Real_Spending_PPP!AK17/Real_Spending_PPP!AJ17-1)*100</f>
        <v>7.762725722</v>
      </c>
      <c r="W17" s="4">
        <f>(Real_Spending_PPP!AL17/Real_Spending_PPP!AK17-1)*100</f>
        <v>7.964597139</v>
      </c>
      <c r="X17" s="4">
        <f>(Real_Spending_PPP!AM17/Real_Spending_PPP!AL17-1)*100</f>
        <v>9.637920673</v>
      </c>
      <c r="Y17" s="4">
        <f>(Real_Spending_PPP!AN17/Real_Spending_PPP!AM17-1)*100</f>
        <v>7.263645305</v>
      </c>
      <c r="Z17" s="4">
        <f>(Real_Spending_PPP!AO17/Real_Spending_PPP!AN17-1)*100</f>
        <v>16.41634505</v>
      </c>
      <c r="AA17" s="4">
        <f>(Real_Spending_PPP!AP17/Real_Spending_PPP!AO17-1)*100</f>
        <v>18.62387806</v>
      </c>
      <c r="AB17" s="4">
        <f>(Real_Spending_PPP!AQ17/Real_Spending_PPP!AP17-1)*100</f>
        <v>20.5049239</v>
      </c>
      <c r="AC17" s="4">
        <f>(Real_Spending_PPP!AR17/Real_Spending_PPP!AQ17-1)*100</f>
        <v>7.953577407</v>
      </c>
      <c r="AD17" s="4">
        <f>(Real_Spending_PPP!AS17/Real_Spending_PPP!AR17-1)*100</f>
        <v>-26.96892502</v>
      </c>
    </row>
    <row r="18">
      <c r="A18" s="1" t="s">
        <v>24</v>
      </c>
      <c r="B18" s="4">
        <f>(Real_Spending_PPP!N18/Real_Spending_PPP!M18-1)*100</f>
        <v>0.8452564985</v>
      </c>
      <c r="C18" s="4">
        <f>(Real_Spending_PPP!O18/Real_Spending_PPP!N18-1)*100</f>
        <v>-4.70445908</v>
      </c>
      <c r="D18" s="4">
        <f>(Real_Spending_PPP!P18/Real_Spending_PPP!O18-1)*100</f>
        <v>8.487393063</v>
      </c>
      <c r="E18" s="4">
        <f>(Real_Spending_PPP!Q18/Real_Spending_PPP!P18-1)*100</f>
        <v>11.11346346</v>
      </c>
      <c r="F18" s="4">
        <f>(Real_Spending_PPP!R18/Real_Spending_PPP!Q18-1)*100</f>
        <v>4.789942458</v>
      </c>
      <c r="G18" s="4">
        <f>(Real_Spending_PPP!S18/Real_Spending_PPP!R18-1)*100</f>
        <v>8.491313305</v>
      </c>
      <c r="H18" s="4">
        <f>(Real_Spending_PPP!T18/Real_Spending_PPP!S18-1)*100</f>
        <v>5.166641984</v>
      </c>
      <c r="I18" s="4">
        <f>(Real_Spending_PPP!U18/Real_Spending_PPP!T18-1)*100</f>
        <v>6.085893268</v>
      </c>
      <c r="J18" s="4">
        <f>(Real_Spending_PPP!V18/Real_Spending_PPP!U18-1)*100</f>
        <v>3.183841805</v>
      </c>
      <c r="L18" s="4">
        <f>(Real_Spending_PPP!C18/Real_Spending_PPP!B18-1)*100</f>
        <v>0.4366128856</v>
      </c>
      <c r="M18" s="4">
        <f>(Real_Spending_PPP!D18/Real_Spending_PPP!C18-1)*100</f>
        <v>0.2695543783</v>
      </c>
      <c r="N18" s="4">
        <f>(Real_Spending_PPP!E18/Real_Spending_PPP!D18-1)*100</f>
        <v>-0.9276956785</v>
      </c>
      <c r="O18" s="4">
        <f>(Real_Spending_PPP!F18/Real_Spending_PPP!E18-1)*100</f>
        <v>3.072651986</v>
      </c>
      <c r="P18" s="4">
        <f>(Real_Spending_PPP!G18/Real_Spending_PPP!F18-1)*100</f>
        <v>0.09434680058</v>
      </c>
      <c r="Q18" s="4">
        <f>(Real_Spending_PPP!H18/Real_Spending_PPP!G18-1)*100</f>
        <v>6.704471168</v>
      </c>
      <c r="R18" s="4">
        <f>(Real_Spending_PPP!I18/Real_Spending_PPP!H18-1)*100</f>
        <v>3.809822332</v>
      </c>
      <c r="S18" s="4">
        <f>(Real_Spending_PPP!J18/Real_Spending_PPP!I18-1)*100</f>
        <v>0.9923004076</v>
      </c>
      <c r="T18" s="4">
        <f>(Real_Spending_PPP!K18/Real_Spending_PPP!J18-1)*100</f>
        <v>7.56550337</v>
      </c>
      <c r="V18" s="4">
        <f>(Real_Spending_PPP!AK18/Real_Spending_PPP!AJ18-1)*100</f>
        <v>11.80283566</v>
      </c>
      <c r="W18" s="4">
        <f>(Real_Spending_PPP!AL18/Real_Spending_PPP!AK18-1)*100</f>
        <v>-4.524939716</v>
      </c>
      <c r="X18" s="4">
        <f>(Real_Spending_PPP!AM18/Real_Spending_PPP!AL18-1)*100</f>
        <v>9.705668316</v>
      </c>
      <c r="Y18" s="4">
        <f>(Real_Spending_PPP!AN18/Real_Spending_PPP!AM18-1)*100</f>
        <v>-3.536907589</v>
      </c>
      <c r="Z18" s="4">
        <f>(Real_Spending_PPP!AO18/Real_Spending_PPP!AN18-1)*100</f>
        <v>3.775231293</v>
      </c>
      <c r="AA18" s="4">
        <f>(Real_Spending_PPP!AP18/Real_Spending_PPP!AO18-1)*100</f>
        <v>3.922442116</v>
      </c>
      <c r="AB18" s="4">
        <f>(Real_Spending_PPP!AQ18/Real_Spending_PPP!AP18-1)*100</f>
        <v>-4.771039405</v>
      </c>
      <c r="AC18" s="4">
        <f>(Real_Spending_PPP!AR18/Real_Spending_PPP!AQ18-1)*100</f>
        <v>-10.6419014</v>
      </c>
      <c r="AD18" s="4">
        <f>(Real_Spending_PPP!AS18/Real_Spending_PPP!AR18-1)*100</f>
        <v>12.42435882</v>
      </c>
    </row>
    <row r="19">
      <c r="A19" s="1" t="s">
        <v>25</v>
      </c>
      <c r="B19" s="4">
        <f>(Real_Spending_PPP!N19/Real_Spending_PPP!M19-1)*100</f>
        <v>-0.4725516045</v>
      </c>
      <c r="C19" s="4">
        <f>(Real_Spending_PPP!O19/Real_Spending_PPP!N19-1)*100</f>
        <v>-4.187742829</v>
      </c>
      <c r="D19" s="4">
        <f>(Real_Spending_PPP!P19/Real_Spending_PPP!O19-1)*100</f>
        <v>1.694520331</v>
      </c>
      <c r="E19" s="4">
        <f>(Real_Spending_PPP!Q19/Real_Spending_PPP!P19-1)*100</f>
        <v>1.452627087</v>
      </c>
      <c r="F19" s="4">
        <f>(Real_Spending_PPP!R19/Real_Spending_PPP!Q19-1)*100</f>
        <v>1.481357693</v>
      </c>
      <c r="G19" s="4">
        <f>(Real_Spending_PPP!S19/Real_Spending_PPP!R19-1)*100</f>
        <v>2.052392976</v>
      </c>
      <c r="H19" s="4">
        <f>(Real_Spending_PPP!T19/Real_Spending_PPP!S19-1)*100</f>
        <v>3.054222562</v>
      </c>
      <c r="I19" s="4">
        <f>(Real_Spending_PPP!U19/Real_Spending_PPP!T19-1)*100</f>
        <v>2.345959186</v>
      </c>
      <c r="J19" s="4">
        <f>(Real_Spending_PPP!V19/Real_Spending_PPP!U19-1)*100</f>
        <v>1.935798092</v>
      </c>
      <c r="L19" s="4">
        <f>(Real_Spending_PPP!C19/Real_Spending_PPP!B19-1)*100</f>
        <v>2.8643781</v>
      </c>
      <c r="M19" s="4">
        <f>(Real_Spending_PPP!D19/Real_Spending_PPP!C19-1)*100</f>
        <v>6.365802683</v>
      </c>
      <c r="N19" s="4">
        <f>(Real_Spending_PPP!E19/Real_Spending_PPP!D19-1)*100</f>
        <v>1.062438099</v>
      </c>
      <c r="O19" s="4">
        <f>(Real_Spending_PPP!F19/Real_Spending_PPP!E19-1)*100</f>
        <v>0.8301147172</v>
      </c>
      <c r="P19" s="4">
        <f>(Real_Spending_PPP!G19/Real_Spending_PPP!F19-1)*100</f>
        <v>0.4823259754</v>
      </c>
      <c r="Q19" s="4">
        <f>(Real_Spending_PPP!H19/Real_Spending_PPP!G19-1)*100</f>
        <v>19.59095635</v>
      </c>
      <c r="R19" s="4">
        <f>(Real_Spending_PPP!I19/Real_Spending_PPP!H19-1)*100</f>
        <v>2.543641113</v>
      </c>
      <c r="S19" s="4">
        <f>(Real_Spending_PPP!J19/Real_Spending_PPP!I19-1)*100</f>
        <v>3.070206888</v>
      </c>
      <c r="T19" s="4">
        <f>(Real_Spending_PPP!K19/Real_Spending_PPP!J19-1)*100</f>
        <v>1.619714852</v>
      </c>
      <c r="V19" s="4">
        <f>(Real_Spending_PPP!AK19/Real_Spending_PPP!AJ19-1)*100</f>
        <v>-0.5555715522</v>
      </c>
      <c r="W19" s="4">
        <f>(Real_Spending_PPP!AL19/Real_Spending_PPP!AK19-1)*100</f>
        <v>-11.74178407</v>
      </c>
      <c r="X19" s="4">
        <f>(Real_Spending_PPP!AM19/Real_Spending_PPP!AL19-1)*100</f>
        <v>0.2904276296</v>
      </c>
      <c r="Y19" s="4">
        <f>(Real_Spending_PPP!AN19/Real_Spending_PPP!AM19-1)*100</f>
        <v>3.766347352</v>
      </c>
      <c r="Z19" s="4">
        <f>(Real_Spending_PPP!AO19/Real_Spending_PPP!AN19-1)*100</f>
        <v>-2.944563169</v>
      </c>
      <c r="AA19" s="4">
        <f>(Real_Spending_PPP!AP19/Real_Spending_PPP!AO19-1)*100</f>
        <v>-2.793196765</v>
      </c>
      <c r="AB19" s="4">
        <f>(Real_Spending_PPP!AQ19/Real_Spending_PPP!AP19-1)*100</f>
        <v>4.082002328</v>
      </c>
      <c r="AC19" s="4">
        <f>(Real_Spending_PPP!AR19/Real_Spending_PPP!AQ19-1)*100</f>
        <v>-8.990265769</v>
      </c>
      <c r="AD19" s="4">
        <f>(Real_Spending_PPP!AS19/Real_Spending_PPP!AR19-1)*100</f>
        <v>-10.66295101</v>
      </c>
    </row>
    <row r="20">
      <c r="A20" s="1" t="s">
        <v>26</v>
      </c>
      <c r="B20" s="4">
        <f>(Real_Spending_PPP!N20/Real_Spending_PPP!M20-1)*100</f>
        <v>-0.2916199435</v>
      </c>
      <c r="C20" s="4">
        <f>(Real_Spending_PPP!O20/Real_Spending_PPP!N20-1)*100</f>
        <v>-2.775532193</v>
      </c>
      <c r="D20" s="4">
        <f>(Real_Spending_PPP!P20/Real_Spending_PPP!O20-1)*100</f>
        <v>2.531925822</v>
      </c>
      <c r="E20" s="4">
        <f>(Real_Spending_PPP!Q20/Real_Spending_PPP!P20-1)*100</f>
        <v>1.601451576</v>
      </c>
      <c r="F20" s="4">
        <f>(Real_Spending_PPP!R20/Real_Spending_PPP!Q20-1)*100</f>
        <v>2.224027876</v>
      </c>
      <c r="G20" s="4">
        <f>(Real_Spending_PPP!S20/Real_Spending_PPP!R20-1)*100</f>
        <v>1.677332019</v>
      </c>
      <c r="H20" s="4">
        <f>(Real_Spending_PPP!T20/Real_Spending_PPP!S20-1)*100</f>
        <v>2.569197027</v>
      </c>
      <c r="I20" s="4">
        <f>(Real_Spending_PPP!U20/Real_Spending_PPP!T20-1)*100</f>
        <v>2.861586722</v>
      </c>
      <c r="J20" s="4">
        <f>(Real_Spending_PPP!V20/Real_Spending_PPP!U20-1)*100</f>
        <v>1.485280445</v>
      </c>
      <c r="L20" s="4">
        <f>(Real_Spending_PPP!C20/Real_Spending_PPP!B20-1)*100</f>
        <v>2.359575709</v>
      </c>
      <c r="M20" s="4">
        <f>(Real_Spending_PPP!D20/Real_Spending_PPP!C20-1)*100</f>
        <v>3.890304206</v>
      </c>
      <c r="N20" s="4">
        <f>(Real_Spending_PPP!E20/Real_Spending_PPP!D20-1)*100</f>
        <v>2.970529898</v>
      </c>
      <c r="O20" s="4">
        <f>(Real_Spending_PPP!F20/Real_Spending_PPP!E20-1)*100</f>
        <v>1.319783314</v>
      </c>
      <c r="P20" s="4">
        <f>(Real_Spending_PPP!G20/Real_Spending_PPP!F20-1)*100</f>
        <v>2.217761704</v>
      </c>
      <c r="Q20" s="4">
        <f>(Real_Spending_PPP!H20/Real_Spending_PPP!G20-1)*100</f>
        <v>1.456545985</v>
      </c>
      <c r="R20" s="4">
        <f>(Real_Spending_PPP!I20/Real_Spending_PPP!H20-1)*100</f>
        <v>3.663718028</v>
      </c>
      <c r="S20" s="4">
        <f>(Real_Spending_PPP!J20/Real_Spending_PPP!I20-1)*100</f>
        <v>4.796975281</v>
      </c>
      <c r="T20" s="4">
        <f>(Real_Spending_PPP!K20/Real_Spending_PPP!J20-1)*100</f>
        <v>3.040744066</v>
      </c>
      <c r="V20" s="4">
        <f>(Real_Spending_PPP!AK20/Real_Spending_PPP!AJ20-1)*100</f>
        <v>11.52145303</v>
      </c>
      <c r="W20" s="4">
        <f>(Real_Spending_PPP!AL20/Real_Spending_PPP!AK20-1)*100</f>
        <v>7.63703631</v>
      </c>
      <c r="X20" s="4">
        <f>(Real_Spending_PPP!AM20/Real_Spending_PPP!AL20-1)*100</f>
        <v>4.429324211</v>
      </c>
      <c r="Y20" s="4">
        <f>(Real_Spending_PPP!AN20/Real_Spending_PPP!AM20-1)*100</f>
        <v>1.884614283</v>
      </c>
      <c r="Z20" s="4">
        <f>(Real_Spending_PPP!AO20/Real_Spending_PPP!AN20-1)*100</f>
        <v>-3.733527521</v>
      </c>
      <c r="AA20" s="4">
        <f>(Real_Spending_PPP!AP20/Real_Spending_PPP!AO20-1)*100</f>
        <v>-6.582552061</v>
      </c>
      <c r="AB20" s="4">
        <f>(Real_Spending_PPP!AQ20/Real_Spending_PPP!AP20-1)*100</f>
        <v>-4.656841289</v>
      </c>
      <c r="AC20" s="4">
        <f>(Real_Spending_PPP!AR20/Real_Spending_PPP!AQ20-1)*100</f>
        <v>-2.264155274</v>
      </c>
      <c r="AD20" s="4">
        <f>(Real_Spending_PPP!AS20/Real_Spending_PPP!AR20-1)*100</f>
        <v>0.6713251332</v>
      </c>
    </row>
    <row r="21">
      <c r="B21" s="1" t="s">
        <v>55</v>
      </c>
      <c r="L21" s="1" t="s">
        <v>29</v>
      </c>
      <c r="V21" s="1" t="s">
        <v>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s>
  <sheetData>
    <row r="1">
      <c r="A1" s="1" t="s">
        <v>0</v>
      </c>
      <c r="B1" s="1">
        <v>2007.0</v>
      </c>
      <c r="C1" s="1">
        <v>2008.0</v>
      </c>
      <c r="D1" s="1">
        <v>2009.0</v>
      </c>
      <c r="E1" s="1">
        <v>2010.0</v>
      </c>
      <c r="F1" s="1">
        <v>2011.0</v>
      </c>
      <c r="G1" s="1">
        <v>2012.0</v>
      </c>
      <c r="H1" s="1">
        <v>2013.0</v>
      </c>
      <c r="I1" s="1">
        <v>2014.0</v>
      </c>
      <c r="J1" s="1">
        <v>2015.0</v>
      </c>
      <c r="K1" s="1">
        <v>2016.0</v>
      </c>
    </row>
    <row r="2">
      <c r="A2" s="1" t="s">
        <v>1</v>
      </c>
      <c r="B2" s="2">
        <v>30136.0</v>
      </c>
      <c r="C2" s="2">
        <v>31544.0</v>
      </c>
      <c r="D2" s="2">
        <v>34889.0</v>
      </c>
      <c r="E2" s="2">
        <v>36729.0</v>
      </c>
      <c r="F2" s="2">
        <v>37952.0</v>
      </c>
      <c r="G2" s="2">
        <v>37612.0</v>
      </c>
      <c r="H2" s="2">
        <v>38389.0</v>
      </c>
      <c r="I2" s="2">
        <v>36796.0</v>
      </c>
      <c r="J2" s="2">
        <v>40123.0</v>
      </c>
      <c r="K2" s="2">
        <v>34008.0</v>
      </c>
    </row>
    <row r="3">
      <c r="A3" s="1" t="s">
        <v>9</v>
      </c>
      <c r="B3" s="2">
        <v>98342.0</v>
      </c>
      <c r="C3" s="2">
        <v>102585.0</v>
      </c>
      <c r="D3" s="2">
        <v>108607.0</v>
      </c>
      <c r="E3" s="2">
        <v>109556.0</v>
      </c>
      <c r="F3" s="2">
        <v>115323.0</v>
      </c>
      <c r="G3" s="2">
        <v>120202.0</v>
      </c>
      <c r="H3" s="2">
        <v>124473.0</v>
      </c>
      <c r="I3" s="2">
        <v>131480.0</v>
      </c>
      <c r="J3" s="2">
        <v>139309.0</v>
      </c>
      <c r="K3" s="2">
        <v>140849.0</v>
      </c>
    </row>
    <row r="4">
      <c r="A4" s="1" t="s">
        <v>10</v>
      </c>
      <c r="B4" s="2">
        <v>161904.0</v>
      </c>
      <c r="C4" s="2">
        <v>166827.0</v>
      </c>
      <c r="D4" s="2">
        <v>173409.0</v>
      </c>
      <c r="E4" s="2">
        <v>214662.0</v>
      </c>
      <c r="F4" s="2">
        <v>224586.0</v>
      </c>
      <c r="G4" s="2">
        <v>234919.0</v>
      </c>
      <c r="H4" s="2">
        <v>246796.0</v>
      </c>
      <c r="I4" s="2">
        <v>262134.0</v>
      </c>
      <c r="J4" s="2">
        <v>267898.0</v>
      </c>
      <c r="K4" s="2">
        <v>265527.0</v>
      </c>
    </row>
    <row r="5">
      <c r="A5" s="1" t="s">
        <v>11</v>
      </c>
      <c r="B5" s="2">
        <v>148471.0</v>
      </c>
      <c r="C5" s="2">
        <v>152648.0</v>
      </c>
      <c r="D5" s="2">
        <v>165503.0</v>
      </c>
      <c r="E5" s="2">
        <v>170314.0</v>
      </c>
      <c r="F5" s="2">
        <v>170247.0</v>
      </c>
      <c r="G5" s="2">
        <v>173391.0</v>
      </c>
      <c r="H5" s="2">
        <v>175813.0</v>
      </c>
      <c r="I5" s="2">
        <v>177925.0</v>
      </c>
      <c r="J5" s="2">
        <v>187038.0</v>
      </c>
      <c r="K5" s="2">
        <v>192574.0</v>
      </c>
    </row>
    <row r="6">
      <c r="A6" s="1" t="s">
        <v>12</v>
      </c>
      <c r="B6" s="2">
        <v>167664.0</v>
      </c>
      <c r="C6" s="2">
        <v>194735.0</v>
      </c>
      <c r="D6" s="2">
        <v>237037.0</v>
      </c>
      <c r="E6" s="2">
        <v>255272.0</v>
      </c>
      <c r="F6" s="2">
        <v>287328.0</v>
      </c>
      <c r="G6" s="2">
        <v>326074.0</v>
      </c>
      <c r="H6" s="2">
        <v>363920.0</v>
      </c>
      <c r="I6" s="2">
        <v>395723.0</v>
      </c>
      <c r="J6" s="2">
        <v>433265.0</v>
      </c>
      <c r="K6" s="2">
        <v>471190.0</v>
      </c>
    </row>
    <row r="7">
      <c r="A7" s="1" t="s">
        <v>13</v>
      </c>
      <c r="B7" s="2">
        <v>273951.0</v>
      </c>
      <c r="C7" s="2">
        <v>279580.0</v>
      </c>
      <c r="D7" s="2">
        <v>291861.0</v>
      </c>
      <c r="E7" s="2">
        <v>295896.0</v>
      </c>
      <c r="F7" s="2">
        <v>302455.0</v>
      </c>
      <c r="G7" s="2">
        <v>306435.0</v>
      </c>
      <c r="H7" s="2">
        <v>311497.0</v>
      </c>
      <c r="I7" s="2">
        <v>318654.0</v>
      </c>
      <c r="J7" s="2">
        <v>319455.0</v>
      </c>
      <c r="K7" s="2">
        <v>324315.0</v>
      </c>
    </row>
    <row r="8">
      <c r="A8" s="1" t="s">
        <v>14</v>
      </c>
      <c r="B8" s="2">
        <v>343052.0</v>
      </c>
      <c r="C8" s="2">
        <v>353250.0</v>
      </c>
      <c r="D8" s="2">
        <v>365658.0</v>
      </c>
      <c r="E8" s="2">
        <v>376016.0</v>
      </c>
      <c r="F8" s="2">
        <v>379546.0</v>
      </c>
      <c r="G8" s="2">
        <v>383271.0</v>
      </c>
      <c r="H8" s="2">
        <v>390435.0</v>
      </c>
      <c r="I8" s="2">
        <v>399511.0</v>
      </c>
      <c r="J8" s="2">
        <v>410989.0</v>
      </c>
      <c r="K8" s="2">
        <v>421250.0</v>
      </c>
    </row>
    <row r="9">
      <c r="A9" s="1" t="s">
        <v>15</v>
      </c>
      <c r="B9" s="2">
        <v>182398.0</v>
      </c>
      <c r="C9" s="2">
        <v>189304.0</v>
      </c>
      <c r="D9" s="2">
        <v>187593.0</v>
      </c>
      <c r="E9" s="2">
        <v>190269.0</v>
      </c>
      <c r="F9" s="2">
        <v>188824.0</v>
      </c>
      <c r="G9" s="2">
        <v>186023.0</v>
      </c>
      <c r="H9" s="2">
        <v>182731.0</v>
      </c>
      <c r="I9" s="2">
        <v>184148.0</v>
      </c>
      <c r="J9" s="2">
        <v>185364.0</v>
      </c>
      <c r="K9" s="2">
        <v>185916.0</v>
      </c>
    </row>
    <row r="10">
      <c r="A10" s="1" t="s">
        <v>16</v>
      </c>
      <c r="B10" s="2">
        <v>48188.0</v>
      </c>
      <c r="C10" s="2">
        <v>50022.0</v>
      </c>
      <c r="D10" s="2">
        <v>53812.0</v>
      </c>
      <c r="E10" s="2">
        <v>55703.0</v>
      </c>
      <c r="F10" s="2">
        <v>58932.0</v>
      </c>
      <c r="G10" s="2">
        <v>63737.0</v>
      </c>
      <c r="H10" s="2">
        <v>76363.0</v>
      </c>
      <c r="I10" s="2">
        <v>79181.0</v>
      </c>
      <c r="J10" s="2">
        <v>85120.0</v>
      </c>
      <c r="K10" s="2">
        <v>92711.0</v>
      </c>
    </row>
    <row r="11">
      <c r="A11" s="1" t="s">
        <v>17</v>
      </c>
      <c r="B11" s="2">
        <v>18148.0</v>
      </c>
      <c r="C11" s="2">
        <v>17715.0</v>
      </c>
      <c r="D11" s="2">
        <v>19058.0</v>
      </c>
      <c r="E11" s="2">
        <v>22358.0</v>
      </c>
      <c r="F11" s="2">
        <v>23693.0</v>
      </c>
      <c r="G11" s="2">
        <v>24675.0</v>
      </c>
      <c r="H11" s="2">
        <v>26565.0</v>
      </c>
      <c r="I11" s="2">
        <v>29369.0</v>
      </c>
      <c r="J11" s="2">
        <v>29697.0</v>
      </c>
      <c r="K11" s="2">
        <v>32428.0</v>
      </c>
    </row>
    <row r="12">
      <c r="A12" s="1" t="s">
        <v>18</v>
      </c>
      <c r="B12" s="2">
        <v>461435.0</v>
      </c>
      <c r="C12" s="2">
        <v>474265.0</v>
      </c>
      <c r="D12" s="2">
        <v>495559.0</v>
      </c>
      <c r="E12" s="2">
        <v>521945.0</v>
      </c>
      <c r="F12" s="2">
        <v>604465.0</v>
      </c>
      <c r="G12" s="2">
        <v>623553.0</v>
      </c>
      <c r="H12" s="2">
        <v>636081.0</v>
      </c>
      <c r="I12" s="2">
        <v>640858.0</v>
      </c>
      <c r="J12" s="2">
        <v>651923.0</v>
      </c>
      <c r="K12" s="2">
        <v>661322.0</v>
      </c>
    </row>
    <row r="13">
      <c r="A13" s="1" t="s">
        <v>19</v>
      </c>
      <c r="B13" s="2">
        <v>53839.0</v>
      </c>
      <c r="C13" s="2">
        <v>58228.0</v>
      </c>
      <c r="D13" s="2">
        <v>62870.0</v>
      </c>
      <c r="E13" s="2">
        <v>68303.0</v>
      </c>
      <c r="F13" s="2">
        <v>71519.0</v>
      </c>
      <c r="G13" s="2">
        <v>74723.0</v>
      </c>
      <c r="H13" s="2">
        <v>78570.0</v>
      </c>
      <c r="I13" s="2">
        <v>84187.0</v>
      </c>
      <c r="J13" s="2">
        <v>89439.0</v>
      </c>
      <c r="K13" s="2">
        <v>95824.0</v>
      </c>
    </row>
    <row r="14">
      <c r="A14" s="1" t="s">
        <v>20</v>
      </c>
      <c r="B14" s="2">
        <v>60573.0</v>
      </c>
      <c r="C14" s="2">
        <v>57438.0</v>
      </c>
      <c r="D14" s="2">
        <v>58117.0</v>
      </c>
      <c r="E14" s="2">
        <v>60838.0</v>
      </c>
      <c r="F14" s="2">
        <v>60540.0</v>
      </c>
      <c r="G14" s="2">
        <v>64359.0</v>
      </c>
      <c r="H14" s="2">
        <v>66928.0</v>
      </c>
      <c r="I14" s="2">
        <v>65597.0</v>
      </c>
      <c r="J14" s="2">
        <v>69156.0</v>
      </c>
      <c r="K14" s="2">
        <v>68857.0</v>
      </c>
    </row>
    <row r="15">
      <c r="A15" s="1" t="s">
        <v>21</v>
      </c>
      <c r="B15" s="2">
        <v>76514.0</v>
      </c>
      <c r="C15" s="2">
        <v>83171.0</v>
      </c>
      <c r="D15" s="2">
        <v>88241.0</v>
      </c>
      <c r="E15" s="2">
        <v>81222.0</v>
      </c>
      <c r="F15" s="2">
        <v>82312.0</v>
      </c>
      <c r="G15" s="2">
        <v>88043.0</v>
      </c>
      <c r="H15" s="2">
        <v>92150.0</v>
      </c>
      <c r="I15" s="2">
        <v>94629.0</v>
      </c>
      <c r="J15" s="2">
        <v>94156.0</v>
      </c>
      <c r="K15" s="2">
        <v>93862.0</v>
      </c>
    </row>
    <row r="16">
      <c r="A16" s="1" t="s">
        <v>22</v>
      </c>
      <c r="B16" s="2">
        <v>23058.0</v>
      </c>
      <c r="C16" s="2">
        <v>24217.0</v>
      </c>
      <c r="D16" s="2">
        <v>25917.0</v>
      </c>
      <c r="E16" s="2">
        <v>27833.0</v>
      </c>
      <c r="F16" s="2">
        <v>29065.0</v>
      </c>
      <c r="G16" s="2">
        <v>30720.0</v>
      </c>
      <c r="H16" s="2">
        <v>31355.0</v>
      </c>
      <c r="I16" s="2">
        <v>32800.0</v>
      </c>
      <c r="J16" s="2">
        <v>34340.0</v>
      </c>
      <c r="K16" s="2">
        <v>34164.0</v>
      </c>
    </row>
    <row r="17">
      <c r="A17" s="1" t="s">
        <v>23</v>
      </c>
      <c r="B17" s="2">
        <v>17214.0</v>
      </c>
      <c r="C17" s="2">
        <v>15254.0</v>
      </c>
      <c r="D17" s="2">
        <v>21575.0</v>
      </c>
      <c r="E17" s="2">
        <v>19268.0</v>
      </c>
      <c r="F17" s="2">
        <v>21566.0</v>
      </c>
      <c r="G17" s="2">
        <v>24618.0</v>
      </c>
      <c r="H17" s="2">
        <v>28081.0</v>
      </c>
      <c r="I17" s="2">
        <v>34084.0</v>
      </c>
      <c r="J17" s="2">
        <v>40713.0</v>
      </c>
      <c r="K17" s="2">
        <v>39622.0</v>
      </c>
    </row>
    <row r="18">
      <c r="A18" s="1" t="s">
        <v>24</v>
      </c>
      <c r="B18" s="2">
        <v>39097.0</v>
      </c>
      <c r="C18" s="2">
        <v>39267.0</v>
      </c>
      <c r="D18" s="2">
        <v>39373.0</v>
      </c>
      <c r="E18" s="2">
        <v>39008.0</v>
      </c>
      <c r="F18" s="2">
        <v>40206.0</v>
      </c>
      <c r="G18" s="2">
        <v>40244.0</v>
      </c>
      <c r="H18" s="2">
        <v>42943.0</v>
      </c>
      <c r="I18" s="2">
        <v>44578.0</v>
      </c>
      <c r="J18" s="2">
        <v>45021.0</v>
      </c>
      <c r="K18" s="2">
        <v>48427.0</v>
      </c>
    </row>
    <row r="19">
      <c r="A19" s="1" t="s">
        <v>25</v>
      </c>
      <c r="B19" s="2">
        <v>187083.0</v>
      </c>
      <c r="C19" s="2">
        <v>192442.0</v>
      </c>
      <c r="D19" s="2">
        <v>204692.0</v>
      </c>
      <c r="E19" s="2">
        <v>206867.0</v>
      </c>
      <c r="F19" s="2">
        <v>208585.0</v>
      </c>
      <c r="G19" s="2">
        <v>209590.0</v>
      </c>
      <c r="H19" s="2">
        <v>250652.0</v>
      </c>
      <c r="I19" s="2">
        <v>257027.0</v>
      </c>
      <c r="J19" s="2">
        <v>264918.0</v>
      </c>
      <c r="K19" s="2">
        <v>269209.0</v>
      </c>
    </row>
    <row r="20">
      <c r="A20" s="1" t="s">
        <v>26</v>
      </c>
      <c r="B20" s="2">
        <v>2242988.0</v>
      </c>
      <c r="C20" s="2">
        <v>2295913.0</v>
      </c>
      <c r="D20" s="2">
        <v>2385231.0</v>
      </c>
      <c r="E20" s="2">
        <v>2456085.0</v>
      </c>
      <c r="F20" s="2">
        <v>2488500.0</v>
      </c>
      <c r="G20" s="2">
        <v>2543689.0</v>
      </c>
      <c r="H20" s="2">
        <v>2580739.0</v>
      </c>
      <c r="I20" s="2">
        <v>2675290.0</v>
      </c>
      <c r="J20" s="2">
        <v>2803623.0</v>
      </c>
      <c r="K20" s="2">
        <v>2888874.0</v>
      </c>
    </row>
    <row r="22">
      <c r="B22" s="1" t="s">
        <v>27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 customWidth="1" min="12" max="12" width="9.29"/>
    <col customWidth="1" min="13" max="13" width="9.43"/>
    <col customWidth="1" min="14" max="14" width="9.29"/>
    <col customWidth="1" min="15" max="20" width="9.43"/>
    <col customWidth="1" min="21" max="21" width="9.29"/>
    <col customWidth="1" min="22" max="24" width="9.43"/>
    <col customWidth="1" min="25" max="25" width="9.29"/>
    <col customWidth="1" min="26" max="31" width="9.43"/>
    <col customWidth="1" min="32" max="32" width="9.29"/>
    <col customWidth="1" min="33" max="33" width="9.43"/>
    <col customWidth="1" min="36" max="36" width="9.43"/>
    <col customWidth="1" min="37" max="37" width="9.29"/>
    <col customWidth="1" min="38" max="43" width="9.43"/>
    <col customWidth="1" min="44" max="44" width="9.29"/>
    <col customWidth="1" min="45" max="47" width="9.43"/>
  </cols>
  <sheetData>
    <row r="1">
      <c r="A1" s="1" t="s">
        <v>0</v>
      </c>
      <c r="B1" s="1">
        <v>2007.0</v>
      </c>
      <c r="C1" s="1">
        <v>2008.0</v>
      </c>
      <c r="D1" s="1">
        <v>2009.0</v>
      </c>
      <c r="E1" s="1">
        <v>2010.0</v>
      </c>
      <c r="F1" s="1">
        <v>2011.0</v>
      </c>
      <c r="G1" s="1">
        <v>2012.0</v>
      </c>
      <c r="H1" s="1">
        <v>2013.0</v>
      </c>
      <c r="I1" s="1">
        <v>2014.0</v>
      </c>
      <c r="J1" s="1">
        <v>2015.0</v>
      </c>
      <c r="K1" s="1">
        <v>2016.0</v>
      </c>
      <c r="M1" s="1">
        <v>2007.0</v>
      </c>
      <c r="N1" s="1">
        <v>2008.0</v>
      </c>
      <c r="O1" s="1">
        <v>2009.0</v>
      </c>
      <c r="P1" s="1">
        <v>2010.0</v>
      </c>
      <c r="Q1" s="1">
        <v>2011.0</v>
      </c>
      <c r="R1" s="1">
        <v>2012.0</v>
      </c>
      <c r="S1" s="1">
        <v>2013.0</v>
      </c>
      <c r="T1" s="1">
        <v>2014.0</v>
      </c>
      <c r="U1" s="1">
        <v>2015.0</v>
      </c>
      <c r="V1" s="1">
        <v>2016.0</v>
      </c>
      <c r="W1" s="1"/>
      <c r="X1" s="1">
        <v>2007.0</v>
      </c>
      <c r="Y1" s="1">
        <v>2008.0</v>
      </c>
      <c r="Z1" s="1">
        <v>2009.0</v>
      </c>
      <c r="AA1" s="1">
        <v>2010.0</v>
      </c>
      <c r="AB1" s="1">
        <v>2011.0</v>
      </c>
      <c r="AC1" s="1">
        <v>2012.0</v>
      </c>
      <c r="AD1" s="1">
        <v>2013.0</v>
      </c>
      <c r="AE1" s="1">
        <v>2014.0</v>
      </c>
      <c r="AF1" s="1">
        <v>2015.0</v>
      </c>
      <c r="AG1" s="1">
        <v>2016.0</v>
      </c>
      <c r="AI1" s="1" t="s">
        <v>0</v>
      </c>
      <c r="AJ1" s="1">
        <v>2007.0</v>
      </c>
      <c r="AK1" s="1">
        <v>2008.0</v>
      </c>
      <c r="AL1" s="1">
        <v>2009.0</v>
      </c>
      <c r="AM1" s="1">
        <v>2010.0</v>
      </c>
      <c r="AN1" s="1">
        <v>2011.0</v>
      </c>
      <c r="AO1" s="1">
        <v>2012.0</v>
      </c>
      <c r="AP1" s="1">
        <v>2013.0</v>
      </c>
      <c r="AQ1" s="1">
        <v>2014.0</v>
      </c>
      <c r="AR1" s="1">
        <v>2015.0</v>
      </c>
      <c r="AS1" s="1">
        <v>2016.0</v>
      </c>
      <c r="AT1" s="1"/>
      <c r="AU1" s="1"/>
    </row>
    <row r="2">
      <c r="A2" s="1" t="s">
        <v>1</v>
      </c>
      <c r="B2" s="2">
        <v>1336.0</v>
      </c>
      <c r="C2" s="2">
        <v>1384.0</v>
      </c>
      <c r="D2" s="2">
        <v>1515.0</v>
      </c>
      <c r="E2" s="2">
        <v>1579.0</v>
      </c>
      <c r="F2" s="2">
        <v>1614.0</v>
      </c>
      <c r="G2" s="2">
        <v>1583.0</v>
      </c>
      <c r="H2" s="2">
        <v>1599.0</v>
      </c>
      <c r="I2" s="2">
        <v>1517.0</v>
      </c>
      <c r="J2" s="2">
        <v>1638.0</v>
      </c>
      <c r="K2" s="2">
        <v>1374.0</v>
      </c>
      <c r="M2" s="2">
        <f>Real_Spending_PPP!X2/Population!B2</f>
        <v>861.5067824</v>
      </c>
      <c r="N2" s="2">
        <f>Real_Spending_PPP!Y2/Population!C2</f>
        <v>963.2241493</v>
      </c>
      <c r="O2" s="2">
        <f>Real_Spending_PPP!Z2/Population!D2</f>
        <v>1024.087222</v>
      </c>
      <c r="P2" s="2">
        <f>Real_Spending_PPP!AA2/Population!E2</f>
        <v>1012.978997</v>
      </c>
      <c r="Q2" s="2">
        <f>Real_Spending_PPP!AB2/Population!F2</f>
        <v>1119.987592</v>
      </c>
      <c r="R2" s="2">
        <f>Real_Spending_PPP!AC2/Population!G2</f>
        <v>1108.354034</v>
      </c>
      <c r="S2" s="2">
        <f>Real_Spending_PPP!AD2/Population!H2</f>
        <v>1142.261771</v>
      </c>
      <c r="T2" s="2">
        <f>Real_Spending_PPP!AE2/Population!I2</f>
        <v>1086.883617</v>
      </c>
      <c r="U2" s="2">
        <f>Real_Spending_PPP!AF2/Population!J2</f>
        <v>1190.839662</v>
      </c>
      <c r="V2" s="2">
        <f>Real_Spending_PPP!AG2/Population!K2</f>
        <v>1116.805893</v>
      </c>
      <c r="W2" s="3"/>
      <c r="X2" s="3">
        <v>17900.71</v>
      </c>
      <c r="Y2" s="3">
        <v>18436.86</v>
      </c>
      <c r="Z2" s="3">
        <v>17168.38</v>
      </c>
      <c r="AA2" s="3">
        <v>18712.06</v>
      </c>
      <c r="AB2" s="3">
        <v>19629.35</v>
      </c>
      <c r="AC2" s="3">
        <v>19224.87</v>
      </c>
      <c r="AD2" s="3">
        <v>19482.19</v>
      </c>
      <c r="AE2" s="3">
        <v>18797.55</v>
      </c>
      <c r="AF2" s="3">
        <v>19116.91</v>
      </c>
      <c r="AG2" s="3">
        <v>18584.58</v>
      </c>
      <c r="AI2" s="1" t="s">
        <v>1</v>
      </c>
      <c r="AJ2" s="9">
        <v>57.5</v>
      </c>
      <c r="AK2" s="9">
        <v>69.1</v>
      </c>
      <c r="AL2" s="9">
        <v>73.1</v>
      </c>
      <c r="AM2" s="9">
        <v>84.3</v>
      </c>
      <c r="AN2" s="9">
        <v>97.3</v>
      </c>
      <c r="AO2" s="9">
        <v>108.4</v>
      </c>
      <c r="AP2" s="9">
        <v>120.8</v>
      </c>
      <c r="AQ2" s="9">
        <v>115.9</v>
      </c>
      <c r="AR2" s="9">
        <v>126.3</v>
      </c>
      <c r="AS2" s="9">
        <v>102.8</v>
      </c>
      <c r="AU2" s="9"/>
    </row>
    <row r="3">
      <c r="A3" s="1" t="s">
        <v>9</v>
      </c>
      <c r="B3" s="2">
        <v>3409.0</v>
      </c>
      <c r="C3" s="2">
        <v>3490.0</v>
      </c>
      <c r="D3" s="2">
        <v>3628.0</v>
      </c>
      <c r="E3" s="2">
        <v>3596.0</v>
      </c>
      <c r="F3" s="2">
        <v>3725.0</v>
      </c>
      <c r="G3" s="2">
        <v>3825.0</v>
      </c>
      <c r="H3" s="2">
        <v>3904.0</v>
      </c>
      <c r="I3" s="2">
        <v>4067.0</v>
      </c>
      <c r="J3" s="2">
        <v>4250.0</v>
      </c>
      <c r="K3" s="2">
        <v>4239.0</v>
      </c>
      <c r="M3" s="2">
        <f>Real_Spending_PPP!X3/Population!B3</f>
        <v>1969.023374</v>
      </c>
      <c r="N3" s="2">
        <f>Real_Spending_PPP!Y3/Population!C3</f>
        <v>1990.632696</v>
      </c>
      <c r="O3" s="2">
        <f>Real_Spending_PPP!Z3/Population!D3</f>
        <v>2179.809484</v>
      </c>
      <c r="P3" s="2">
        <f>Real_Spending_PPP!AA3/Population!E3</f>
        <v>2390.570331</v>
      </c>
      <c r="Q3" s="2">
        <f>Real_Spending_PPP!AB3/Population!F3</f>
        <v>2208.539618</v>
      </c>
      <c r="R3" s="2">
        <f>Real_Spending_PPP!AC3/Population!G3</f>
        <v>2162.778761</v>
      </c>
      <c r="S3" s="2">
        <f>Real_Spending_PPP!AD3/Population!H3</f>
        <v>2342.315916</v>
      </c>
      <c r="T3" s="2">
        <f>Real_Spending_PPP!AE3/Population!I3</f>
        <v>2336.576282</v>
      </c>
      <c r="U3" s="2">
        <f>Real_Spending_PPP!AF3/Population!J3</f>
        <v>2424.202505</v>
      </c>
      <c r="V3" s="2"/>
      <c r="W3" s="3"/>
      <c r="X3" s="3">
        <v>40680.19</v>
      </c>
      <c r="Y3" s="3">
        <v>41331.53</v>
      </c>
      <c r="Z3" s="3">
        <v>41266.87</v>
      </c>
      <c r="AA3" s="3">
        <v>41464.04</v>
      </c>
      <c r="AB3" s="3">
        <v>41894.17</v>
      </c>
      <c r="AC3" s="3">
        <v>42754.46</v>
      </c>
      <c r="AD3" s="3">
        <v>43118.09</v>
      </c>
      <c r="AE3" s="3">
        <v>43547.2</v>
      </c>
      <c r="AF3" s="3">
        <v>43923.26</v>
      </c>
      <c r="AG3" s="3">
        <v>44493.48</v>
      </c>
      <c r="AI3" s="1" t="s">
        <v>9</v>
      </c>
      <c r="AJ3" s="9">
        <v>820.5</v>
      </c>
      <c r="AK3" s="9">
        <v>873.1</v>
      </c>
      <c r="AL3" s="9">
        <v>872.2</v>
      </c>
      <c r="AM3" s="9">
        <v>1049.6</v>
      </c>
      <c r="AN3" s="9">
        <v>1183.2</v>
      </c>
      <c r="AO3" s="9">
        <v>1148.7</v>
      </c>
      <c r="AP3" s="9">
        <v>1072.3</v>
      </c>
      <c r="AQ3" s="9">
        <v>1098.4</v>
      </c>
      <c r="AR3" s="9">
        <v>1010.3</v>
      </c>
      <c r="AS3" s="9">
        <v>1093.6</v>
      </c>
      <c r="AU3" s="9"/>
    </row>
    <row r="4">
      <c r="A4" s="1" t="s">
        <v>10</v>
      </c>
      <c r="B4" s="2">
        <v>1076.0</v>
      </c>
      <c r="C4" s="2">
        <v>1097.0</v>
      </c>
      <c r="D4" s="2">
        <v>1129.0</v>
      </c>
      <c r="E4" s="2">
        <v>1384.0</v>
      </c>
      <c r="F4" s="2">
        <v>1435.0</v>
      </c>
      <c r="G4" s="2">
        <v>1487.0</v>
      </c>
      <c r="H4" s="2">
        <v>1547.0</v>
      </c>
      <c r="I4" s="2">
        <v>1629.0</v>
      </c>
      <c r="J4" s="2">
        <v>1651.0</v>
      </c>
      <c r="K4" s="2">
        <v>1623.0</v>
      </c>
      <c r="M4" s="2">
        <f>Real_Spending_PPP!X4/Population!B4</f>
        <v>711.7830174</v>
      </c>
      <c r="N4" s="2">
        <f>Real_Spending_PPP!Y4/Population!C4</f>
        <v>784.3018814</v>
      </c>
      <c r="O4" s="2">
        <f>Real_Spending_PPP!Z4/Population!D4</f>
        <v>804.2727027</v>
      </c>
      <c r="P4" s="2">
        <f>Real_Spending_PPP!AA4/Population!E4</f>
        <v>885.6215799</v>
      </c>
      <c r="Q4" s="2">
        <f>Real_Spending_PPP!AB4/Population!F4</f>
        <v>926.4618679</v>
      </c>
      <c r="R4" s="2">
        <f>Real_Spending_PPP!AC4/Population!G4</f>
        <v>954.7364992</v>
      </c>
      <c r="S4" s="2">
        <f>Real_Spending_PPP!AD4/Population!H4</f>
        <v>971.7943583</v>
      </c>
      <c r="T4" s="2">
        <f>Real_Spending_PPP!AE4/Population!I4</f>
        <v>986.2797478</v>
      </c>
      <c r="U4" s="2">
        <f>Real_Spending_PPP!AF4/Population!J4</f>
        <v>989.5826644</v>
      </c>
      <c r="V4" s="2"/>
      <c r="W4" s="3"/>
      <c r="X4" s="3">
        <v>13268.41</v>
      </c>
      <c r="Y4" s="3">
        <v>13802.82</v>
      </c>
      <c r="Z4" s="3">
        <v>13649.87</v>
      </c>
      <c r="AA4" s="3">
        <v>14537.57</v>
      </c>
      <c r="AB4" s="3">
        <v>14973.1</v>
      </c>
      <c r="AC4" s="3">
        <v>15119.91</v>
      </c>
      <c r="AD4" s="3">
        <v>15432.89</v>
      </c>
      <c r="AE4" s="3">
        <v>15374.26</v>
      </c>
      <c r="AF4" s="3">
        <v>14702.59</v>
      </c>
      <c r="AG4" s="3">
        <v>14077.12</v>
      </c>
      <c r="AI4" s="1" t="s">
        <v>10</v>
      </c>
      <c r="AJ4" s="9">
        <v>107.2</v>
      </c>
      <c r="AK4" s="9">
        <v>126.7</v>
      </c>
      <c r="AL4" s="9">
        <v>131.6</v>
      </c>
      <c r="AM4" s="9">
        <v>172.8</v>
      </c>
      <c r="AN4" s="9">
        <v>185.9</v>
      </c>
      <c r="AO4" s="9">
        <v>169.5</v>
      </c>
      <c r="AP4" s="9">
        <v>162.4</v>
      </c>
      <c r="AQ4" s="9">
        <v>159.9</v>
      </c>
      <c r="AR4" s="9">
        <v>119.5</v>
      </c>
      <c r="AS4" s="9">
        <v>116.7</v>
      </c>
      <c r="AU4" s="9"/>
    </row>
    <row r="5">
      <c r="A5" s="1" t="s">
        <v>11</v>
      </c>
      <c r="B5" s="2">
        <v>3793.0</v>
      </c>
      <c r="C5" s="2">
        <v>3855.0</v>
      </c>
      <c r="D5" s="2">
        <v>4132.0</v>
      </c>
      <c r="E5" s="2">
        <v>4205.0</v>
      </c>
      <c r="F5" s="2">
        <v>4158.0</v>
      </c>
      <c r="G5" s="2">
        <v>4191.0</v>
      </c>
      <c r="H5" s="2">
        <v>4207.0</v>
      </c>
      <c r="I5" s="2">
        <v>4216.0</v>
      </c>
      <c r="J5" s="2">
        <v>4389.0</v>
      </c>
      <c r="K5" s="2">
        <v>4477.0</v>
      </c>
      <c r="M5" s="2">
        <f>Real_Spending_PPP!X5/Population!B5</f>
        <v>2018.374573</v>
      </c>
      <c r="N5" s="2">
        <f>Real_Spending_PPP!Y5/Population!C5</f>
        <v>1977.258227</v>
      </c>
      <c r="O5" s="2">
        <f>Real_Spending_PPP!Z5/Population!D5</f>
        <v>2065.556082</v>
      </c>
      <c r="P5" s="2">
        <f>Real_Spending_PPP!AA5/Population!E5</f>
        <v>2193.751004</v>
      </c>
      <c r="Q5" s="2">
        <f>Real_Spending_PPP!AB5/Population!F5</f>
        <v>2199.355321</v>
      </c>
      <c r="R5" s="2"/>
      <c r="S5" s="2"/>
      <c r="T5" s="2"/>
      <c r="U5" s="2"/>
      <c r="V5" s="2"/>
      <c r="W5" s="3"/>
      <c r="X5" s="3">
        <v>41647.39</v>
      </c>
      <c r="Y5" s="3">
        <v>41611.25</v>
      </c>
      <c r="Z5" s="3">
        <v>39924.2</v>
      </c>
      <c r="AA5" s="3">
        <v>40699.36</v>
      </c>
      <c r="AB5" s="3">
        <v>41565.27</v>
      </c>
      <c r="AC5" s="3">
        <v>41794.54</v>
      </c>
      <c r="AD5" s="3">
        <v>42339.38</v>
      </c>
      <c r="AE5" s="3">
        <v>43079.14</v>
      </c>
      <c r="AF5" s="3">
        <v>43149.48</v>
      </c>
      <c r="AG5" s="3">
        <v>43238.26</v>
      </c>
      <c r="AI5" s="1" t="s">
        <v>11</v>
      </c>
      <c r="AJ5" s="9">
        <v>527.5</v>
      </c>
      <c r="AK5" s="9">
        <v>579.0</v>
      </c>
      <c r="AL5" s="9">
        <v>560.4</v>
      </c>
      <c r="AM5" s="9">
        <v>565.3</v>
      </c>
      <c r="AN5" s="9">
        <v>619.4</v>
      </c>
      <c r="AO5" s="9">
        <v>586.0</v>
      </c>
      <c r="AP5" s="9">
        <v>525.2</v>
      </c>
      <c r="AQ5" s="9">
        <v>501.4</v>
      </c>
      <c r="AR5" s="9">
        <v>499.3</v>
      </c>
      <c r="AS5" s="9">
        <v>499.7</v>
      </c>
      <c r="AU5" s="9"/>
    </row>
    <row r="6">
      <c r="A6" s="1" t="s">
        <v>12</v>
      </c>
      <c r="B6" s="2">
        <v>257.0</v>
      </c>
      <c r="C6" s="2">
        <v>296.0</v>
      </c>
      <c r="D6" s="2">
        <v>359.0</v>
      </c>
      <c r="E6" s="2">
        <v>384.0</v>
      </c>
      <c r="F6" s="2">
        <v>430.0</v>
      </c>
      <c r="G6" s="2">
        <v>485.0</v>
      </c>
      <c r="H6" s="2">
        <v>539.0</v>
      </c>
      <c r="I6" s="2">
        <v>583.0</v>
      </c>
      <c r="J6" s="2">
        <v>635.0</v>
      </c>
      <c r="K6" s="2">
        <v>687.0</v>
      </c>
      <c r="M6" s="2"/>
      <c r="N6" s="2"/>
      <c r="O6" s="2"/>
      <c r="P6" s="2"/>
      <c r="Q6" s="2"/>
      <c r="R6" s="2"/>
      <c r="S6" s="2"/>
      <c r="T6" s="2"/>
      <c r="U6" s="2"/>
      <c r="V6" s="2"/>
      <c r="W6" s="3"/>
      <c r="X6" s="3">
        <v>7285.274</v>
      </c>
      <c r="Y6" s="3">
        <v>7947.788</v>
      </c>
      <c r="Z6" s="3">
        <v>8651.726</v>
      </c>
      <c r="AA6" s="3">
        <v>9525.818</v>
      </c>
      <c r="AB6" s="3">
        <v>10384.37</v>
      </c>
      <c r="AC6" s="3">
        <v>11145.75</v>
      </c>
      <c r="AD6" s="3">
        <v>11951.25</v>
      </c>
      <c r="AE6" s="3">
        <v>12758.65</v>
      </c>
      <c r="AF6" s="3">
        <v>13569.89</v>
      </c>
      <c r="AG6" s="3">
        <v>14400.89</v>
      </c>
      <c r="AI6" s="1" t="s">
        <v>12</v>
      </c>
      <c r="AJ6" s="8">
        <v>50.9</v>
      </c>
      <c r="AK6" s="8">
        <v>64.2</v>
      </c>
      <c r="AL6" s="8">
        <v>78.1</v>
      </c>
      <c r="AM6" s="8">
        <v>85.1</v>
      </c>
      <c r="AN6" s="8">
        <v>100.9</v>
      </c>
      <c r="AO6" s="8">
        <v>114.4</v>
      </c>
      <c r="AP6" s="8">
        <v>130.1</v>
      </c>
      <c r="AQ6" s="8">
        <v>144.4</v>
      </c>
      <c r="AR6" s="8">
        <v>153.2</v>
      </c>
      <c r="AS6" s="8">
        <v>153.9</v>
      </c>
      <c r="AU6" s="8"/>
    </row>
    <row r="7">
      <c r="A7" s="1" t="s">
        <v>13</v>
      </c>
      <c r="B7" s="2">
        <v>3806.0</v>
      </c>
      <c r="C7" s="2">
        <v>3862.0</v>
      </c>
      <c r="D7" s="2">
        <v>4011.0</v>
      </c>
      <c r="E7" s="2">
        <v>4047.0</v>
      </c>
      <c r="F7" s="2">
        <v>4116.0</v>
      </c>
      <c r="G7" s="2">
        <v>4151.0</v>
      </c>
      <c r="H7" s="2">
        <v>4199.0</v>
      </c>
      <c r="I7" s="2">
        <v>4273.0</v>
      </c>
      <c r="J7" s="2">
        <v>4251.0</v>
      </c>
      <c r="K7" s="2">
        <v>4298.0</v>
      </c>
      <c r="M7" s="2">
        <f>Real_Spending_PPP!X7/Population!B7</f>
        <v>2238.794602</v>
      </c>
      <c r="N7" s="2">
        <f>Real_Spending_PPP!Y7/Population!C7</f>
        <v>2229.127393</v>
      </c>
      <c r="O7" s="2">
        <f>Real_Spending_PPP!Z7/Population!D7</f>
        <v>2267.97221</v>
      </c>
      <c r="P7" s="2">
        <f>Real_Spending_PPP!AA7/Population!E7</f>
        <v>2279.661936</v>
      </c>
      <c r="Q7" s="2">
        <f>Real_Spending_PPP!AB7/Population!F7</f>
        <v>2244.961266</v>
      </c>
      <c r="R7" s="2">
        <f>Real_Spending_PPP!AC7/Population!G7</f>
        <v>2213.105956</v>
      </c>
      <c r="S7" s="2">
        <f>Real_Spending_PPP!AD7/Population!H7</f>
        <v>2232.232832</v>
      </c>
      <c r="T7" s="2">
        <f>Real_Spending_PPP!AE7/Population!I7</f>
        <v>2247.401398</v>
      </c>
      <c r="U7" s="2">
        <f>Real_Spending_PPP!AF7/Population!J7</f>
        <v>2242.307322</v>
      </c>
      <c r="V7" s="2"/>
      <c r="W7" s="3"/>
      <c r="X7" s="3">
        <v>37755.29</v>
      </c>
      <c r="Y7" s="3">
        <v>37618.21</v>
      </c>
      <c r="Z7" s="3">
        <v>36324.36</v>
      </c>
      <c r="AA7" s="3">
        <v>36855.84</v>
      </c>
      <c r="AB7" s="3">
        <v>37440.64</v>
      </c>
      <c r="AC7" s="3">
        <v>37327.94</v>
      </c>
      <c r="AD7" s="3">
        <v>37350.28</v>
      </c>
      <c r="AE7" s="3">
        <v>37523.73</v>
      </c>
      <c r="AF7" s="3">
        <v>37766.37</v>
      </c>
      <c r="AG7" s="3">
        <v>38062.64</v>
      </c>
      <c r="AI7" s="1" t="s">
        <v>13</v>
      </c>
      <c r="AJ7" s="5">
        <v>978.0</v>
      </c>
      <c r="AK7" s="5">
        <v>1059.0</v>
      </c>
      <c r="AL7" s="5">
        <v>1066.9</v>
      </c>
      <c r="AM7" s="5">
        <v>980.2</v>
      </c>
      <c r="AN7" s="5">
        <v>1019.8</v>
      </c>
      <c r="AO7" s="5">
        <v>943.4</v>
      </c>
      <c r="AP7" s="5">
        <v>976.5</v>
      </c>
      <c r="AQ7" s="5">
        <v>991.0</v>
      </c>
      <c r="AR7" s="5">
        <v>858.6</v>
      </c>
      <c r="AS7" s="5">
        <v>886.2</v>
      </c>
      <c r="AU7" s="5"/>
    </row>
    <row r="8">
      <c r="A8" s="1" t="s">
        <v>14</v>
      </c>
      <c r="B8" s="2">
        <v>3912.0</v>
      </c>
      <c r="C8" s="2">
        <v>4033.0</v>
      </c>
      <c r="D8" s="2">
        <v>4186.0</v>
      </c>
      <c r="E8" s="2">
        <v>4315.0</v>
      </c>
      <c r="F8" s="2">
        <v>4441.0</v>
      </c>
      <c r="G8" s="2">
        <v>4479.0</v>
      </c>
      <c r="H8" s="2">
        <v>4552.0</v>
      </c>
      <c r="I8" s="2">
        <v>4643.0</v>
      </c>
      <c r="J8" s="2">
        <v>4751.0</v>
      </c>
      <c r="K8" s="2">
        <v>4812.0</v>
      </c>
      <c r="M8" s="2">
        <f>Real_Spending_PPP!X8/Population!B8</f>
        <v>1936.247811</v>
      </c>
      <c r="N8" s="2">
        <f>Real_Spending_PPP!Y8/Population!C8</f>
        <v>1990.961902</v>
      </c>
      <c r="O8" s="2">
        <f>Real_Spending_PPP!Z8/Population!D8</f>
        <v>2085.055019</v>
      </c>
      <c r="P8" s="2">
        <f>Real_Spending_PPP!AA8/Population!E8</f>
        <v>2188.234122</v>
      </c>
      <c r="Q8" s="2">
        <f>Real_Spending_PPP!AB8/Population!F8</f>
        <v>2260.975836</v>
      </c>
      <c r="R8" s="2">
        <f>Real_Spending_PPP!AC8/Population!G8</f>
        <v>2327.039913</v>
      </c>
      <c r="S8" s="2">
        <f>Real_Spending_PPP!AD8/Population!H8</f>
        <v>2332.845057</v>
      </c>
      <c r="T8" s="2">
        <f>Real_Spending_PPP!AE8/Population!I8</f>
        <v>2366.125337</v>
      </c>
      <c r="U8" s="2">
        <f>Real_Spending_PPP!AF8/Population!J8</f>
        <v>2329.645457</v>
      </c>
      <c r="V8" s="2"/>
      <c r="W8" s="3"/>
      <c r="X8" s="3">
        <v>40473.53</v>
      </c>
      <c r="Y8" s="3">
        <v>40989.44</v>
      </c>
      <c r="Z8" s="3">
        <v>38784.45</v>
      </c>
      <c r="AA8" s="3">
        <v>40428.72</v>
      </c>
      <c r="AB8" s="3">
        <v>42692.52</v>
      </c>
      <c r="AC8" s="3">
        <v>42822.1</v>
      </c>
      <c r="AD8" s="3">
        <v>42914.48</v>
      </c>
      <c r="AE8" s="3">
        <v>43560.62</v>
      </c>
      <c r="AF8" s="3">
        <v>43937.95</v>
      </c>
      <c r="AG8" s="3">
        <v>44431.82</v>
      </c>
      <c r="AI8" s="1" t="s">
        <v>14</v>
      </c>
      <c r="AJ8" s="5">
        <v>523.1</v>
      </c>
      <c r="AK8" s="5">
        <v>592.6</v>
      </c>
      <c r="AL8" s="5">
        <v>586.3</v>
      </c>
      <c r="AM8" s="5">
        <v>571.8</v>
      </c>
      <c r="AN8" s="5">
        <v>594.8</v>
      </c>
      <c r="AO8" s="5">
        <v>573.2</v>
      </c>
      <c r="AP8" s="5">
        <v>565.2</v>
      </c>
      <c r="AQ8" s="5">
        <v>565.7</v>
      </c>
      <c r="AR8" s="5">
        <v>487.3</v>
      </c>
      <c r="AS8" s="5">
        <v>507.6</v>
      </c>
      <c r="AU8" s="5"/>
    </row>
    <row r="9">
      <c r="A9" s="1" t="s">
        <v>15</v>
      </c>
      <c r="B9" s="2">
        <v>3062.0</v>
      </c>
      <c r="C9" s="2">
        <v>3155.0</v>
      </c>
      <c r="D9" s="2">
        <v>3108.0</v>
      </c>
      <c r="E9" s="2">
        <v>3142.0</v>
      </c>
      <c r="F9" s="2">
        <v>3109.0</v>
      </c>
      <c r="G9" s="2">
        <v>3061.0</v>
      </c>
      <c r="H9" s="2">
        <v>2993.0</v>
      </c>
      <c r="I9" s="2">
        <v>2961.0</v>
      </c>
      <c r="J9" s="2">
        <v>2980.0</v>
      </c>
      <c r="K9" s="2">
        <v>2996.0</v>
      </c>
      <c r="M9" s="2">
        <f>Real_Spending_PPP!X9/Population!B9</f>
        <v>1761.171434</v>
      </c>
      <c r="N9" s="2">
        <f>Real_Spending_PPP!Y9/Population!C9</f>
        <v>1850.686856</v>
      </c>
      <c r="O9" s="2">
        <f>Real_Spending_PPP!Z9/Population!D9</f>
        <v>1794.054327</v>
      </c>
      <c r="P9" s="2">
        <f>Real_Spending_PPP!AA9/Population!E9</f>
        <v>1744.970473</v>
      </c>
      <c r="Q9" s="2">
        <f>Real_Spending_PPP!AB9/Population!F9</f>
        <v>1668.158137</v>
      </c>
      <c r="R9" s="2">
        <f>Real_Spending_PPP!AC9/Population!G9</f>
        <v>1593.300125</v>
      </c>
      <c r="S9" s="2">
        <f>Real_Spending_PPP!AD9/Population!H9</f>
        <v>1578.343248</v>
      </c>
      <c r="T9" s="2">
        <f>Real_Spending_PPP!AE9/Population!I9</f>
        <v>1532.070594</v>
      </c>
      <c r="U9" s="2">
        <f>Real_Spending_PPP!AF9/Population!J9</f>
        <v>1550.088609</v>
      </c>
      <c r="V9" s="2"/>
      <c r="W9" s="3"/>
      <c r="X9" s="3">
        <v>38612.01</v>
      </c>
      <c r="Y9" s="3">
        <v>37954.16</v>
      </c>
      <c r="Z9" s="3">
        <v>35710.42</v>
      </c>
      <c r="AA9" s="3">
        <v>36201.16</v>
      </c>
      <c r="AB9" s="3">
        <v>36347.34</v>
      </c>
      <c r="AC9" s="3">
        <v>35227.62</v>
      </c>
      <c r="AD9" s="3">
        <v>34219.83</v>
      </c>
      <c r="AE9" s="3">
        <v>33945.84</v>
      </c>
      <c r="AF9" s="3">
        <v>34302.04</v>
      </c>
      <c r="AG9" s="3">
        <v>34655.26</v>
      </c>
      <c r="AI9" s="1" t="s">
        <v>15</v>
      </c>
      <c r="AJ9" s="8">
        <v>606.3</v>
      </c>
      <c r="AK9" s="8">
        <v>693.1</v>
      </c>
      <c r="AL9" s="8">
        <v>642.2</v>
      </c>
      <c r="AM9" s="5">
        <v>603.3</v>
      </c>
      <c r="AN9" s="5">
        <v>638.1</v>
      </c>
      <c r="AO9" s="5">
        <v>564.7</v>
      </c>
      <c r="AP9" s="5">
        <v>568.0</v>
      </c>
      <c r="AQ9" s="5">
        <v>529.9</v>
      </c>
      <c r="AR9" s="5">
        <v>425.1</v>
      </c>
      <c r="AS9" s="5">
        <v>474.6</v>
      </c>
      <c r="AU9" s="5"/>
    </row>
    <row r="10">
      <c r="A10" s="1" t="s">
        <v>16</v>
      </c>
      <c r="B10" s="2">
        <v>131.0</v>
      </c>
      <c r="C10" s="2">
        <v>134.0</v>
      </c>
      <c r="D10" s="2">
        <v>143.0</v>
      </c>
      <c r="E10" s="2">
        <v>146.0</v>
      </c>
      <c r="F10" s="2">
        <v>152.0</v>
      </c>
      <c r="G10" s="2">
        <v>162.0</v>
      </c>
      <c r="H10" s="2">
        <v>192.0</v>
      </c>
      <c r="I10" s="2">
        <v>197.0</v>
      </c>
      <c r="J10" s="2">
        <v>209.0</v>
      </c>
      <c r="K10" s="2">
        <v>225.0</v>
      </c>
      <c r="M10" s="2"/>
      <c r="N10" s="2"/>
      <c r="O10" s="2">
        <f>Real_Spending_PPP!Z10/Population!D10</f>
        <v>131.6345301</v>
      </c>
      <c r="P10" s="2">
        <f>Real_Spending_PPP!AA10/Population!E10</f>
        <v>145.6329493</v>
      </c>
      <c r="Q10" s="2">
        <f>Real_Spending_PPP!AB10/Population!F10</f>
        <v>177.7510647</v>
      </c>
      <c r="R10" s="2">
        <f>Real_Spending_PPP!AC10/Population!G10</f>
        <v>188.529685</v>
      </c>
      <c r="S10" s="2">
        <f>Real_Spending_PPP!AD10/Population!H10</f>
        <v>195.2474292</v>
      </c>
      <c r="T10" s="2"/>
      <c r="U10" s="2"/>
      <c r="V10" s="2"/>
      <c r="W10" s="3"/>
      <c r="X10" s="3">
        <v>3698.778</v>
      </c>
      <c r="Y10" s="3">
        <v>3786.633</v>
      </c>
      <c r="Z10" s="3">
        <v>4049.805</v>
      </c>
      <c r="AA10" s="3">
        <v>4404.697</v>
      </c>
      <c r="AB10" s="3">
        <v>4635.879</v>
      </c>
      <c r="AC10" s="3">
        <v>4827.56</v>
      </c>
      <c r="AD10" s="3">
        <v>5073.606</v>
      </c>
      <c r="AE10" s="3">
        <v>5385.142</v>
      </c>
      <c r="AF10" s="3">
        <v>5756.665</v>
      </c>
      <c r="AG10" s="3">
        <v>6095.723</v>
      </c>
      <c r="AI10" s="1" t="s">
        <v>16</v>
      </c>
      <c r="AJ10" s="9">
        <v>24.0</v>
      </c>
      <c r="AK10" s="9">
        <v>27.6</v>
      </c>
      <c r="AL10" s="9">
        <v>31.9</v>
      </c>
      <c r="AM10" s="9">
        <v>37.4</v>
      </c>
      <c r="AN10" s="9">
        <v>39.8</v>
      </c>
      <c r="AO10" s="9">
        <v>37.4</v>
      </c>
      <c r="AP10" s="9">
        <v>37.1</v>
      </c>
      <c r="AQ10" s="9">
        <v>39.4</v>
      </c>
      <c r="AR10" s="9">
        <v>39.2</v>
      </c>
      <c r="AS10" s="9">
        <v>42.8</v>
      </c>
      <c r="AU10" s="9"/>
    </row>
    <row r="11">
      <c r="A11" s="1" t="s">
        <v>17</v>
      </c>
      <c r="B11" s="2">
        <v>207.0</v>
      </c>
      <c r="C11" s="2">
        <v>199.0</v>
      </c>
      <c r="D11" s="2">
        <v>211.0</v>
      </c>
      <c r="E11" s="2">
        <v>245.0</v>
      </c>
      <c r="F11" s="2">
        <v>256.0</v>
      </c>
      <c r="G11" s="2">
        <v>263.0</v>
      </c>
      <c r="H11" s="2">
        <v>280.0</v>
      </c>
      <c r="I11" s="2">
        <v>306.0</v>
      </c>
      <c r="J11" s="2">
        <v>305.0</v>
      </c>
      <c r="K11" s="2">
        <v>330.0</v>
      </c>
      <c r="M11" s="2">
        <f>Real_Spending_PPP!X11/Population!B11</f>
        <v>244.6088756</v>
      </c>
      <c r="N11" s="2">
        <f>Real_Spending_PPP!Y11/Population!C11</f>
        <v>243.8745857</v>
      </c>
      <c r="O11" s="2">
        <f>Real_Spending_PPP!Z11/Population!D11</f>
        <v>305.8434966</v>
      </c>
      <c r="P11" s="2">
        <f>Real_Spending_PPP!AA11/Population!E11</f>
        <v>255.7793549</v>
      </c>
      <c r="Q11" s="2">
        <f>Real_Spending_PPP!AB11/Population!F11</f>
        <v>303.9903879</v>
      </c>
      <c r="R11" s="2">
        <f>Real_Spending_PPP!AC11/Population!G11</f>
        <v>339.9616388</v>
      </c>
      <c r="S11" s="2">
        <f>Real_Spending_PPP!AD11/Population!H11</f>
        <v>349.3330743</v>
      </c>
      <c r="T11" s="2">
        <f>Real_Spending_PPP!AE11/Population!I11</f>
        <v>354.7045914</v>
      </c>
      <c r="U11" s="2">
        <f>Real_Spending_PPP!AF11/Population!J11</f>
        <v>400.6839472</v>
      </c>
      <c r="V11" s="2"/>
      <c r="W11" s="3"/>
      <c r="X11" s="3">
        <v>7450.602</v>
      </c>
      <c r="Y11" s="3">
        <v>7792.63</v>
      </c>
      <c r="Z11" s="3">
        <v>8044.97</v>
      </c>
      <c r="AA11" s="3">
        <v>8433.497</v>
      </c>
      <c r="AB11" s="3">
        <v>8837.82</v>
      </c>
      <c r="AC11" s="3">
        <v>9251.176</v>
      </c>
      <c r="AD11" s="3">
        <v>9643.275</v>
      </c>
      <c r="AE11" s="3">
        <v>10003.09</v>
      </c>
      <c r="AF11" s="3">
        <v>10367.7</v>
      </c>
      <c r="AG11" s="3">
        <v>10766.37</v>
      </c>
      <c r="AI11" s="1" t="s">
        <v>17</v>
      </c>
      <c r="AJ11" s="9">
        <v>14.4</v>
      </c>
      <c r="AK11" s="9">
        <v>13.7</v>
      </c>
      <c r="AL11" s="9">
        <v>13.8</v>
      </c>
      <c r="AM11" s="9">
        <v>19.2</v>
      </c>
      <c r="AN11" s="9">
        <v>23.8</v>
      </c>
      <c r="AO11" s="9">
        <v>26.2</v>
      </c>
      <c r="AP11" s="9">
        <v>33.3</v>
      </c>
      <c r="AQ11" s="9">
        <v>27.2</v>
      </c>
      <c r="AR11" s="9">
        <v>29.6</v>
      </c>
      <c r="AS11" s="9">
        <v>28.3</v>
      </c>
      <c r="AU11" s="9"/>
    </row>
    <row r="12">
      <c r="A12" s="1" t="s">
        <v>18</v>
      </c>
      <c r="B12" s="2">
        <v>2824.0</v>
      </c>
      <c r="C12" s="2">
        <v>2901.0</v>
      </c>
      <c r="D12" s="2">
        <v>3031.0</v>
      </c>
      <c r="E12" s="2">
        <v>3193.0</v>
      </c>
      <c r="F12" s="2">
        <v>3699.0</v>
      </c>
      <c r="G12" s="2">
        <v>3818.0</v>
      </c>
      <c r="H12" s="2">
        <v>3898.0</v>
      </c>
      <c r="I12" s="2">
        <v>3932.0</v>
      </c>
      <c r="J12" s="2">
        <v>4006.0</v>
      </c>
      <c r="K12" s="2">
        <v>4071.0</v>
      </c>
      <c r="M12" s="2"/>
      <c r="N12" s="2"/>
      <c r="O12" s="2"/>
      <c r="P12" s="2"/>
      <c r="Q12" s="2"/>
      <c r="R12" s="2">
        <f>Real_Spending_PPP!AC12/Population!G12</f>
        <v>1421.990507</v>
      </c>
      <c r="S12" s="2">
        <f>Real_Spending_PPP!AD12/Population!H12</f>
        <v>1434.81246</v>
      </c>
      <c r="T12" s="2">
        <f>Real_Spending_PPP!AE12/Population!I12</f>
        <v>1435.553431</v>
      </c>
      <c r="U12" s="2"/>
      <c r="V12" s="2">
        <f>Real_Spending_PPP!AG12/Population!K12</f>
        <v>1413.484293</v>
      </c>
      <c r="W12" s="3"/>
      <c r="X12" s="3">
        <v>36697.24</v>
      </c>
      <c r="Y12" s="3">
        <v>36278.37</v>
      </c>
      <c r="Z12" s="3">
        <v>34317.67</v>
      </c>
      <c r="AA12" s="3">
        <v>35749.76</v>
      </c>
      <c r="AB12" s="3">
        <v>35774.7</v>
      </c>
      <c r="AC12" s="3">
        <v>36367.6</v>
      </c>
      <c r="AD12" s="3">
        <v>37148.6</v>
      </c>
      <c r="AE12" s="3">
        <v>37337.32</v>
      </c>
      <c r="AF12" s="3">
        <v>37882.98</v>
      </c>
      <c r="AG12" s="3">
        <v>38282.5</v>
      </c>
      <c r="AI12" s="1" t="s">
        <v>18</v>
      </c>
      <c r="AJ12" s="9">
        <v>315.4</v>
      </c>
      <c r="AK12" s="9">
        <v>360.6</v>
      </c>
      <c r="AL12" s="9">
        <v>400.3</v>
      </c>
      <c r="AM12" s="9">
        <v>425.2</v>
      </c>
      <c r="AN12" s="9">
        <v>472.8</v>
      </c>
      <c r="AO12" s="9">
        <v>467.3</v>
      </c>
      <c r="AP12" s="9">
        <v>382.1</v>
      </c>
      <c r="AQ12" s="9">
        <v>365.8</v>
      </c>
      <c r="AR12" s="9">
        <v>329.0</v>
      </c>
      <c r="AS12" s="9">
        <v>363.8</v>
      </c>
      <c r="AU12" s="9"/>
    </row>
    <row r="13">
      <c r="A13" s="1" t="s">
        <v>19</v>
      </c>
      <c r="B13" s="2">
        <v>1509.0</v>
      </c>
      <c r="C13" s="2">
        <v>1627.0</v>
      </c>
      <c r="D13" s="2">
        <v>1751.0</v>
      </c>
      <c r="E13" s="2">
        <v>1896.0</v>
      </c>
      <c r="F13" s="2">
        <v>1977.0</v>
      </c>
      <c r="G13" s="2">
        <v>2057.0</v>
      </c>
      <c r="H13" s="2">
        <v>2154.0</v>
      </c>
      <c r="I13" s="2">
        <v>2298.0</v>
      </c>
      <c r="J13" s="2">
        <v>2431.0</v>
      </c>
      <c r="K13" s="2">
        <v>2595.0</v>
      </c>
      <c r="M13" s="2">
        <f>Real_Spending_PPP!X13/Population!B13</f>
        <v>1158.065528</v>
      </c>
      <c r="N13" s="2">
        <f>Real_Spending_PPP!Y13/Population!C13</f>
        <v>1334.82125</v>
      </c>
      <c r="O13" s="2">
        <f>Real_Spending_PPP!Z13/Population!D13</f>
        <v>1399.042991</v>
      </c>
      <c r="P13" s="2"/>
      <c r="Q13" s="2">
        <f>Real_Spending_PPP!AB13/Population!F13</f>
        <v>1509.041123</v>
      </c>
      <c r="R13" s="2">
        <f>Real_Spending_PPP!AC13/Population!G13</f>
        <v>1630.702087</v>
      </c>
      <c r="S13" s="2">
        <f>Real_Spending_PPP!AD13/Population!H13</f>
        <v>1709.777879</v>
      </c>
      <c r="T13" s="2">
        <f>Real_Spending_PPP!AE13/Population!I13</f>
        <v>1754.462197</v>
      </c>
      <c r="U13" s="2">
        <f>Real_Spending_PPP!AF13/Population!J13</f>
        <v>1798.954141</v>
      </c>
      <c r="V13" s="2"/>
      <c r="W13" s="3"/>
      <c r="X13" s="3">
        <v>28013.7</v>
      </c>
      <c r="Y13" s="3">
        <v>28588.37</v>
      </c>
      <c r="Z13" s="3">
        <v>28642.84</v>
      </c>
      <c r="AA13" s="3">
        <v>30352.1</v>
      </c>
      <c r="AB13" s="3">
        <v>31228.51</v>
      </c>
      <c r="AC13" s="3">
        <v>31776.9</v>
      </c>
      <c r="AD13" s="3">
        <v>32548.72</v>
      </c>
      <c r="AE13" s="3">
        <v>33425.69</v>
      </c>
      <c r="AF13" s="3">
        <v>34177.65</v>
      </c>
      <c r="AG13" s="3">
        <v>35020.41</v>
      </c>
      <c r="AI13" s="1" t="s">
        <v>19</v>
      </c>
      <c r="AJ13" s="9">
        <v>565.1</v>
      </c>
      <c r="AK13" s="9">
        <v>529.7</v>
      </c>
      <c r="AL13" s="9">
        <v>497.7</v>
      </c>
      <c r="AM13" s="9">
        <v>568.6</v>
      </c>
      <c r="AN13" s="9">
        <v>623.0</v>
      </c>
      <c r="AO13" s="9">
        <v>639.6</v>
      </c>
      <c r="AP13" s="9">
        <v>680.4</v>
      </c>
      <c r="AQ13" s="9">
        <v>745.3</v>
      </c>
      <c r="AR13" s="9">
        <v>722.8</v>
      </c>
      <c r="AS13" s="9">
        <v>727.2</v>
      </c>
      <c r="AU13" s="9"/>
    </row>
    <row r="14">
      <c r="A14" s="1" t="s">
        <v>20</v>
      </c>
      <c r="B14" s="2">
        <v>893.0</v>
      </c>
      <c r="C14" s="2">
        <v>833.0</v>
      </c>
      <c r="D14" s="2">
        <v>829.0</v>
      </c>
      <c r="E14" s="2">
        <v>855.0</v>
      </c>
      <c r="F14" s="2">
        <v>838.0</v>
      </c>
      <c r="G14" s="2">
        <v>878.0</v>
      </c>
      <c r="H14" s="2">
        <v>900.0</v>
      </c>
      <c r="I14" s="2">
        <v>870.0</v>
      </c>
      <c r="J14" s="2">
        <v>905.0</v>
      </c>
      <c r="K14" s="2">
        <v>890.0</v>
      </c>
      <c r="M14" s="2">
        <f>Real_Spending_PPP!X14/Population!B14</f>
        <v>793.0469702</v>
      </c>
      <c r="N14" s="2">
        <f>Real_Spending_PPP!Y14/Population!C14</f>
        <v>811.0327818</v>
      </c>
      <c r="O14" s="2">
        <f>Real_Spending_PPP!Z14/Population!D14</f>
        <v>813.5959346</v>
      </c>
      <c r="P14" s="2">
        <f>Real_Spending_PPP!AA14/Population!E14</f>
        <v>837.3535158</v>
      </c>
      <c r="Q14" s="2">
        <f>Real_Spending_PPP!AB14/Population!F14</f>
        <v>846.2368139</v>
      </c>
      <c r="R14" s="2">
        <f>Real_Spending_PPP!AC14/Population!G14</f>
        <v>864.0105971</v>
      </c>
      <c r="S14" s="2">
        <f>Real_Spending_PPP!AD14/Population!H14</f>
        <v>794.6277383</v>
      </c>
      <c r="T14" s="2">
        <f>Real_Spending_PPP!AE14/Population!I14</f>
        <v>903.1880076</v>
      </c>
      <c r="U14" s="2">
        <f>Real_Spending_PPP!AF14/Population!J14</f>
        <v>916.5313256</v>
      </c>
      <c r="V14" s="2"/>
      <c r="W14" s="3"/>
      <c r="X14" s="3">
        <v>16371.75</v>
      </c>
      <c r="Y14" s="3">
        <v>16293.03</v>
      </c>
      <c r="Z14" s="3">
        <v>15185.54</v>
      </c>
      <c r="AA14" s="3">
        <v>15715.97</v>
      </c>
      <c r="AB14" s="3">
        <v>16049.36</v>
      </c>
      <c r="AC14" s="3">
        <v>16394.63</v>
      </c>
      <c r="AD14" s="3">
        <v>16385.06</v>
      </c>
      <c r="AE14" s="3">
        <v>16615.98</v>
      </c>
      <c r="AF14" s="3">
        <v>16934.73</v>
      </c>
      <c r="AG14" s="3">
        <v>17200.12</v>
      </c>
      <c r="AI14" s="1" t="s">
        <v>20</v>
      </c>
      <c r="AJ14" s="9">
        <v>42.7</v>
      </c>
      <c r="AK14" s="9">
        <v>43.5</v>
      </c>
      <c r="AL14" s="9">
        <v>42.0</v>
      </c>
      <c r="AM14" s="9">
        <v>50.3</v>
      </c>
      <c r="AN14" s="9">
        <v>54.3</v>
      </c>
      <c r="AO14" s="9">
        <v>57.8</v>
      </c>
      <c r="AP14" s="9">
        <v>64.0</v>
      </c>
      <c r="AQ14" s="9">
        <v>69.7</v>
      </c>
      <c r="AR14" s="9">
        <v>61.5</v>
      </c>
      <c r="AS14" s="9">
        <v>47.2</v>
      </c>
      <c r="AU14" s="9"/>
    </row>
    <row r="15">
      <c r="A15" s="1" t="s">
        <v>21</v>
      </c>
      <c r="B15" s="2">
        <v>1026.0</v>
      </c>
      <c r="C15" s="2">
        <v>1116.0</v>
      </c>
      <c r="D15" s="2">
        <v>1184.0</v>
      </c>
      <c r="E15" s="2">
        <v>1089.0</v>
      </c>
      <c r="F15" s="2">
        <v>1103.0</v>
      </c>
      <c r="G15" s="2">
        <v>1179.0</v>
      </c>
      <c r="H15" s="2">
        <v>1232.0</v>
      </c>
      <c r="I15" s="2">
        <v>1264.0</v>
      </c>
      <c r="J15" s="2">
        <v>1257.0</v>
      </c>
      <c r="K15" s="2">
        <v>1252.0</v>
      </c>
      <c r="M15" s="2"/>
      <c r="N15" s="2">
        <f>Real_Spending_PPP!Y15/Population!C15</f>
        <v>1000.889824</v>
      </c>
      <c r="O15" s="2"/>
      <c r="P15" s="2"/>
      <c r="Q15" s="2"/>
      <c r="R15" s="2">
        <f>Real_Spending_PPP!AC15/Population!G15</f>
        <v>969.0688325</v>
      </c>
      <c r="S15" s="2"/>
      <c r="T15" s="2"/>
      <c r="U15" s="2">
        <f>Real_Spending_PPP!AF15/Population!J15</f>
        <v>952.0247172</v>
      </c>
      <c r="V15" s="2"/>
      <c r="W15" s="3"/>
      <c r="X15" s="3">
        <v>22798.97</v>
      </c>
      <c r="Y15" s="3">
        <v>24006.0</v>
      </c>
      <c r="Z15" s="3">
        <v>22121.85</v>
      </c>
      <c r="AA15" s="3">
        <v>23107.79</v>
      </c>
      <c r="AB15" s="3">
        <v>24310.04</v>
      </c>
      <c r="AC15" s="3">
        <v>25156.42</v>
      </c>
      <c r="AD15" s="3">
        <v>25551.09</v>
      </c>
      <c r="AE15" s="3">
        <v>25284.59</v>
      </c>
      <c r="AF15" s="3">
        <v>24516.55</v>
      </c>
      <c r="AG15" s="3">
        <v>24416.62</v>
      </c>
      <c r="AI15" s="1" t="s">
        <v>21</v>
      </c>
      <c r="AJ15" s="13">
        <v>304.1</v>
      </c>
      <c r="AK15" s="13">
        <v>392.7</v>
      </c>
      <c r="AL15" s="13">
        <v>360.1</v>
      </c>
      <c r="AM15" s="13">
        <v>410.2</v>
      </c>
      <c r="AN15" s="13">
        <v>490.3</v>
      </c>
      <c r="AO15" s="13">
        <v>568.0</v>
      </c>
      <c r="AP15" s="9">
        <v>615.3</v>
      </c>
      <c r="AQ15" s="9">
        <v>589.1</v>
      </c>
      <c r="AR15" s="9">
        <v>461.6</v>
      </c>
      <c r="AS15" s="9">
        <v>481.0</v>
      </c>
      <c r="AU15" s="9"/>
    </row>
    <row r="16">
      <c r="A16" s="1" t="s">
        <v>22</v>
      </c>
      <c r="B16" s="2">
        <v>740.0</v>
      </c>
      <c r="C16" s="2">
        <v>769.0</v>
      </c>
      <c r="D16" s="2">
        <v>814.0</v>
      </c>
      <c r="E16" s="2">
        <v>864.0</v>
      </c>
      <c r="F16" s="2">
        <v>890.0</v>
      </c>
      <c r="G16" s="2">
        <v>928.0</v>
      </c>
      <c r="H16" s="2">
        <v>933.0</v>
      </c>
      <c r="I16" s="2">
        <v>963.0</v>
      </c>
      <c r="J16" s="2">
        <v>994.0</v>
      </c>
      <c r="K16" s="2">
        <v>976.0</v>
      </c>
      <c r="M16" s="2">
        <f>Real_Spending_PPP!X16/Population!B16</f>
        <v>590.2734335</v>
      </c>
      <c r="N16" s="2">
        <f>Real_Spending_PPP!Y16/Population!C16</f>
        <v>602.0584531</v>
      </c>
      <c r="O16" s="2">
        <f>Real_Spending_PPP!Z16/Population!D16</f>
        <v>662.7849509</v>
      </c>
      <c r="P16" s="2">
        <f>Real_Spending_PPP!AA16/Population!E16</f>
        <v>702.9414173</v>
      </c>
      <c r="Q16" s="2">
        <f>Real_Spending_PPP!AB16/Population!F16</f>
        <v>745.0146256</v>
      </c>
      <c r="R16" s="2">
        <f>Real_Spending_PPP!AC16/Population!G16</f>
        <v>810.8498824</v>
      </c>
      <c r="S16" s="2">
        <f>Real_Spending_PPP!AD16/Population!H16</f>
        <v>771.0258898</v>
      </c>
      <c r="T16" s="2">
        <f>Real_Spending_PPP!AE16/Population!I16</f>
        <v>783.2855038</v>
      </c>
      <c r="U16" s="2">
        <f>Real_Spending_PPP!AF16/Population!J16</f>
        <v>775.1394367</v>
      </c>
      <c r="V16" s="2">
        <f>Real_Spending_PPP!AG16/Population!K16</f>
        <v>772.8781178</v>
      </c>
      <c r="W16" s="3"/>
      <c r="X16" s="3">
        <v>11741.36</v>
      </c>
      <c r="Y16" s="3">
        <v>11989.86</v>
      </c>
      <c r="Z16" s="3">
        <v>11676.05</v>
      </c>
      <c r="AA16" s="3">
        <v>11887.81</v>
      </c>
      <c r="AB16" s="3">
        <v>12118.74</v>
      </c>
      <c r="AC16" s="3">
        <v>12215.25</v>
      </c>
      <c r="AD16" s="3">
        <v>12339.73</v>
      </c>
      <c r="AE16" s="3">
        <v>12389.71</v>
      </c>
      <c r="AF16" s="3">
        <v>12377.66</v>
      </c>
      <c r="AG16" s="3">
        <v>12286.7</v>
      </c>
      <c r="AI16" s="1" t="s">
        <v>22</v>
      </c>
      <c r="AJ16" s="9">
        <v>70.7</v>
      </c>
      <c r="AK16" s="9">
        <v>65.2</v>
      </c>
      <c r="AL16" s="9">
        <v>70.5</v>
      </c>
      <c r="AM16" s="9">
        <v>81.2</v>
      </c>
      <c r="AN16" s="9">
        <v>87.9</v>
      </c>
      <c r="AO16" s="9">
        <v>84.7</v>
      </c>
      <c r="AP16" s="9">
        <v>76.6</v>
      </c>
      <c r="AQ16" s="9">
        <v>71.4</v>
      </c>
      <c r="AR16" s="9">
        <v>63.1</v>
      </c>
      <c r="AS16" s="9">
        <v>56.6</v>
      </c>
      <c r="AU16" s="9"/>
    </row>
    <row r="17">
      <c r="A17" s="1" t="s">
        <v>23</v>
      </c>
      <c r="B17" s="2">
        <v>1575.0</v>
      </c>
      <c r="C17" s="2">
        <v>1359.0</v>
      </c>
      <c r="D17" s="2">
        <v>1870.0</v>
      </c>
      <c r="E17" s="2">
        <v>1623.0</v>
      </c>
      <c r="F17" s="2">
        <v>1765.0</v>
      </c>
      <c r="G17" s="2">
        <v>1956.0</v>
      </c>
      <c r="H17" s="2">
        <v>2167.0</v>
      </c>
      <c r="I17" s="2">
        <v>2559.0</v>
      </c>
      <c r="J17" s="2">
        <v>2981.0</v>
      </c>
      <c r="K17" s="2">
        <v>2837.0</v>
      </c>
      <c r="M17" s="2"/>
      <c r="N17" s="2">
        <f>Real_Spending_PPP!Y17/Population!C17</f>
        <v>2586.39909</v>
      </c>
      <c r="O17" s="2"/>
      <c r="P17" s="2"/>
      <c r="Q17" s="2"/>
      <c r="R17" s="2"/>
      <c r="S17" s="2"/>
      <c r="T17" s="2"/>
      <c r="U17" s="2"/>
      <c r="V17" s="2"/>
      <c r="W17" s="3"/>
      <c r="X17" s="3">
        <v>45130.14</v>
      </c>
      <c r="Y17" s="3">
        <v>46678.55</v>
      </c>
      <c r="Z17" s="3">
        <v>44481.47</v>
      </c>
      <c r="AA17" s="3">
        <v>45421.23</v>
      </c>
      <c r="AB17" s="3">
        <v>48524.63</v>
      </c>
      <c r="AC17" s="3">
        <v>49658.65</v>
      </c>
      <c r="AD17" s="3">
        <v>49537.59</v>
      </c>
      <c r="AE17" s="3">
        <v>49958.44</v>
      </c>
      <c r="AF17" s="3">
        <v>50723.71</v>
      </c>
      <c r="AG17" s="3">
        <v>50423.01</v>
      </c>
      <c r="AI17" s="1" t="s">
        <v>23</v>
      </c>
      <c r="AJ17" s="9">
        <v>1404.6</v>
      </c>
      <c r="AK17" s="9">
        <v>1473.5</v>
      </c>
      <c r="AL17" s="9">
        <v>1547.8</v>
      </c>
      <c r="AM17" s="9">
        <v>1649.7</v>
      </c>
      <c r="AN17" s="9">
        <v>1718.6</v>
      </c>
      <c r="AO17" s="9">
        <v>1942.4</v>
      </c>
      <c r="AP17" s="9">
        <v>2238.1</v>
      </c>
      <c r="AQ17" s="9">
        <v>2624.1</v>
      </c>
      <c r="AR17" s="9">
        <v>2762.8</v>
      </c>
      <c r="AS17" s="8">
        <v>1972.8</v>
      </c>
      <c r="AU17" s="8"/>
    </row>
    <row r="18">
      <c r="A18" s="1" t="s">
        <v>24</v>
      </c>
      <c r="B18" s="2">
        <v>918.0</v>
      </c>
      <c r="C18" s="2">
        <v>911.0</v>
      </c>
      <c r="D18" s="2">
        <v>902.0</v>
      </c>
      <c r="E18" s="2">
        <v>882.0</v>
      </c>
      <c r="F18" s="2">
        <v>895.0</v>
      </c>
      <c r="G18" s="2">
        <v>882.0</v>
      </c>
      <c r="H18" s="2">
        <v>926.0</v>
      </c>
      <c r="I18" s="2">
        <v>946.0</v>
      </c>
      <c r="J18" s="2">
        <v>940.0</v>
      </c>
      <c r="K18" s="2">
        <v>995.0</v>
      </c>
      <c r="M18" s="2"/>
      <c r="N18" s="2"/>
      <c r="O18" s="2"/>
      <c r="P18" s="2"/>
      <c r="Q18" s="2"/>
      <c r="R18" s="2">
        <f>Real_Spending_PPP!AC18/Population!G18</f>
        <v>952.5030816</v>
      </c>
      <c r="S18" s="2">
        <f>Real_Spending_PPP!AD18/Population!H18</f>
        <v>1004.150013</v>
      </c>
      <c r="T18" s="2">
        <f>Real_Spending_PPP!AE18/Population!I18</f>
        <v>1040.668724</v>
      </c>
      <c r="U18" s="2">
        <f>Real_Spending_PPP!AF18/Population!J18</f>
        <v>1066.792622</v>
      </c>
      <c r="V18" s="2"/>
      <c r="W18" s="3"/>
      <c r="X18" s="3">
        <v>17901.48</v>
      </c>
      <c r="Y18" s="3">
        <v>17836.8</v>
      </c>
      <c r="Z18" s="3">
        <v>16783.44</v>
      </c>
      <c r="AA18" s="3">
        <v>17959.26</v>
      </c>
      <c r="AB18" s="3">
        <v>19660.89</v>
      </c>
      <c r="AC18" s="3">
        <v>20282.02</v>
      </c>
      <c r="AD18" s="3">
        <v>21650.75</v>
      </c>
      <c r="AE18" s="3">
        <v>22401.87</v>
      </c>
      <c r="AF18" s="3">
        <v>23388.47</v>
      </c>
      <c r="AG18" s="3">
        <v>23756.47</v>
      </c>
      <c r="AI18" s="1" t="s">
        <v>24</v>
      </c>
      <c r="AJ18" s="9">
        <v>220.1</v>
      </c>
      <c r="AK18" s="9">
        <v>243.1</v>
      </c>
      <c r="AL18" s="9">
        <v>229.2</v>
      </c>
      <c r="AM18" s="9">
        <v>248.0</v>
      </c>
      <c r="AN18" s="9">
        <v>235.7</v>
      </c>
      <c r="AO18" s="9">
        <v>240.8</v>
      </c>
      <c r="AP18" s="9">
        <v>246.2</v>
      </c>
      <c r="AQ18" s="9">
        <v>230.7</v>
      </c>
      <c r="AR18" s="9">
        <v>202.9</v>
      </c>
      <c r="AS18" s="9">
        <v>224.5</v>
      </c>
      <c r="AU18" s="9"/>
    </row>
    <row r="19">
      <c r="A19" s="1" t="s">
        <v>25</v>
      </c>
      <c r="B19" s="2">
        <v>2826.0</v>
      </c>
      <c r="C19" s="2">
        <v>2883.0</v>
      </c>
      <c r="D19" s="2">
        <v>3043.0</v>
      </c>
      <c r="E19" s="2">
        <v>3053.0</v>
      </c>
      <c r="F19" s="2">
        <v>3053.0</v>
      </c>
      <c r="G19" s="2">
        <v>3045.0</v>
      </c>
      <c r="H19" s="2">
        <v>3618.0</v>
      </c>
      <c r="I19" s="2">
        <v>3684.0</v>
      </c>
      <c r="J19" s="2">
        <v>3767.0</v>
      </c>
      <c r="K19" s="2">
        <v>3798.0</v>
      </c>
      <c r="M19" s="2">
        <f>Real_Spending_PPP!X19/Population!B19</f>
        <v>1988.628002</v>
      </c>
      <c r="N19" s="2">
        <f>Real_Spending_PPP!Y19/Population!C19</f>
        <v>2012.250085</v>
      </c>
      <c r="O19" s="2">
        <f>Real_Spending_PPP!Z19/Population!D19</f>
        <v>2066.237752</v>
      </c>
      <c r="P19" s="2">
        <f>Real_Spending_PPP!AA19/Population!E19</f>
        <v>2209.191635</v>
      </c>
      <c r="Q19" s="2">
        <f>Real_Spending_PPP!AB19/Population!F19</f>
        <v>2191.610395</v>
      </c>
      <c r="R19" s="2"/>
      <c r="S19" s="2">
        <f>Real_Spending_PPP!AD19/Population!H19</f>
        <v>2204.369293</v>
      </c>
      <c r="T19" s="2">
        <f>Real_Spending_PPP!AE19/Population!I19</f>
        <v>2262.41375</v>
      </c>
      <c r="U19" s="2">
        <f>Real_Spending_PPP!AF19/Population!J19</f>
        <v>2287.887306</v>
      </c>
      <c r="V19" s="2">
        <f>Real_Spending_PPP!AG19/Population!K19</f>
        <v>2287.875151</v>
      </c>
      <c r="W19" s="3"/>
      <c r="X19" s="3">
        <v>38384.25</v>
      </c>
      <c r="Y19" s="3">
        <v>37903.38</v>
      </c>
      <c r="Z19" s="3">
        <v>36042.42</v>
      </c>
      <c r="AA19" s="3">
        <v>36366.98</v>
      </c>
      <c r="AB19" s="3">
        <v>36607.98</v>
      </c>
      <c r="AC19" s="3">
        <v>36892.85</v>
      </c>
      <c r="AD19" s="3">
        <v>37398.8</v>
      </c>
      <c r="AE19" s="3">
        <v>38251.79</v>
      </c>
      <c r="AF19" s="3">
        <v>38839.17</v>
      </c>
      <c r="AG19" s="3">
        <v>39309.33</v>
      </c>
      <c r="AI19" s="1" t="s">
        <v>25</v>
      </c>
      <c r="AJ19" s="9">
        <v>1074.4</v>
      </c>
      <c r="AK19" s="9">
        <v>1057.1</v>
      </c>
      <c r="AL19" s="9">
        <v>923.3</v>
      </c>
      <c r="AM19" s="9">
        <v>917.5</v>
      </c>
      <c r="AN19" s="9">
        <v>944.5</v>
      </c>
      <c r="AO19" s="9">
        <v>910.4</v>
      </c>
      <c r="AP19" s="9">
        <v>879.7</v>
      </c>
      <c r="AQ19" s="9">
        <v>910.3</v>
      </c>
      <c r="AR19" s="9">
        <v>823.6</v>
      </c>
      <c r="AS19" s="9">
        <v>731.4</v>
      </c>
      <c r="AU19" s="9"/>
    </row>
    <row r="20">
      <c r="A20" s="1" t="s">
        <v>26</v>
      </c>
      <c r="B20" s="2">
        <v>7462.0</v>
      </c>
      <c r="C20" s="2">
        <v>7568.0</v>
      </c>
      <c r="D20" s="2">
        <v>7793.0</v>
      </c>
      <c r="E20" s="2">
        <v>7958.0</v>
      </c>
      <c r="F20" s="2">
        <v>8000.0</v>
      </c>
      <c r="G20" s="2">
        <v>8118.0</v>
      </c>
      <c r="H20" s="2">
        <v>8179.0</v>
      </c>
      <c r="I20" s="2">
        <v>8420.0</v>
      </c>
      <c r="J20" s="2">
        <v>8763.0</v>
      </c>
      <c r="K20" s="2">
        <v>8967.0</v>
      </c>
      <c r="M20" s="2"/>
      <c r="N20" s="2"/>
      <c r="O20" s="2"/>
      <c r="P20" s="2">
        <f>Real_Spending_PPP!AA20/Population!E20</f>
        <v>2779.299579</v>
      </c>
      <c r="Q20" s="2">
        <f>Real_Spending_PPP!AB20/Population!F20</f>
        <v>2726.239929</v>
      </c>
      <c r="R20" s="2">
        <f>Real_Spending_PPP!AC20/Population!G20</f>
        <v>2733.895693</v>
      </c>
      <c r="S20" s="2">
        <f>Real_Spending_PPP!AD20/Population!H20</f>
        <v>2640.77728</v>
      </c>
      <c r="T20" s="2">
        <f>Real_Spending_PPP!AE20/Population!I20</f>
        <v>2689.578854</v>
      </c>
      <c r="U20" s="2"/>
      <c r="V20" s="2"/>
      <c r="W20" s="3"/>
      <c r="X20" s="3">
        <v>51011.43</v>
      </c>
      <c r="Y20" s="3">
        <v>50383.84</v>
      </c>
      <c r="Z20" s="3">
        <v>48557.87</v>
      </c>
      <c r="AA20" s="3">
        <v>49374.18</v>
      </c>
      <c r="AB20" s="3">
        <v>49793.71</v>
      </c>
      <c r="AC20" s="3">
        <v>50520.35</v>
      </c>
      <c r="AD20" s="3">
        <v>51003.69</v>
      </c>
      <c r="AE20" s="3">
        <v>51921.98</v>
      </c>
      <c r="AF20" s="3">
        <v>53005.64</v>
      </c>
      <c r="AG20" s="3">
        <v>53399.36</v>
      </c>
      <c r="AI20" s="1" t="s">
        <v>26</v>
      </c>
      <c r="AJ20" s="9">
        <v>1852.9</v>
      </c>
      <c r="AK20" s="9">
        <v>2047.4</v>
      </c>
      <c r="AL20" s="9">
        <v>2184.3</v>
      </c>
      <c r="AM20" s="9">
        <v>2262.1</v>
      </c>
      <c r="AN20" s="9">
        <v>2286.9</v>
      </c>
      <c r="AO20" s="9">
        <v>2185.5</v>
      </c>
      <c r="AP20" s="9">
        <v>2027.4</v>
      </c>
      <c r="AQ20" s="9">
        <v>1919.7</v>
      </c>
      <c r="AR20" s="9">
        <v>1863.2</v>
      </c>
      <c r="AS20" s="9">
        <v>1862.6</v>
      </c>
      <c r="AU20" s="9"/>
    </row>
    <row r="21">
      <c r="B21" s="1" t="s">
        <v>45</v>
      </c>
      <c r="M21" s="1" t="s">
        <v>46</v>
      </c>
      <c r="W21" s="1"/>
      <c r="X21" s="1" t="s">
        <v>47</v>
      </c>
      <c r="AJ21" s="1" t="s">
        <v>48</v>
      </c>
    </row>
    <row r="22">
      <c r="B22" s="1" t="s">
        <v>49</v>
      </c>
      <c r="M22" s="1" t="s">
        <v>49</v>
      </c>
      <c r="W22" s="1"/>
      <c r="X22" s="1" t="s">
        <v>50</v>
      </c>
      <c r="AJ22" s="1" t="s">
        <v>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v>2007.0</v>
      </c>
      <c r="C1" s="1">
        <v>2008.0</v>
      </c>
      <c r="D1" s="1">
        <v>2009.0</v>
      </c>
      <c r="E1" s="1">
        <v>2010.0</v>
      </c>
      <c r="F1" s="1">
        <v>2011.0</v>
      </c>
      <c r="G1" s="1">
        <v>2012.0</v>
      </c>
      <c r="H1" s="1">
        <v>2013.0</v>
      </c>
      <c r="I1" s="1">
        <v>2014.0</v>
      </c>
      <c r="J1" s="1">
        <v>2015.0</v>
      </c>
      <c r="K1" s="1">
        <v>2016.0</v>
      </c>
    </row>
    <row r="2">
      <c r="A2" s="1" t="s">
        <v>1</v>
      </c>
      <c r="B2" s="10">
        <f>Real_Spending_PPP!M2/Real_Spending_PerCapita!X2</f>
        <v>39.97021347</v>
      </c>
      <c r="C2" s="10">
        <f>Real_Spending_PPP!N2/Real_Spending_PerCapita!Y2</f>
        <v>40.382397</v>
      </c>
      <c r="D2" s="10">
        <f>Real_Spending_PPP!O2/Real_Spending_PerCapita!Z2</f>
        <v>40.79940565</v>
      </c>
      <c r="E2" s="10">
        <f>Real_Spending_PPP!P2/Real_Spending_PerCapita!AA2</f>
        <v>41.22389518</v>
      </c>
      <c r="F2" s="10">
        <f>Real_Spending_PPP!Q2/Real_Spending_PerCapita!AB2</f>
        <v>41.65688115</v>
      </c>
      <c r="G2" s="10">
        <f>Real_Spending_PPP!R2/Real_Spending_PerCapita!AC2</f>
        <v>42.0967476</v>
      </c>
      <c r="H2" s="10">
        <f>Real_Spending_PPP!S2/Real_Spending_PerCapita!AD2</f>
        <v>42.53992493</v>
      </c>
      <c r="I2" s="10">
        <f>Real_Spending_PPP!T2/Real_Spending_PerCapita!AE2</f>
        <v>42.98151089</v>
      </c>
      <c r="J2" s="10">
        <f>Real_Spending_PPP!U2/Real_Spending_PerCapita!AF2</f>
        <v>43.41775946</v>
      </c>
      <c r="K2" s="10">
        <f>Real_Spending_PPP!V2/Real_Spending_PerCapita!AG2</f>
        <v>43.84743158</v>
      </c>
    </row>
    <row r="3">
      <c r="A3" s="1" t="s">
        <v>9</v>
      </c>
      <c r="B3" s="10">
        <f>Real_Spending_PPP!M3/Real_Spending_PerCapita!X3</f>
        <v>20.82759938</v>
      </c>
      <c r="C3" s="10">
        <f>Real_Spending_PPP!N3/Real_Spending_PerCapita!Y3</f>
        <v>21.24919886</v>
      </c>
      <c r="D3" s="10">
        <f>Real_Spending_PPP!O3/Real_Spending_PerCapita!Z3</f>
        <v>21.69169845</v>
      </c>
      <c r="E3" s="10">
        <f>Real_Spending_PPP!P3/Real_Spending_PerCapita!AA3</f>
        <v>22.03175089</v>
      </c>
      <c r="F3" s="10">
        <f>Real_Spending_PPP!Q3/Real_Spending_PerCapita!AB3</f>
        <v>22.34002488</v>
      </c>
      <c r="G3" s="10">
        <f>Real_Spending_PPP!R3/Real_Spending_PerCapita!AC3</f>
        <v>22.74247412</v>
      </c>
      <c r="H3" s="10">
        <f>Real_Spending_PPP!S3/Real_Spending_PerCapita!AD3</f>
        <v>23.14590002</v>
      </c>
      <c r="I3" s="10">
        <f>Real_Spending_PPP!T3/Real_Spending_PerCapita!AE3</f>
        <v>23.50412885</v>
      </c>
      <c r="J3" s="10">
        <f>Real_Spending_PPP!U3/Real_Spending_PerCapita!AF3</f>
        <v>23.85077975</v>
      </c>
      <c r="K3" s="10">
        <f>Real_Spending_PPP!V3/Real_Spending_PerCapita!AG3</f>
        <v>24.21080572</v>
      </c>
    </row>
    <row r="4">
      <c r="A4" s="1" t="s">
        <v>10</v>
      </c>
      <c r="B4" s="10">
        <f>Real_Spending_PPP!M4/Real_Spending_PerCapita!X4</f>
        <v>191.0266565</v>
      </c>
      <c r="C4" s="10">
        <f>Real_Spending_PPP!N4/Real_Spending_PerCapita!Y4</f>
        <v>192.978971</v>
      </c>
      <c r="D4" s="10">
        <f>Real_Spending_PPP!O4/Real_Spending_PerCapita!Z4</f>
        <v>194.8959221</v>
      </c>
      <c r="E4" s="10">
        <f>Real_Spending_PPP!P4/Real_Spending_PerCapita!AA4</f>
        <v>196.7962321</v>
      </c>
      <c r="F4" s="10">
        <f>Real_Spending_PPP!Q4/Real_Spending_PerCapita!AB4</f>
        <v>198.6866447</v>
      </c>
      <c r="G4" s="10">
        <f>Real_Spending_PPP!R4/Real_Spending_PerCapita!AC4</f>
        <v>200.5609822</v>
      </c>
      <c r="H4" s="10">
        <f>Real_Spending_PPP!S4/Real_Spending_PerCapita!AD4</f>
        <v>202.4086869</v>
      </c>
      <c r="I4" s="10">
        <f>Real_Spending_PPP!T4/Real_Spending_PerCapita!AE4</f>
        <v>204.2131459</v>
      </c>
      <c r="J4" s="10">
        <f>Real_Spending_PPP!U4/Real_Spending_PerCapita!AF4</f>
        <v>205.9621468</v>
      </c>
      <c r="K4" s="10">
        <f>Real_Spending_PPP!V4/Real_Spending_PerCapita!AG4</f>
        <v>207.6529148</v>
      </c>
    </row>
    <row r="5">
      <c r="A5" s="1" t="s">
        <v>11</v>
      </c>
      <c r="B5" s="10">
        <f>Real_Spending_PPP!M5/Real_Spending_PerCapita!X5</f>
        <v>32.88791927</v>
      </c>
      <c r="C5" s="10">
        <f>Real_Spending_PPP!N5/Real_Spending_PerCapita!Y5</f>
        <v>33.24576887</v>
      </c>
      <c r="D5" s="10">
        <f>Real_Spending_PPP!O5/Real_Spending_PerCapita!Z5</f>
        <v>33.62857615</v>
      </c>
      <c r="E5" s="10">
        <f>Real_Spending_PPP!P5/Real_Spending_PerCapita!AA5</f>
        <v>34.00527674</v>
      </c>
      <c r="F5" s="10">
        <f>Real_Spending_PPP!Q5/Real_Spending_PerCapita!AB5</f>
        <v>34.34278185</v>
      </c>
      <c r="G5" s="10">
        <f>Real_Spending_PPP!R5/Real_Spending_PerCapita!AC5</f>
        <v>34.75054397</v>
      </c>
      <c r="H5" s="10">
        <f>Real_Spending_PPP!S5/Real_Spending_PerCapita!AD5</f>
        <v>35.1523806</v>
      </c>
      <c r="I5" s="10">
        <f>Real_Spending_PPP!T5/Real_Spending_PerCapita!AE5</f>
        <v>35.53534263</v>
      </c>
      <c r="J5" s="10">
        <f>Real_Spending_PPP!U5/Real_Spending_PerCapita!AF5</f>
        <v>35.83250598</v>
      </c>
      <c r="K5" s="10">
        <f>Real_Spending_PPP!V5/Real_Spending_PerCapita!AG5</f>
        <v>36.26459529</v>
      </c>
    </row>
    <row r="6">
      <c r="A6" s="1" t="s">
        <v>12</v>
      </c>
      <c r="B6" s="10">
        <f>Real_Spending_PPP!M6/Real_Spending_PerCapita!X6</f>
        <v>1317.885093</v>
      </c>
      <c r="C6" s="10">
        <f>Real_Spending_PPP!N6/Real_Spending_PerCapita!Y6</f>
        <v>1324.654986</v>
      </c>
      <c r="D6" s="10">
        <f>Real_Spending_PPP!O6/Real_Spending_PerCapita!Z6</f>
        <v>1331.260028</v>
      </c>
      <c r="E6" s="10">
        <f>Real_Spending_PPP!P6/Real_Spending_PerCapita!AA6</f>
        <v>1337.705066</v>
      </c>
      <c r="F6" s="10">
        <f>Real_Spending_PPP!Q6/Real_Spending_PerCapita!AB6</f>
        <v>1344.129591</v>
      </c>
      <c r="G6" s="10">
        <f>Real_Spending_PPP!R6/Real_Spending_PerCapita!AC6</f>
        <v>1350.695198</v>
      </c>
      <c r="H6" s="10">
        <f>Real_Spending_PPP!S6/Real_Spending_PerCapita!AD6</f>
        <v>1357.379772</v>
      </c>
      <c r="I6" s="10">
        <f>Real_Spending_PPP!T6/Real_Spending_PerCapita!AE6</f>
        <v>1364.269731</v>
      </c>
      <c r="J6" s="10">
        <f>Real_Spending_PPP!U6/Real_Spending_PerCapita!AF6</f>
        <v>1371.220179</v>
      </c>
      <c r="K6" s="10">
        <f>Real_Spending_PPP!V6/Real_Spending_PerCapita!AG6</f>
        <v>1378.664513</v>
      </c>
    </row>
    <row r="7">
      <c r="A7" s="1" t="s">
        <v>13</v>
      </c>
      <c r="B7" s="10">
        <f>Real_Spending_PPP!M7/Real_Spending_PerCapita!X7</f>
        <v>64.01624779</v>
      </c>
      <c r="C7" s="10">
        <f>Real_Spending_PPP!N7/Real_Spending_PerCapita!Y7</f>
        <v>64.37499286</v>
      </c>
      <c r="D7" s="10">
        <f>Real_Spending_PPP!O7/Real_Spending_PerCapita!Z7</f>
        <v>64.70704508</v>
      </c>
      <c r="E7" s="10">
        <f>Real_Spending_PPP!P7/Real_Spending_PerCapita!AA7</f>
        <v>65.02752345</v>
      </c>
      <c r="F7" s="10">
        <f>Real_Spending_PPP!Q7/Real_Spending_PerCapita!AB7</f>
        <v>65.34276658</v>
      </c>
      <c r="G7" s="10">
        <f>Real_Spending_PPP!R7/Real_Spending_PerCapita!AC7</f>
        <v>65.659798</v>
      </c>
      <c r="H7" s="10">
        <f>Real_Spending_PPP!S7/Real_Spending_PerCapita!AD7</f>
        <v>65.99864847</v>
      </c>
      <c r="I7" s="10">
        <f>Real_Spending_PPP!T7/Real_Spending_PerCapita!AE7</f>
        <v>66.31608851</v>
      </c>
      <c r="J7" s="10">
        <f>Real_Spending_PPP!U7/Real_Spending_PerCapita!AF7</f>
        <v>66.59337395</v>
      </c>
      <c r="K7" s="10">
        <f>Real_Spending_PPP!V7/Real_Spending_PerCapita!AG7</f>
        <v>66.85976065</v>
      </c>
    </row>
    <row r="8">
      <c r="A8" s="1" t="s">
        <v>14</v>
      </c>
      <c r="B8" s="10">
        <f>Real_Spending_PPP!M8/Real_Spending_PerCapita!X8</f>
        <v>82.26636026</v>
      </c>
      <c r="C8" s="10">
        <f>Real_Spending_PPP!N8/Real_Spending_PerCapita!Y8</f>
        <v>82.11009958</v>
      </c>
      <c r="D8" s="10">
        <f>Real_Spending_PPP!O8/Real_Spending_PerCapita!Z8</f>
        <v>81.90230879</v>
      </c>
      <c r="E8" s="10">
        <f>Real_Spending_PPP!P8/Real_Spending_PerCapita!AA8</f>
        <v>81.77693976</v>
      </c>
      <c r="F8" s="10">
        <f>Real_Spending_PPP!Q8/Real_Spending_PerCapita!AB8</f>
        <v>80.27497557</v>
      </c>
      <c r="G8" s="10">
        <f>Real_Spending_PPP!R8/Real_Spending_PerCapita!AC8</f>
        <v>80.42583152</v>
      </c>
      <c r="H8" s="10">
        <f>Real_Spending_PPP!S8/Real_Spending_PerCapita!AD8</f>
        <v>80.64560027</v>
      </c>
      <c r="I8" s="10">
        <f>Real_Spending_PPP!T8/Real_Spending_PerCapita!AE8</f>
        <v>80.98250209</v>
      </c>
      <c r="J8" s="10">
        <f>Real_Spending_PPP!U8/Real_Spending_PerCapita!AF8</f>
        <v>81.68660577</v>
      </c>
      <c r="K8" s="10">
        <f>Real_Spending_PPP!V8/Real_Spending_PerCapita!AG8</f>
        <v>82.34866364</v>
      </c>
    </row>
    <row r="9">
      <c r="A9" s="1" t="s">
        <v>15</v>
      </c>
      <c r="B9" s="10">
        <f>Real_Spending_PPP!M9/Real_Spending_PerCapita!X9</f>
        <v>58.4383201</v>
      </c>
      <c r="C9" s="10">
        <f>Real_Spending_PPP!N9/Real_Spending_PerCapita!Y9</f>
        <v>58.82672677</v>
      </c>
      <c r="D9" s="10">
        <f>Real_Spending_PPP!O9/Real_Spending_PerCapita!Z9</f>
        <v>59.09535648</v>
      </c>
      <c r="E9" s="10">
        <f>Real_Spending_PPP!P9/Real_Spending_PerCapita!AA9</f>
        <v>59.2774099</v>
      </c>
      <c r="F9" s="10">
        <f>Real_Spending_PPP!Q9/Real_Spending_PerCapita!AB9</f>
        <v>59.3794484</v>
      </c>
      <c r="G9" s="10">
        <f>Real_Spending_PPP!R9/Real_Spending_PerCapita!AC9</f>
        <v>59.53973047</v>
      </c>
      <c r="H9" s="10">
        <f>Real_Spending_PPP!S9/Real_Spending_PerCapita!AD9</f>
        <v>60.23396376</v>
      </c>
      <c r="I9" s="10">
        <f>Real_Spending_PPP!T9/Real_Spending_PerCapita!AE9</f>
        <v>60.78915708</v>
      </c>
      <c r="J9" s="10">
        <f>Real_Spending_PPP!U9/Real_Spending_PerCapita!AF9</f>
        <v>60.73058629</v>
      </c>
      <c r="K9" s="10">
        <f>Real_Spending_PPP!V9/Real_Spending_PerCapita!AG9</f>
        <v>60.62750647</v>
      </c>
    </row>
    <row r="10">
      <c r="A10" s="1" t="s">
        <v>16</v>
      </c>
      <c r="B10" s="10">
        <f>Real_Spending_PPP!M10/Real_Spending_PerCapita!X10</f>
        <v>1179.680965</v>
      </c>
      <c r="C10" s="10">
        <f>Real_Spending_PPP!N10/Real_Spending_PerCapita!Y10</f>
        <v>1197.146911</v>
      </c>
      <c r="D10" s="10">
        <f>Real_Spending_PPP!O10/Real_Spending_PerCapita!Z10</f>
        <v>1214.27007</v>
      </c>
      <c r="E10" s="10">
        <f>Real_Spending_PPP!P10/Real_Spending_PerCapita!AA10</f>
        <v>1230.980701</v>
      </c>
      <c r="F10" s="10">
        <f>Real_Spending_PPP!Q10/Real_Spending_PerCapita!AB10</f>
        <v>1247.235961</v>
      </c>
      <c r="G10" s="10">
        <f>Real_Spending_PPP!R10/Real_Spending_PerCapita!AC10</f>
        <v>1263.065814</v>
      </c>
      <c r="H10" s="10">
        <f>Real_Spending_PPP!S10/Real_Spending_PerCapita!AD10</f>
        <v>1278.562033</v>
      </c>
      <c r="I10" s="10">
        <f>Real_Spending_PPP!T10/Real_Spending_PerCapita!AE10</f>
        <v>1293.859289</v>
      </c>
      <c r="J10" s="10">
        <f>Real_Spending_PPP!U10/Real_Spending_PerCapita!AF10</f>
        <v>1309.05394</v>
      </c>
      <c r="K10" s="10">
        <f>Real_Spending_PPP!V10/Real_Spending_PerCapita!AG10</f>
        <v>1324.17139</v>
      </c>
    </row>
    <row r="11">
      <c r="A11" s="1" t="s">
        <v>17</v>
      </c>
      <c r="B11" s="10">
        <f>Real_Spending_PPP!M11/Real_Spending_PerCapita!X11</f>
        <v>232.9890927</v>
      </c>
      <c r="C11" s="10">
        <f>Real_Spending_PPP!N11/Real_Spending_PerCapita!Y11</f>
        <v>236.1592941</v>
      </c>
      <c r="D11" s="10">
        <f>Real_Spending_PPP!O11/Real_Spending_PerCapita!Z11</f>
        <v>239.3404823</v>
      </c>
      <c r="E11" s="10">
        <f>Real_Spending_PPP!P11/Real_Spending_PerCapita!AA11</f>
        <v>242.5241866</v>
      </c>
      <c r="F11" s="10">
        <f>Real_Spending_PPP!Q11/Real_Spending_PerCapita!AB11</f>
        <v>245.7075387</v>
      </c>
      <c r="G11" s="10">
        <f>Real_Spending_PPP!R11/Real_Spending_PerCapita!AC11</f>
        <v>248.883169</v>
      </c>
      <c r="H11" s="10">
        <f>Real_Spending_PPP!S11/Real_Spending_PerCapita!AD11</f>
        <v>252.0322193</v>
      </c>
      <c r="I11" s="10">
        <f>Real_Spending_PPP!T11/Real_Spending_PerCapita!AE11</f>
        <v>255.1310645</v>
      </c>
      <c r="J11" s="10">
        <f>Real_Spending_PPP!U11/Real_Spending_PerCapita!AF11</f>
        <v>258.1621768</v>
      </c>
      <c r="K11" s="10">
        <f>Real_Spending_PPP!V11/Real_Spending_PerCapita!AG11</f>
        <v>261.115492</v>
      </c>
    </row>
    <row r="12">
      <c r="A12" s="1" t="s">
        <v>18</v>
      </c>
      <c r="B12" s="10">
        <f>Real_Spending_PPP!M12/Real_Spending_PerCapita!X12</f>
        <v>128.0010159</v>
      </c>
      <c r="C12" s="10">
        <f>Real_Spending_PPP!N12/Real_Spending_PerCapita!Y12</f>
        <v>128.0630028</v>
      </c>
      <c r="D12" s="10">
        <f>Real_Spending_PPP!O12/Real_Spending_PerCapita!Z12</f>
        <v>128.047009</v>
      </c>
      <c r="E12" s="10">
        <f>Real_Spending_PPP!P12/Real_Spending_PerCapita!AA12</f>
        <v>128.0699787</v>
      </c>
      <c r="F12" s="10">
        <f>Real_Spending_PPP!Q12/Real_Spending_PerCapita!AB12</f>
        <v>127.8329937</v>
      </c>
      <c r="G12" s="10">
        <f>Real_Spending_PPP!R12/Real_Spending_PerCapita!AC12</f>
        <v>127.6289884</v>
      </c>
      <c r="H12" s="10">
        <f>Real_Spending_PPP!S12/Real_Spending_PerCapita!AD12</f>
        <v>127.4450181</v>
      </c>
      <c r="I12" s="10">
        <f>Real_Spending_PPP!T12/Real_Spending_PerCapita!AE12</f>
        <v>127.2759802</v>
      </c>
      <c r="J12" s="10">
        <f>Real_Spending_PPP!U12/Real_Spending_PerCapita!AF12</f>
        <v>127.1410011</v>
      </c>
      <c r="K12" s="10">
        <f>Real_Spending_PPP!V12/Real_Spending_PerCapita!AG12</f>
        <v>126.9945275</v>
      </c>
    </row>
    <row r="13">
      <c r="A13" s="1" t="s">
        <v>19</v>
      </c>
      <c r="B13" s="10">
        <f>Real_Spending_PPP!M13/Real_Spending_PerCapita!X13</f>
        <v>48.68364407</v>
      </c>
      <c r="C13" s="10">
        <f>Real_Spending_PPP!N13/Real_Spending_PerCapita!Y13</f>
        <v>49.05470301</v>
      </c>
      <c r="D13" s="10">
        <f>Real_Spending_PPP!O13/Real_Spending_PerCapita!Z13</f>
        <v>49.30782003</v>
      </c>
      <c r="E13" s="10">
        <f>Real_Spending_PPP!P13/Real_Spending_PerCapita!AA13</f>
        <v>49.55413299</v>
      </c>
      <c r="F13" s="10">
        <f>Real_Spending_PPP!Q13/Real_Spending_PerCapita!AB13</f>
        <v>49.93664443</v>
      </c>
      <c r="G13" s="10">
        <f>Real_Spending_PPP!R13/Real_Spending_PerCapita!AC13</f>
        <v>50.19986216</v>
      </c>
      <c r="H13" s="10">
        <f>Real_Spending_PPP!S13/Real_Spending_PerCapita!AD13</f>
        <v>50.42889551</v>
      </c>
      <c r="I13" s="10">
        <f>Real_Spending_PPP!T13/Real_Spending_PerCapita!AE13</f>
        <v>50.74665624</v>
      </c>
      <c r="J13" s="10">
        <f>Real_Spending_PPP!U13/Real_Spending_PerCapita!AF13</f>
        <v>51.0149469</v>
      </c>
      <c r="K13" s="10">
        <f>Real_Spending_PPP!V13/Real_Spending_PerCapita!AG13</f>
        <v>51.24571643</v>
      </c>
    </row>
    <row r="14">
      <c r="A14" s="1" t="s">
        <v>20</v>
      </c>
      <c r="B14" s="10">
        <f>Real_Spending_PPP!M14/Real_Spending_PerCapita!X14</f>
        <v>111.8363645</v>
      </c>
      <c r="C14" s="10">
        <f>Real_Spending_PPP!N14/Real_Spending_PerCapita!Y14</f>
        <v>113.6617928</v>
      </c>
      <c r="D14" s="10">
        <f>Real_Spending_PPP!O14/Real_Spending_PerCapita!Z14</f>
        <v>115.5052109</v>
      </c>
      <c r="E14" s="10">
        <f>Real_Spending_PPP!P14/Real_Spending_PerCapita!AA14</f>
        <v>117.3189437</v>
      </c>
      <c r="F14" s="10">
        <f>Real_Spending_PPP!Q14/Real_Spending_PerCapita!AB14</f>
        <v>119.0900447</v>
      </c>
      <c r="G14" s="10">
        <f>Real_Spending_PPP!R14/Real_Spending_PerCapita!AC14</f>
        <v>120.8283444</v>
      </c>
      <c r="H14" s="10">
        <f>Real_Spending_PPP!S14/Real_Spending_PerCapita!AD14</f>
        <v>122.5359565</v>
      </c>
      <c r="I14" s="10">
        <f>Real_Spending_PPP!T14/Real_Spending_PerCapita!AE14</f>
        <v>124.2216228</v>
      </c>
      <c r="J14" s="10">
        <f>Real_Spending_PPP!U14/Real_Spending_PerCapita!AF14</f>
        <v>125.8909944</v>
      </c>
      <c r="K14" s="10">
        <f>Real_Spending_PPP!V14/Real_Spending_PerCapita!AG14</f>
        <v>127.5403893</v>
      </c>
    </row>
    <row r="15">
      <c r="A15" s="1" t="s">
        <v>21</v>
      </c>
      <c r="B15" s="10">
        <f>Real_Spending_PPP!M15/Real_Spending_PerCapita!X15</f>
        <v>142.8050916</v>
      </c>
      <c r="C15" s="10">
        <f>Real_Spending_PPP!N15/Real_Spending_PerCapita!Y15</f>
        <v>142.7423144</v>
      </c>
      <c r="D15" s="10">
        <f>Real_Spending_PPP!O15/Real_Spending_PerCapita!Z15</f>
        <v>142.7853457</v>
      </c>
      <c r="E15" s="10">
        <f>Real_Spending_PPP!P15/Real_Spending_PerCapita!AA15</f>
        <v>142.8494027</v>
      </c>
      <c r="F15" s="10">
        <f>Real_Spending_PPP!Q15/Real_Spending_PerCapita!AB15</f>
        <v>142.9608919</v>
      </c>
      <c r="G15" s="10">
        <f>Real_Spending_PPP!R15/Real_Spending_PerCapita!AC15</f>
        <v>143.2016956</v>
      </c>
      <c r="H15" s="10">
        <f>Real_Spending_PPP!S15/Real_Spending_PerCapita!AD15</f>
        <v>143.5069111</v>
      </c>
      <c r="I15" s="10">
        <f>Real_Spending_PPP!T15/Real_Spending_PerCapita!AE15</f>
        <v>146.090603</v>
      </c>
      <c r="J15" s="10">
        <f>Real_Spending_PPP!U15/Real_Spending_PerCapita!AF15</f>
        <v>146.4059992</v>
      </c>
      <c r="K15" s="10">
        <f>Real_Spending_PPP!V15/Real_Spending_PerCapita!AG15</f>
        <v>146.6745602</v>
      </c>
    </row>
    <row r="16">
      <c r="A16" s="1" t="s">
        <v>22</v>
      </c>
      <c r="B16" s="10">
        <f>Real_Spending_PPP!M16/Real_Spending_PerCapita!X16</f>
        <v>49.8871681</v>
      </c>
      <c r="C16" s="10">
        <f>Real_Spending_PPP!N16/Real_Spending_PerCapita!Y16</f>
        <v>50.41214827</v>
      </c>
      <c r="D16" s="10">
        <f>Real_Spending_PPP!O16/Real_Spending_PerCapita!Z16</f>
        <v>50.97081633</v>
      </c>
      <c r="E16" s="10">
        <f>Real_Spending_PPP!P16/Real_Spending_PerCapita!AA16</f>
        <v>51.58464006</v>
      </c>
      <c r="F16" s="10">
        <f>Real_Spending_PPP!Q16/Real_Spending_PerCapita!AB16</f>
        <v>52.26351089</v>
      </c>
      <c r="G16" s="10">
        <f>Real_Spending_PPP!R16/Real_Spending_PerCapita!AC16</f>
        <v>52.99821944</v>
      </c>
      <c r="H16" s="10">
        <f>Real_Spending_PPP!S16/Real_Spending_PerCapita!AD16</f>
        <v>53.7674163</v>
      </c>
      <c r="I16" s="10">
        <f>Real_Spending_PPP!T16/Real_Spending_PerCapita!AE16</f>
        <v>54.53958971</v>
      </c>
      <c r="J16" s="10">
        <f>Real_Spending_PPP!U16/Real_Spending_PerCapita!AF16</f>
        <v>55.29122629</v>
      </c>
      <c r="K16" s="10">
        <f>Real_Spending_PPP!V16/Real_Spending_PerCapita!AG16</f>
        <v>56.01545574</v>
      </c>
    </row>
    <row r="17">
      <c r="A17" s="1" t="s">
        <v>23</v>
      </c>
      <c r="B17" s="10">
        <f>Real_Spending_PPP!M17/Real_Spending_PerCapita!X17</f>
        <v>25.25256957</v>
      </c>
      <c r="C17" s="10">
        <f>Real_Spending_PPP!N17/Real_Spending_PerCapita!Y17</f>
        <v>25.94078008</v>
      </c>
      <c r="D17" s="10">
        <f>Real_Spending_PPP!O17/Real_Spending_PerCapita!Z17</f>
        <v>26.66148398</v>
      </c>
      <c r="E17" s="10">
        <f>Real_Spending_PPP!P17/Real_Spending_PerCapita!AA17</f>
        <v>27.42567738</v>
      </c>
      <c r="F17" s="10">
        <f>Real_Spending_PPP!Q17/Real_Spending_PerCapita!AB17</f>
        <v>28.23803087</v>
      </c>
      <c r="G17" s="10">
        <f>Real_Spending_PPP!R17/Real_Spending_PerCapita!AC17</f>
        <v>29.08635253</v>
      </c>
      <c r="H17" s="10">
        <f>Real_Spending_PPP!S17/Real_Spending_PerCapita!AD17</f>
        <v>29.94447247</v>
      </c>
      <c r="I17" s="10">
        <f>Real_Spending_PPP!T17/Real_Spending_PerCapita!AE17</f>
        <v>30.77672161</v>
      </c>
      <c r="J17" s="10">
        <f>Real_Spending_PPP!U17/Real_Spending_PerCapita!AF17</f>
        <v>31.55715542</v>
      </c>
      <c r="K17" s="10">
        <f>Real_Spending_PPP!V17/Real_Spending_PerCapita!AG17</f>
        <v>32.27568128</v>
      </c>
    </row>
    <row r="18">
      <c r="A18" s="1" t="s">
        <v>24</v>
      </c>
      <c r="B18" s="10">
        <f>Real_Spending_PPP!M18/Real_Spending_PerCapita!X18</f>
        <v>69.59726235</v>
      </c>
      <c r="C18" s="10">
        <f>Real_Spending_PPP!N18/Real_Spending_PerCapita!Y18</f>
        <v>70.4400453</v>
      </c>
      <c r="D18" s="10">
        <f>Real_Spending_PPP!O18/Real_Spending_PerCapita!Z18</f>
        <v>71.33918911</v>
      </c>
      <c r="E18" s="10">
        <f>Real_Spending_PPP!P18/Real_Spending_PerCapita!AA18</f>
        <v>72.32692216</v>
      </c>
      <c r="F18" s="10">
        <f>Real_Spending_PPP!Q18/Real_Spending_PerCapita!AB18</f>
        <v>73.40944382</v>
      </c>
      <c r="G18" s="10">
        <f>Real_Spending_PPP!R18/Real_Spending_PerCapita!AC18</f>
        <v>74.56988998</v>
      </c>
      <c r="H18" s="10">
        <f>Real_Spending_PPP!S18/Real_Spending_PerCapita!AD18</f>
        <v>75.78735148</v>
      </c>
      <c r="I18" s="10">
        <f>Real_Spending_PPP!T18/Real_Spending_PerCapita!AE18</f>
        <v>77.03062289</v>
      </c>
      <c r="J18" s="10">
        <f>Real_Spending_PPP!U18/Real_Spending_PerCapita!AF18</f>
        <v>78.27147308</v>
      </c>
      <c r="K18" s="10">
        <f>Real_Spending_PPP!V18/Real_Spending_PerCapita!AG18</f>
        <v>79.5124444</v>
      </c>
    </row>
    <row r="19">
      <c r="A19" s="1" t="s">
        <v>25</v>
      </c>
      <c r="B19" s="10">
        <f>Real_Spending_PPP!M19/Real_Spending_PerCapita!X19</f>
        <v>61.3224695</v>
      </c>
      <c r="C19" s="10">
        <f>Real_Spending_PPP!N19/Real_Spending_PerCapita!Y19</f>
        <v>61.80699452</v>
      </c>
      <c r="D19" s="10">
        <f>Real_Spending_PPP!O19/Real_Spending_PerCapita!Z19</f>
        <v>62.27628444</v>
      </c>
      <c r="E19" s="10">
        <f>Real_Spending_PPP!P19/Real_Spending_PerCapita!AA19</f>
        <v>62.76636113</v>
      </c>
      <c r="F19" s="10">
        <f>Real_Spending_PPP!Q19/Real_Spending_PerCapita!AB19</f>
        <v>63.2589124</v>
      </c>
      <c r="G19" s="10">
        <f>Real_Spending_PPP!R19/Real_Spending_PerCapita!AC19</f>
        <v>63.70031049</v>
      </c>
      <c r="H19" s="10">
        <f>Real_Spending_PPP!S19/Real_Spending_PerCapita!AD19</f>
        <v>64.12823406</v>
      </c>
      <c r="I19" s="10">
        <f>Real_Spending_PPP!T19/Real_Spending_PerCapita!AE19</f>
        <v>64.61315928</v>
      </c>
      <c r="J19" s="10">
        <f>Real_Spending_PPP!U19/Real_Spending_PerCapita!AF19</f>
        <v>65.12886346</v>
      </c>
      <c r="K19" s="10">
        <f>Real_Spending_PPP!V19/Real_Spending_PerCapita!AG19</f>
        <v>65.59557235</v>
      </c>
    </row>
    <row r="20">
      <c r="A20" s="1" t="s">
        <v>26</v>
      </c>
      <c r="B20" s="10">
        <f>Real_Spending_PPP!M20/Real_Spending_PerCapita!X20</f>
        <v>301.2311751</v>
      </c>
      <c r="C20" s="10">
        <f>Real_Spending_PPP!N20/Real_Spending_PerCapita!Y20</f>
        <v>304.0939714</v>
      </c>
      <c r="D20" s="10">
        <f>Real_Spending_PPP!O20/Real_Spending_PerCapita!Z20</f>
        <v>306.7715079</v>
      </c>
      <c r="E20" s="10">
        <f>Real_Spending_PPP!P20/Real_Spending_PerCapita!AA20</f>
        <v>309.3384234</v>
      </c>
      <c r="F20" s="10">
        <f>Real_Spending_PPP!Q20/Real_Spending_PerCapita!AB20</f>
        <v>311.6443021</v>
      </c>
      <c r="G20" s="10">
        <f>Real_Spending_PPP!R20/Real_Spending_PerCapita!AC20</f>
        <v>313.9932522</v>
      </c>
      <c r="H20" s="10">
        <f>Real_Spending_PPP!S20/Real_Spending_PerCapita!AD20</f>
        <v>316.2344724</v>
      </c>
      <c r="I20" s="10">
        <f>Real_Spending_PPP!T20/Real_Spending_PerCapita!AE20</f>
        <v>318.6225564</v>
      </c>
      <c r="J20" s="10">
        <f>Real_Spending_PPP!U20/Real_Spending_PerCapita!AF20</f>
        <v>321.0398176</v>
      </c>
      <c r="K20" s="10">
        <f>Real_Spending_PPP!V20/Real_Spending_PerCapita!AG20</f>
        <v>323.405936</v>
      </c>
    </row>
    <row r="21">
      <c r="B21" s="1" t="s">
        <v>43</v>
      </c>
    </row>
    <row r="22">
      <c r="B22" s="1" t="s">
        <v>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 customWidth="1" min="13" max="13" width="9.43"/>
    <col customWidth="1" min="14" max="14" width="9.29"/>
    <col customWidth="1" min="15" max="20" width="9.43"/>
    <col customWidth="1" min="21" max="21" width="9.29"/>
    <col customWidth="1" min="22" max="22" width="9.43"/>
    <col customWidth="1" min="24" max="24" width="9.43"/>
    <col customWidth="1" min="25" max="25" width="9.29"/>
    <col customWidth="1" min="26" max="31" width="9.43"/>
    <col customWidth="1" min="32" max="32" width="9.29"/>
    <col customWidth="1" min="33" max="35" width="9.43"/>
  </cols>
  <sheetData>
    <row r="1">
      <c r="A1" s="1" t="s">
        <v>0</v>
      </c>
      <c r="B1" s="1">
        <v>2007.0</v>
      </c>
      <c r="C1" s="1">
        <v>2008.0</v>
      </c>
      <c r="D1" s="1">
        <v>2009.0</v>
      </c>
      <c r="E1" s="1">
        <v>2010.0</v>
      </c>
      <c r="F1" s="1">
        <v>2011.0</v>
      </c>
      <c r="G1" s="1">
        <v>2012.0</v>
      </c>
      <c r="H1" s="1">
        <v>2013.0</v>
      </c>
      <c r="I1" s="1">
        <v>2014.0</v>
      </c>
      <c r="J1" s="1">
        <v>2015.0</v>
      </c>
      <c r="K1" s="1">
        <v>2016.0</v>
      </c>
      <c r="M1" s="1">
        <v>2007.0</v>
      </c>
      <c r="N1" s="1">
        <v>2008.0</v>
      </c>
      <c r="O1" s="1">
        <v>2009.0</v>
      </c>
      <c r="P1" s="1">
        <v>2010.0</v>
      </c>
      <c r="Q1" s="1">
        <v>2011.0</v>
      </c>
      <c r="R1" s="1">
        <v>2012.0</v>
      </c>
      <c r="S1" s="1">
        <v>2013.0</v>
      </c>
      <c r="T1" s="1">
        <v>2014.0</v>
      </c>
      <c r="U1" s="1">
        <v>2015.0</v>
      </c>
      <c r="V1" s="1">
        <v>2016.0</v>
      </c>
      <c r="W1" s="1" t="s">
        <v>0</v>
      </c>
      <c r="X1" s="1">
        <v>2007.0</v>
      </c>
      <c r="Y1" s="1">
        <v>2008.0</v>
      </c>
      <c r="Z1" s="1">
        <v>2009.0</v>
      </c>
      <c r="AA1" s="1">
        <v>2010.0</v>
      </c>
      <c r="AB1" s="1">
        <v>2011.0</v>
      </c>
      <c r="AC1" s="1">
        <v>2012.0</v>
      </c>
      <c r="AD1" s="1">
        <v>2013.0</v>
      </c>
      <c r="AE1" s="1">
        <v>2014.0</v>
      </c>
      <c r="AF1" s="1">
        <v>2015.0</v>
      </c>
      <c r="AG1" s="1">
        <v>2016.0</v>
      </c>
      <c r="AH1" s="1"/>
      <c r="AI1" s="1"/>
    </row>
    <row r="2">
      <c r="A2" s="1" t="s">
        <v>1</v>
      </c>
      <c r="B2" s="2">
        <v>8.0</v>
      </c>
      <c r="C2" s="2">
        <v>8.0</v>
      </c>
      <c r="D2" s="2">
        <v>9.0</v>
      </c>
      <c r="E2" s="2">
        <v>9.0</v>
      </c>
      <c r="F2" s="2">
        <v>8.0</v>
      </c>
      <c r="G2" s="2">
        <v>8.0</v>
      </c>
      <c r="H2" s="2">
        <v>8.0</v>
      </c>
      <c r="I2" s="2">
        <v>8.0</v>
      </c>
      <c r="J2" s="2">
        <v>9.0</v>
      </c>
      <c r="K2" s="2">
        <v>8.0</v>
      </c>
      <c r="M2" s="4">
        <v>4.4626</v>
      </c>
      <c r="N2" s="4">
        <v>4.84441</v>
      </c>
      <c r="O2" s="4">
        <v>5.53105</v>
      </c>
      <c r="P2" s="4">
        <v>5.01971</v>
      </c>
      <c r="Q2" s="4">
        <v>5.29063</v>
      </c>
      <c r="R2" s="4">
        <v>5.34583</v>
      </c>
      <c r="S2" s="4">
        <v>5.43661</v>
      </c>
      <c r="T2" s="4">
        <v>5.36144</v>
      </c>
      <c r="U2" s="4">
        <v>5.77611</v>
      </c>
      <c r="V2" s="4">
        <v>5.57218</v>
      </c>
      <c r="W2" s="1" t="s">
        <v>1</v>
      </c>
      <c r="X2" s="5">
        <v>0.79</v>
      </c>
      <c r="Y2" s="5">
        <v>0.76</v>
      </c>
      <c r="Z2" s="5">
        <v>0.89</v>
      </c>
      <c r="AA2" s="5">
        <v>0.81</v>
      </c>
      <c r="AB2" s="5">
        <v>0.76</v>
      </c>
      <c r="AC2" s="5">
        <v>0.78</v>
      </c>
      <c r="AD2" s="5">
        <v>0.84</v>
      </c>
      <c r="AE2" s="5">
        <v>0.88</v>
      </c>
      <c r="AF2" s="5">
        <v>0.86</v>
      </c>
      <c r="AG2" s="5">
        <v>0.83</v>
      </c>
      <c r="AH2" s="6"/>
      <c r="AI2" s="6"/>
    </row>
    <row r="3">
      <c r="A3" s="1" t="s">
        <v>9</v>
      </c>
      <c r="B3" s="2">
        <v>8.0</v>
      </c>
      <c r="C3" s="2">
        <v>8.0</v>
      </c>
      <c r="D3" s="2">
        <v>9.0</v>
      </c>
      <c r="E3" s="2">
        <v>8.0</v>
      </c>
      <c r="F3" s="2">
        <v>9.0</v>
      </c>
      <c r="G3" s="2">
        <v>9.0</v>
      </c>
      <c r="H3" s="2">
        <v>9.0</v>
      </c>
      <c r="I3" s="2">
        <v>9.0</v>
      </c>
      <c r="J3" s="2">
        <v>9.0</v>
      </c>
      <c r="K3" s="2">
        <v>9.0</v>
      </c>
      <c r="M3" s="4">
        <v>4.66711</v>
      </c>
      <c r="N3" s="4">
        <v>4.64397</v>
      </c>
      <c r="O3" s="4">
        <v>5.09327</v>
      </c>
      <c r="P3" s="4">
        <v>5.55917</v>
      </c>
      <c r="Q3" s="4">
        <v>5.08313</v>
      </c>
      <c r="R3" s="4">
        <v>4.87765</v>
      </c>
      <c r="S3" s="4">
        <v>5.23801</v>
      </c>
      <c r="T3" s="4">
        <v>5.17368</v>
      </c>
      <c r="U3" s="4">
        <v>5.32175</v>
      </c>
      <c r="V3" s="7"/>
      <c r="W3" s="1" t="s">
        <v>9</v>
      </c>
      <c r="X3" s="6">
        <v>1.81</v>
      </c>
      <c r="Y3" s="6">
        <v>1.8</v>
      </c>
      <c r="Z3" s="6">
        <v>1.93</v>
      </c>
      <c r="AA3" s="6">
        <v>1.86</v>
      </c>
      <c r="AB3" s="6">
        <v>1.77</v>
      </c>
      <c r="AC3" s="6">
        <v>1.68</v>
      </c>
      <c r="AD3" s="6">
        <v>1.65</v>
      </c>
      <c r="AE3" s="6">
        <v>1.78</v>
      </c>
      <c r="AF3" s="6">
        <v>1.96</v>
      </c>
      <c r="AG3" s="6">
        <v>2.09</v>
      </c>
      <c r="AH3" s="5"/>
      <c r="AI3" s="5"/>
    </row>
    <row r="4">
      <c r="A4" s="1" t="s">
        <v>10</v>
      </c>
      <c r="B4" s="2">
        <v>8.0</v>
      </c>
      <c r="C4" s="2">
        <v>8.0</v>
      </c>
      <c r="D4" s="2">
        <v>8.0</v>
      </c>
      <c r="E4" s="2">
        <v>10.0</v>
      </c>
      <c r="F4" s="2">
        <v>10.0</v>
      </c>
      <c r="G4" s="2">
        <v>10.0</v>
      </c>
      <c r="H4" s="2">
        <v>10.0</v>
      </c>
      <c r="I4" s="2">
        <v>11.0</v>
      </c>
      <c r="J4" s="2">
        <v>11.0</v>
      </c>
      <c r="K4" s="2">
        <v>12.0</v>
      </c>
      <c r="M4" s="4">
        <v>4.97426</v>
      </c>
      <c r="N4" s="4">
        <v>5.26884</v>
      </c>
      <c r="O4" s="4">
        <v>5.46355</v>
      </c>
      <c r="P4" s="4">
        <v>5.6488</v>
      </c>
      <c r="Q4" s="4">
        <v>5.73741</v>
      </c>
      <c r="R4" s="4">
        <v>5.8551</v>
      </c>
      <c r="S4" s="4">
        <v>5.83885</v>
      </c>
      <c r="T4" s="4">
        <v>5.94848</v>
      </c>
      <c r="U4" s="4">
        <v>6.24106</v>
      </c>
      <c r="V4" s="7"/>
      <c r="W4" s="1" t="s">
        <v>10</v>
      </c>
      <c r="X4" s="5">
        <v>1.47</v>
      </c>
      <c r="Y4" s="5">
        <v>1.44</v>
      </c>
      <c r="Z4" s="5">
        <v>1.54</v>
      </c>
      <c r="AA4" s="5">
        <v>1.54</v>
      </c>
      <c r="AB4" s="5">
        <v>1.41</v>
      </c>
      <c r="AC4" s="5">
        <v>1.38</v>
      </c>
      <c r="AD4" s="5">
        <v>1.33</v>
      </c>
      <c r="AE4" s="5">
        <v>1.33</v>
      </c>
      <c r="AF4" s="5">
        <v>1.36</v>
      </c>
      <c r="AG4" s="5">
        <v>1.35</v>
      </c>
      <c r="AH4" s="6"/>
      <c r="AI4" s="6"/>
    </row>
    <row r="5">
      <c r="A5" s="1" t="s">
        <v>11</v>
      </c>
      <c r="B5" s="2">
        <v>9.0</v>
      </c>
      <c r="C5" s="2">
        <v>9.0</v>
      </c>
      <c r="D5" s="2">
        <v>11.0</v>
      </c>
      <c r="E5" s="2">
        <v>11.0</v>
      </c>
      <c r="F5" s="2">
        <v>10.0</v>
      </c>
      <c r="G5" s="2">
        <v>10.0</v>
      </c>
      <c r="H5" s="2">
        <v>10.0</v>
      </c>
      <c r="I5" s="2">
        <v>10.0</v>
      </c>
      <c r="J5" s="2">
        <v>10.0</v>
      </c>
      <c r="K5" s="2">
        <v>11.0</v>
      </c>
      <c r="M5" s="4">
        <v>4.78036</v>
      </c>
      <c r="N5" s="4">
        <v>4.63826</v>
      </c>
      <c r="O5" s="4">
        <v>4.85264</v>
      </c>
      <c r="P5" s="4">
        <v>5.36993</v>
      </c>
      <c r="Q5" s="4">
        <v>5.27444</v>
      </c>
      <c r="R5" s="7"/>
      <c r="S5" s="7"/>
      <c r="T5" s="7"/>
      <c r="U5" s="7"/>
      <c r="V5" s="7"/>
      <c r="W5" s="1" t="s">
        <v>11</v>
      </c>
      <c r="X5" s="6">
        <v>1.19</v>
      </c>
      <c r="Y5" s="6">
        <v>1.25</v>
      </c>
      <c r="Z5" s="6">
        <v>1.38</v>
      </c>
      <c r="AA5" s="6">
        <v>1.2</v>
      </c>
      <c r="AB5" s="6">
        <v>1.2</v>
      </c>
      <c r="AC5" s="6">
        <v>1.12</v>
      </c>
      <c r="AD5" s="6">
        <v>1.0</v>
      </c>
      <c r="AE5" s="6">
        <v>1.0</v>
      </c>
      <c r="AF5" s="6">
        <v>1.16</v>
      </c>
      <c r="AG5" s="6">
        <v>1.19</v>
      </c>
      <c r="AH5" s="6"/>
      <c r="AI5" s="6"/>
    </row>
    <row r="6">
      <c r="A6" s="1" t="s">
        <v>12</v>
      </c>
      <c r="B6" s="2">
        <v>4.0</v>
      </c>
      <c r="C6" s="2">
        <v>4.0</v>
      </c>
      <c r="D6" s="2">
        <v>4.0</v>
      </c>
      <c r="E6" s="2">
        <v>4.0</v>
      </c>
      <c r="F6" s="2">
        <v>4.0</v>
      </c>
      <c r="G6" s="2">
        <v>5.0</v>
      </c>
      <c r="H6" s="2">
        <v>5.0</v>
      </c>
      <c r="I6" s="2">
        <v>5.0</v>
      </c>
      <c r="J6" s="2">
        <v>5.0</v>
      </c>
      <c r="K6" s="2">
        <v>5.0</v>
      </c>
      <c r="M6" s="7"/>
      <c r="N6" s="7"/>
      <c r="O6" s="7"/>
      <c r="P6" s="7"/>
      <c r="Q6" s="7"/>
      <c r="R6" s="7"/>
      <c r="S6" s="7"/>
      <c r="T6" s="7"/>
      <c r="U6" s="7"/>
      <c r="V6" s="7"/>
      <c r="W6" s="1" t="s">
        <v>12</v>
      </c>
      <c r="X6" s="5">
        <v>1.91</v>
      </c>
      <c r="Y6" s="5">
        <v>1.88</v>
      </c>
      <c r="Z6" s="5">
        <v>2.07</v>
      </c>
      <c r="AA6" s="5">
        <v>1.9</v>
      </c>
      <c r="AB6" s="5">
        <v>1.82</v>
      </c>
      <c r="AC6" s="5">
        <v>1.84</v>
      </c>
      <c r="AD6" s="5">
        <v>1.87</v>
      </c>
      <c r="AE6" s="5">
        <v>1.92</v>
      </c>
      <c r="AF6" s="5">
        <v>1.93</v>
      </c>
      <c r="AG6" s="5">
        <v>1.93</v>
      </c>
      <c r="AH6" s="8"/>
      <c r="AI6" s="8"/>
    </row>
    <row r="7">
      <c r="A7" s="1" t="s">
        <v>13</v>
      </c>
      <c r="B7" s="2">
        <v>10.0</v>
      </c>
      <c r="C7" s="2">
        <v>10.0</v>
      </c>
      <c r="D7" s="2">
        <v>11.0</v>
      </c>
      <c r="E7" s="2">
        <v>11.0</v>
      </c>
      <c r="F7" s="2">
        <v>11.0</v>
      </c>
      <c r="G7" s="2">
        <v>11.0</v>
      </c>
      <c r="H7" s="2">
        <v>11.0</v>
      </c>
      <c r="I7" s="2">
        <v>12.0</v>
      </c>
      <c r="J7" s="2">
        <v>12.0</v>
      </c>
      <c r="K7" s="2">
        <v>12.0</v>
      </c>
      <c r="M7" s="4">
        <v>5.45728</v>
      </c>
      <c r="N7" s="4">
        <v>5.45351</v>
      </c>
      <c r="O7" s="4">
        <v>5.74618</v>
      </c>
      <c r="P7" s="4">
        <v>5.69251</v>
      </c>
      <c r="Q7" s="4">
        <v>5.5183</v>
      </c>
      <c r="R7" s="4">
        <v>5.45642</v>
      </c>
      <c r="S7" s="4">
        <v>5.50028</v>
      </c>
      <c r="T7" s="4">
        <v>5.51206</v>
      </c>
      <c r="U7" s="4">
        <v>5.46424</v>
      </c>
      <c r="V7" s="7"/>
      <c r="W7" s="1" t="s">
        <v>13</v>
      </c>
      <c r="X7" s="5">
        <v>2.28</v>
      </c>
      <c r="Y7" s="5">
        <v>2.26</v>
      </c>
      <c r="Z7" s="5">
        <v>2.48</v>
      </c>
      <c r="AA7" s="5">
        <v>2.33</v>
      </c>
      <c r="AB7" s="5">
        <v>2.26</v>
      </c>
      <c r="AC7" s="5">
        <v>2.24</v>
      </c>
      <c r="AD7" s="5">
        <v>2.22</v>
      </c>
      <c r="AE7" s="5">
        <v>2.23</v>
      </c>
      <c r="AF7" s="5">
        <v>2.27</v>
      </c>
      <c r="AG7" s="5">
        <v>2.33</v>
      </c>
    </row>
    <row r="8">
      <c r="A8" s="1" t="s">
        <v>14</v>
      </c>
      <c r="B8" s="2">
        <v>10.0</v>
      </c>
      <c r="C8" s="2">
        <v>10.0</v>
      </c>
      <c r="D8" s="2">
        <v>11.0</v>
      </c>
      <c r="E8" s="2">
        <v>11.0</v>
      </c>
      <c r="F8" s="2">
        <v>11.0</v>
      </c>
      <c r="G8" s="2">
        <v>11.0</v>
      </c>
      <c r="H8" s="2">
        <v>11.0</v>
      </c>
      <c r="I8" s="2">
        <v>11.0</v>
      </c>
      <c r="J8" s="2">
        <v>11.0</v>
      </c>
      <c r="K8" s="2">
        <v>11.0</v>
      </c>
      <c r="M8" s="4">
        <v>4.34303</v>
      </c>
      <c r="N8" s="4">
        <v>4.40954</v>
      </c>
      <c r="O8" s="4">
        <v>4.88048</v>
      </c>
      <c r="P8" s="4">
        <v>4.91368</v>
      </c>
      <c r="Q8" s="4">
        <v>4.8078</v>
      </c>
      <c r="R8" s="4">
        <v>4.93331</v>
      </c>
      <c r="S8" s="4">
        <v>4.93497</v>
      </c>
      <c r="T8" s="4">
        <v>4.93113</v>
      </c>
      <c r="U8" s="4">
        <v>4.81341</v>
      </c>
      <c r="V8" s="7"/>
      <c r="W8" s="1" t="s">
        <v>14</v>
      </c>
      <c r="X8" s="5">
        <v>1.24</v>
      </c>
      <c r="Y8" s="5">
        <v>1.28</v>
      </c>
      <c r="Z8" s="5">
        <v>1.39</v>
      </c>
      <c r="AA8" s="5">
        <v>1.35</v>
      </c>
      <c r="AB8" s="5">
        <v>1.28</v>
      </c>
      <c r="AC8" s="5">
        <v>1.31</v>
      </c>
      <c r="AD8" s="5">
        <v>1.22</v>
      </c>
      <c r="AE8" s="5">
        <v>1.18</v>
      </c>
      <c r="AF8" s="5">
        <v>1.18</v>
      </c>
      <c r="AG8" s="5">
        <v>1.2</v>
      </c>
    </row>
    <row r="9">
      <c r="A9" s="1" t="s">
        <v>15</v>
      </c>
      <c r="B9" s="2">
        <v>8.0</v>
      </c>
      <c r="C9" s="2">
        <v>9.0</v>
      </c>
      <c r="D9" s="2">
        <v>9.0</v>
      </c>
      <c r="E9" s="2">
        <v>9.0</v>
      </c>
      <c r="F9" s="2">
        <v>9.0</v>
      </c>
      <c r="G9" s="2">
        <v>9.0</v>
      </c>
      <c r="H9" s="2">
        <v>9.0</v>
      </c>
      <c r="I9" s="2">
        <v>9.0</v>
      </c>
      <c r="J9" s="2">
        <v>9.0</v>
      </c>
      <c r="K9" s="2">
        <v>9.0</v>
      </c>
      <c r="M9" s="4">
        <v>4.11852</v>
      </c>
      <c r="N9" s="4">
        <v>4.40287</v>
      </c>
      <c r="O9" s="4">
        <v>4.53631</v>
      </c>
      <c r="P9" s="4">
        <v>4.35239</v>
      </c>
      <c r="Q9" s="4">
        <v>4.14407</v>
      </c>
      <c r="R9" s="7" t="s">
        <v>28</v>
      </c>
      <c r="S9" s="4">
        <v>4.16472</v>
      </c>
      <c r="T9" s="4">
        <v>4.07525</v>
      </c>
      <c r="U9" s="4">
        <v>4.08036</v>
      </c>
      <c r="V9" s="7"/>
      <c r="W9" s="1" t="s">
        <v>15</v>
      </c>
      <c r="X9" s="5">
        <v>1.63</v>
      </c>
      <c r="Y9" s="5">
        <v>1.73</v>
      </c>
      <c r="Z9" s="5">
        <v>1.75</v>
      </c>
      <c r="AA9" s="5">
        <v>1.7</v>
      </c>
      <c r="AB9" s="5">
        <v>1.68</v>
      </c>
      <c r="AC9" s="5">
        <v>1.63</v>
      </c>
      <c r="AD9" s="5">
        <v>1.59</v>
      </c>
      <c r="AE9" s="5">
        <v>1.47</v>
      </c>
      <c r="AF9" s="5">
        <v>1.38</v>
      </c>
      <c r="AG9" s="5">
        <v>1.52</v>
      </c>
    </row>
    <row r="10">
      <c r="A10" s="1" t="s">
        <v>16</v>
      </c>
      <c r="B10" s="2">
        <v>4.0</v>
      </c>
      <c r="C10" s="2">
        <v>4.0</v>
      </c>
      <c r="D10" s="2">
        <v>3.0</v>
      </c>
      <c r="E10" s="2">
        <v>3.0</v>
      </c>
      <c r="F10" s="2">
        <v>3.0</v>
      </c>
      <c r="G10" s="2">
        <v>3.0</v>
      </c>
      <c r="H10" s="2">
        <v>4.0</v>
      </c>
      <c r="I10" s="2">
        <v>4.0</v>
      </c>
      <c r="J10" s="2">
        <v>4.0</v>
      </c>
      <c r="K10" s="2">
        <v>4.0</v>
      </c>
      <c r="M10" s="7"/>
      <c r="N10" s="7"/>
      <c r="O10" s="4">
        <v>3.31124</v>
      </c>
      <c r="P10" s="4">
        <v>3.42347</v>
      </c>
      <c r="Q10" s="4">
        <v>3.83972</v>
      </c>
      <c r="R10" s="4">
        <v>3.8675</v>
      </c>
      <c r="S10" s="4">
        <v>3.84467</v>
      </c>
      <c r="T10" s="7"/>
      <c r="U10" s="7"/>
      <c r="V10" s="7"/>
      <c r="W10" s="1" t="s">
        <v>16</v>
      </c>
      <c r="X10" s="5">
        <v>2.34</v>
      </c>
      <c r="Y10" s="5">
        <v>2.55</v>
      </c>
      <c r="Z10" s="5">
        <v>2.89</v>
      </c>
      <c r="AA10" s="5">
        <v>2.71</v>
      </c>
      <c r="AB10" s="5">
        <v>2.65</v>
      </c>
      <c r="AC10" s="5">
        <v>2.54</v>
      </c>
      <c r="AD10" s="5">
        <v>2.46</v>
      </c>
      <c r="AE10" s="5">
        <v>2.49</v>
      </c>
      <c r="AF10" s="5">
        <v>2.41</v>
      </c>
      <c r="AG10" s="5">
        <v>2.51</v>
      </c>
      <c r="AH10" s="6"/>
      <c r="AI10" s="6"/>
    </row>
    <row r="11">
      <c r="A11" s="1" t="s">
        <v>17</v>
      </c>
      <c r="B11" s="2">
        <v>3.0</v>
      </c>
      <c r="C11" s="2">
        <v>3.0</v>
      </c>
      <c r="D11" s="2">
        <v>3.0</v>
      </c>
      <c r="E11" s="2">
        <v>3.0</v>
      </c>
      <c r="F11" s="2">
        <v>3.0</v>
      </c>
      <c r="G11" s="2">
        <v>3.0</v>
      </c>
      <c r="H11" s="2">
        <v>3.0</v>
      </c>
      <c r="I11" s="2">
        <v>3.0</v>
      </c>
      <c r="J11" s="2">
        <v>3.0</v>
      </c>
      <c r="K11" s="2">
        <v>3.0</v>
      </c>
      <c r="M11" s="4">
        <v>3.04425</v>
      </c>
      <c r="N11" s="4">
        <v>2.9019</v>
      </c>
      <c r="O11" s="4">
        <v>3.52513</v>
      </c>
      <c r="P11" s="4">
        <v>2.81228</v>
      </c>
      <c r="Q11" s="4">
        <v>3.18944</v>
      </c>
      <c r="R11" s="4">
        <v>3.40748</v>
      </c>
      <c r="S11" s="4">
        <v>3.35904</v>
      </c>
      <c r="T11" s="4">
        <v>3.28801</v>
      </c>
      <c r="U11" s="4">
        <v>3.5836</v>
      </c>
      <c r="V11" s="7"/>
      <c r="W11" s="1" t="s">
        <v>17</v>
      </c>
      <c r="X11" s="6">
        <v>0.77</v>
      </c>
      <c r="Y11" s="6">
        <v>0.63</v>
      </c>
      <c r="Z11" s="6">
        <v>0.61</v>
      </c>
      <c r="AA11" s="6">
        <v>0.62</v>
      </c>
      <c r="AB11" s="6">
        <v>0.65</v>
      </c>
      <c r="AC11" s="6">
        <v>0.71</v>
      </c>
      <c r="AD11" s="6">
        <v>0.92</v>
      </c>
      <c r="AE11" s="6">
        <v>0.78</v>
      </c>
      <c r="AF11" s="6">
        <v>0.89</v>
      </c>
      <c r="AG11" s="6">
        <v>0.79</v>
      </c>
      <c r="AH11" s="6"/>
      <c r="AI11" s="6"/>
    </row>
    <row r="12">
      <c r="A12" s="1" t="s">
        <v>18</v>
      </c>
      <c r="B12" s="2">
        <v>8.0</v>
      </c>
      <c r="C12" s="2">
        <v>8.0</v>
      </c>
      <c r="D12" s="2">
        <v>9.0</v>
      </c>
      <c r="E12" s="2">
        <v>9.0</v>
      </c>
      <c r="F12" s="2">
        <v>11.0</v>
      </c>
      <c r="G12" s="2">
        <v>11.0</v>
      </c>
      <c r="H12" s="2">
        <v>11.0</v>
      </c>
      <c r="I12" s="2">
        <v>11.0</v>
      </c>
      <c r="J12" s="2">
        <v>11.0</v>
      </c>
      <c r="K12" s="2">
        <v>11.0</v>
      </c>
      <c r="M12" s="4">
        <v>3.33094</v>
      </c>
      <c r="N12" s="4">
        <v>3.31915</v>
      </c>
      <c r="O12" s="7"/>
      <c r="P12" s="4">
        <v>3.6395</v>
      </c>
      <c r="Q12" s="4">
        <v>3.64258</v>
      </c>
      <c r="R12" s="4">
        <v>3.69226</v>
      </c>
      <c r="S12" s="4">
        <v>3.66538</v>
      </c>
      <c r="T12" s="4">
        <v>3.59059</v>
      </c>
      <c r="U12" s="7"/>
      <c r="V12" s="4">
        <v>3.46746</v>
      </c>
      <c r="W12" s="1" t="s">
        <v>18</v>
      </c>
      <c r="X12" s="5">
        <v>0.9</v>
      </c>
      <c r="Y12" s="5">
        <v>0.92</v>
      </c>
      <c r="Z12" s="5">
        <v>0.98</v>
      </c>
      <c r="AA12" s="5">
        <v>0.96</v>
      </c>
      <c r="AB12" s="5">
        <v>0.99</v>
      </c>
      <c r="AC12" s="5">
        <v>0.97</v>
      </c>
      <c r="AD12" s="5">
        <v>0.95</v>
      </c>
      <c r="AE12" s="5">
        <v>0.97</v>
      </c>
      <c r="AF12" s="5">
        <v>0.96</v>
      </c>
      <c r="AG12" s="5">
        <v>0.94</v>
      </c>
      <c r="AH12" s="5"/>
      <c r="AI12" s="5"/>
    </row>
    <row r="13">
      <c r="A13" s="1" t="s">
        <v>19</v>
      </c>
      <c r="B13" s="2">
        <v>5.0</v>
      </c>
      <c r="C13" s="2">
        <v>6.0</v>
      </c>
      <c r="D13" s="2">
        <v>6.0</v>
      </c>
      <c r="E13" s="2">
        <v>6.0</v>
      </c>
      <c r="F13" s="2">
        <v>6.0</v>
      </c>
      <c r="G13" s="2">
        <v>6.0</v>
      </c>
      <c r="H13" s="2">
        <v>7.0</v>
      </c>
      <c r="I13" s="2">
        <v>7.0</v>
      </c>
      <c r="J13" s="2">
        <v>7.0</v>
      </c>
      <c r="K13" s="2">
        <v>7.0</v>
      </c>
      <c r="M13" s="4">
        <v>3.95229</v>
      </c>
      <c r="N13" s="4">
        <v>4.46395</v>
      </c>
      <c r="O13" s="4">
        <v>4.66983</v>
      </c>
      <c r="P13" s="7"/>
      <c r="Q13" s="4">
        <v>4.86413</v>
      </c>
      <c r="R13" s="4">
        <v>5.09636</v>
      </c>
      <c r="S13" s="4">
        <v>5.24758</v>
      </c>
      <c r="T13" s="4">
        <v>5.26613</v>
      </c>
      <c r="U13" s="4">
        <v>5.25271</v>
      </c>
      <c r="V13" s="7"/>
      <c r="W13" s="1" t="s">
        <v>19</v>
      </c>
      <c r="X13" s="5">
        <v>2.47</v>
      </c>
      <c r="Y13" s="5">
        <v>2.6</v>
      </c>
      <c r="Z13" s="5">
        <v>2.72</v>
      </c>
      <c r="AA13" s="5">
        <v>2.57</v>
      </c>
      <c r="AB13" s="5">
        <v>2.58</v>
      </c>
      <c r="AC13" s="5">
        <v>2.61</v>
      </c>
      <c r="AD13" s="5">
        <v>2.61</v>
      </c>
      <c r="AE13" s="5">
        <v>2.66</v>
      </c>
      <c r="AF13" s="5">
        <v>2.64</v>
      </c>
      <c r="AG13" s="5">
        <v>2.62</v>
      </c>
      <c r="AH13" s="5"/>
      <c r="AI13" s="5"/>
    </row>
    <row r="14">
      <c r="A14" s="1" t="s">
        <v>20</v>
      </c>
      <c r="B14" s="2">
        <v>6.0</v>
      </c>
      <c r="C14" s="2">
        <v>5.0</v>
      </c>
      <c r="D14" s="2">
        <v>6.0</v>
      </c>
      <c r="E14" s="2">
        <v>6.0</v>
      </c>
      <c r="F14" s="2">
        <v>6.0</v>
      </c>
      <c r="G14" s="2">
        <v>6.0</v>
      </c>
      <c r="H14" s="2">
        <v>6.0</v>
      </c>
      <c r="I14" s="2">
        <v>6.0</v>
      </c>
      <c r="J14" s="2">
        <v>6.0</v>
      </c>
      <c r="K14" s="2">
        <v>5.0</v>
      </c>
      <c r="M14" s="4">
        <v>4.69051</v>
      </c>
      <c r="N14" s="4">
        <v>4.82007</v>
      </c>
      <c r="O14" s="4">
        <v>5.18794</v>
      </c>
      <c r="P14" s="4">
        <v>5.15922</v>
      </c>
      <c r="Q14" s="4">
        <v>5.10565</v>
      </c>
      <c r="R14" s="4">
        <v>5.1031</v>
      </c>
      <c r="S14" s="4">
        <v>4.69605</v>
      </c>
      <c r="T14" s="4">
        <v>5.26134</v>
      </c>
      <c r="U14" s="4">
        <v>5.23946</v>
      </c>
      <c r="V14" s="7"/>
      <c r="W14" s="1" t="s">
        <v>20</v>
      </c>
      <c r="X14" s="5">
        <v>0.46</v>
      </c>
      <c r="Y14" s="5">
        <v>0.45</v>
      </c>
      <c r="Z14" s="5">
        <v>0.54</v>
      </c>
      <c r="AA14" s="5">
        <v>0.56</v>
      </c>
      <c r="AB14" s="5">
        <v>0.55</v>
      </c>
      <c r="AC14" s="5">
        <v>0.59</v>
      </c>
      <c r="AD14" s="5">
        <v>0.62</v>
      </c>
      <c r="AE14" s="5">
        <v>0.67</v>
      </c>
      <c r="AF14" s="5">
        <v>0.67</v>
      </c>
      <c r="AG14" s="5">
        <v>0.58</v>
      </c>
      <c r="AH14" s="6"/>
      <c r="AI14" s="6"/>
    </row>
    <row r="15">
      <c r="A15" s="1" t="s">
        <v>21</v>
      </c>
      <c r="B15" s="2">
        <v>5.0</v>
      </c>
      <c r="C15" s="2">
        <v>5.0</v>
      </c>
      <c r="D15" s="2">
        <v>6.0</v>
      </c>
      <c r="E15" s="2">
        <v>5.0</v>
      </c>
      <c r="F15" s="2">
        <v>5.0</v>
      </c>
      <c r="G15" s="2">
        <v>5.0</v>
      </c>
      <c r="H15" s="2">
        <v>5.0</v>
      </c>
      <c r="I15" s="2">
        <v>5.0</v>
      </c>
      <c r="J15" s="2">
        <v>5.0</v>
      </c>
      <c r="K15" s="2">
        <v>5.0</v>
      </c>
      <c r="M15" s="7"/>
      <c r="N15" s="4">
        <v>4.10175</v>
      </c>
      <c r="O15" s="7"/>
      <c r="P15" s="7"/>
      <c r="Q15" s="7"/>
      <c r="R15" s="4">
        <v>3.78973</v>
      </c>
      <c r="S15" s="7"/>
      <c r="T15" s="7"/>
      <c r="U15" s="4">
        <v>3.82025</v>
      </c>
      <c r="V15" s="7"/>
      <c r="W15" s="1" t="s">
        <v>21</v>
      </c>
      <c r="X15" s="6">
        <v>3.39</v>
      </c>
      <c r="Y15" s="6">
        <v>3.33</v>
      </c>
      <c r="Z15" s="6">
        <v>4.14</v>
      </c>
      <c r="AA15" s="6">
        <v>3.82</v>
      </c>
      <c r="AB15" s="6">
        <v>3.46</v>
      </c>
      <c r="AC15" s="6">
        <v>3.75</v>
      </c>
      <c r="AD15" s="6">
        <v>3.94</v>
      </c>
      <c r="AE15" s="6">
        <v>4.1</v>
      </c>
      <c r="AF15" s="6">
        <v>4.85</v>
      </c>
      <c r="AG15" s="6">
        <v>5.5</v>
      </c>
      <c r="AH15" s="7"/>
      <c r="AI15" s="7"/>
    </row>
    <row r="16">
      <c r="A16" s="1" t="s">
        <v>22</v>
      </c>
      <c r="B16" s="2">
        <v>6.0</v>
      </c>
      <c r="C16" s="2">
        <v>7.0</v>
      </c>
      <c r="D16" s="2">
        <v>7.0</v>
      </c>
      <c r="E16" s="2">
        <v>7.0</v>
      </c>
      <c r="F16" s="2">
        <v>7.0</v>
      </c>
      <c r="G16" s="2">
        <v>8.0</v>
      </c>
      <c r="H16" s="2">
        <v>8.0</v>
      </c>
      <c r="I16" s="2">
        <v>8.0</v>
      </c>
      <c r="J16" s="2">
        <v>8.0</v>
      </c>
      <c r="K16" s="2">
        <v>8.0</v>
      </c>
      <c r="M16" s="4">
        <v>4.97414</v>
      </c>
      <c r="N16" s="4">
        <v>4.866</v>
      </c>
      <c r="O16" s="4">
        <v>5.24869</v>
      </c>
      <c r="P16" s="4">
        <v>5.72174</v>
      </c>
      <c r="Q16" s="4">
        <v>5.96275</v>
      </c>
      <c r="R16" s="4">
        <v>6.37164</v>
      </c>
      <c r="S16" s="4">
        <v>6.01354</v>
      </c>
      <c r="T16" s="4">
        <v>6.04662</v>
      </c>
      <c r="U16" s="4">
        <v>5.95619</v>
      </c>
      <c r="V16" s="4">
        <v>5.94059</v>
      </c>
      <c r="W16" s="1" t="s">
        <v>22</v>
      </c>
      <c r="X16" s="5">
        <v>1.18</v>
      </c>
      <c r="Y16" s="5">
        <v>1.15</v>
      </c>
      <c r="Z16" s="5">
        <v>1.21</v>
      </c>
      <c r="AA16" s="5">
        <v>1.12</v>
      </c>
      <c r="AB16" s="5">
        <v>1.1</v>
      </c>
      <c r="AC16" s="5">
        <v>1.13</v>
      </c>
      <c r="AD16" s="5">
        <v>1.12</v>
      </c>
      <c r="AE16" s="5">
        <v>1.11</v>
      </c>
      <c r="AF16" s="5">
        <v>1.1</v>
      </c>
      <c r="AG16" s="5">
        <v>1.08</v>
      </c>
      <c r="AH16" s="5"/>
      <c r="AI16" s="5"/>
    </row>
    <row r="17">
      <c r="A17" s="1" t="s">
        <v>23</v>
      </c>
      <c r="B17" s="2">
        <v>4.0</v>
      </c>
      <c r="C17" s="2">
        <v>3.0</v>
      </c>
      <c r="D17" s="2">
        <v>4.0</v>
      </c>
      <c r="E17" s="2">
        <v>4.0</v>
      </c>
      <c r="F17" s="2">
        <v>4.0</v>
      </c>
      <c r="G17" s="2">
        <v>4.0</v>
      </c>
      <c r="H17" s="2">
        <v>4.0</v>
      </c>
      <c r="I17" s="2">
        <v>5.0</v>
      </c>
      <c r="J17" s="2">
        <v>6.0</v>
      </c>
      <c r="K17" s="2">
        <v>6.0</v>
      </c>
      <c r="M17" s="7"/>
      <c r="N17" s="4">
        <v>5.13781</v>
      </c>
      <c r="O17" s="7"/>
      <c r="P17" s="7"/>
      <c r="Q17" s="7"/>
      <c r="R17" s="7"/>
      <c r="S17" s="7"/>
      <c r="T17" s="7"/>
      <c r="U17" s="7"/>
      <c r="V17" s="7"/>
      <c r="W17" s="1" t="s">
        <v>23</v>
      </c>
      <c r="X17" s="5">
        <v>8.53</v>
      </c>
      <c r="Y17" s="5">
        <v>7.35</v>
      </c>
      <c r="Z17" s="5">
        <v>9.62</v>
      </c>
      <c r="AA17" s="5">
        <v>8.59</v>
      </c>
      <c r="AB17" s="5">
        <v>7.25</v>
      </c>
      <c r="AC17" s="5">
        <v>7.7</v>
      </c>
      <c r="AD17" s="5">
        <v>9.0</v>
      </c>
      <c r="AE17" s="5">
        <v>10.71</v>
      </c>
      <c r="AF17" s="5">
        <v>13.5</v>
      </c>
      <c r="AG17" s="5">
        <v>9.91</v>
      </c>
      <c r="AH17" s="7"/>
      <c r="AI17" s="7"/>
    </row>
    <row r="18">
      <c r="A18" s="1" t="s">
        <v>24</v>
      </c>
      <c r="B18" s="2">
        <v>5.0</v>
      </c>
      <c r="C18" s="2">
        <v>5.0</v>
      </c>
      <c r="D18" s="2">
        <v>6.0</v>
      </c>
      <c r="E18" s="2">
        <v>5.0</v>
      </c>
      <c r="F18" s="2">
        <v>5.0</v>
      </c>
      <c r="G18" s="2">
        <v>4.0</v>
      </c>
      <c r="H18" s="2">
        <v>4.0</v>
      </c>
      <c r="I18" s="2">
        <v>4.0</v>
      </c>
      <c r="J18" s="2">
        <v>4.0</v>
      </c>
      <c r="K18" s="2">
        <v>4.0</v>
      </c>
      <c r="M18" s="7"/>
      <c r="N18" s="7"/>
      <c r="O18" s="7"/>
      <c r="P18" s="7"/>
      <c r="Q18" s="7"/>
      <c r="R18" s="4">
        <v>4.419</v>
      </c>
      <c r="S18" s="4">
        <v>4.3641</v>
      </c>
      <c r="T18" s="4">
        <v>4.37116</v>
      </c>
      <c r="U18" s="4">
        <v>4.29187</v>
      </c>
      <c r="V18" s="7"/>
      <c r="W18" s="1" t="s">
        <v>24</v>
      </c>
      <c r="X18" s="6">
        <v>2.27</v>
      </c>
      <c r="Y18" s="6">
        <v>2.24</v>
      </c>
      <c r="Z18" s="6">
        <v>2.54</v>
      </c>
      <c r="AA18" s="6">
        <v>2.32</v>
      </c>
      <c r="AB18" s="6">
        <v>2.08</v>
      </c>
      <c r="AC18" s="6">
        <v>2.05</v>
      </c>
      <c r="AD18" s="6">
        <v>1.96</v>
      </c>
      <c r="AE18" s="6">
        <v>1.9</v>
      </c>
      <c r="AF18" s="6">
        <v>1.85</v>
      </c>
      <c r="AG18" s="6">
        <v>2.08</v>
      </c>
      <c r="AH18" s="7"/>
      <c r="AI18" s="7"/>
    </row>
    <row r="19">
      <c r="A19" s="1" t="s">
        <v>25</v>
      </c>
      <c r="B19" s="2">
        <v>7.0</v>
      </c>
      <c r="C19" s="2">
        <v>8.0</v>
      </c>
      <c r="D19" s="2">
        <v>9.0</v>
      </c>
      <c r="E19" s="2">
        <v>8.0</v>
      </c>
      <c r="F19" s="2">
        <v>8.0</v>
      </c>
      <c r="G19" s="2">
        <v>8.0</v>
      </c>
      <c r="H19" s="2">
        <v>10.0</v>
      </c>
      <c r="I19" s="2">
        <v>10.0</v>
      </c>
      <c r="J19" s="2">
        <v>10.0</v>
      </c>
      <c r="K19" s="2">
        <v>10.0</v>
      </c>
      <c r="M19" s="4">
        <v>4.9534</v>
      </c>
      <c r="N19" s="4">
        <v>4.93553</v>
      </c>
      <c r="O19" s="4">
        <v>5.13067</v>
      </c>
      <c r="P19" s="4">
        <v>5.77046</v>
      </c>
      <c r="Q19" s="4">
        <v>5.67333</v>
      </c>
      <c r="R19" s="7"/>
      <c r="S19" s="4">
        <v>5.61871</v>
      </c>
      <c r="T19" s="4">
        <v>5.69342</v>
      </c>
      <c r="U19" s="4">
        <v>5.63148</v>
      </c>
      <c r="V19" s="4">
        <v>5.54179</v>
      </c>
      <c r="W19" s="1" t="s">
        <v>25</v>
      </c>
      <c r="X19" s="6">
        <v>2.15</v>
      </c>
      <c r="Y19" s="6">
        <v>2.28</v>
      </c>
      <c r="Z19" s="6">
        <v>2.45</v>
      </c>
      <c r="AA19" s="6">
        <v>2.39</v>
      </c>
      <c r="AB19" s="6">
        <v>2.31</v>
      </c>
      <c r="AC19" s="6">
        <v>2.21</v>
      </c>
      <c r="AD19" s="6">
        <v>2.09</v>
      </c>
      <c r="AE19" s="6">
        <v>1.97</v>
      </c>
      <c r="AF19" s="6">
        <v>1.88</v>
      </c>
      <c r="AG19" s="6">
        <v>1.84</v>
      </c>
      <c r="AH19" s="4"/>
      <c r="AI19" s="4"/>
    </row>
    <row r="20">
      <c r="A20" s="1" t="s">
        <v>26</v>
      </c>
      <c r="B20" s="2">
        <v>15.0</v>
      </c>
      <c r="C20" s="2">
        <v>15.0</v>
      </c>
      <c r="D20" s="2">
        <v>16.0</v>
      </c>
      <c r="E20" s="2">
        <v>16.0</v>
      </c>
      <c r="F20" s="2">
        <v>16.0</v>
      </c>
      <c r="G20" s="2">
        <v>16.0</v>
      </c>
      <c r="H20" s="2">
        <v>16.0</v>
      </c>
      <c r="I20" s="2">
        <v>17.0</v>
      </c>
      <c r="J20" s="2">
        <v>17.0</v>
      </c>
      <c r="K20" s="2">
        <v>17.0</v>
      </c>
      <c r="M20" s="7"/>
      <c r="N20" s="7"/>
      <c r="O20" s="7"/>
      <c r="P20" s="4">
        <v>5.42001</v>
      </c>
      <c r="Q20" s="4">
        <v>5.2239</v>
      </c>
      <c r="R20" s="4">
        <v>5.19486</v>
      </c>
      <c r="S20" s="4">
        <v>4.94379</v>
      </c>
      <c r="T20" s="4">
        <v>4.98948</v>
      </c>
      <c r="U20" s="7"/>
      <c r="V20" s="7"/>
      <c r="W20" s="1" t="s">
        <v>26</v>
      </c>
      <c r="X20" s="5">
        <v>3.85</v>
      </c>
      <c r="Y20" s="5">
        <v>4.22</v>
      </c>
      <c r="Z20" s="5">
        <v>4.64</v>
      </c>
      <c r="AA20" s="5">
        <v>4.67</v>
      </c>
      <c r="AB20" s="5">
        <v>4.58</v>
      </c>
      <c r="AC20" s="5">
        <v>4.24</v>
      </c>
      <c r="AD20" s="5">
        <v>3.83</v>
      </c>
      <c r="AE20" s="5">
        <v>3.5</v>
      </c>
      <c r="AF20" s="5">
        <v>3.29</v>
      </c>
      <c r="AG20" s="5">
        <v>3.22</v>
      </c>
      <c r="AH20" s="6"/>
      <c r="AI20" s="6"/>
    </row>
    <row r="21">
      <c r="B21" s="1" t="s">
        <v>29</v>
      </c>
      <c r="M21" s="1" t="s">
        <v>30</v>
      </c>
      <c r="X21" s="1" t="s">
        <v>31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s>
  <sheetData>
    <row r="1">
      <c r="A1" s="1" t="s">
        <v>0</v>
      </c>
      <c r="B1" s="1">
        <v>2007.0</v>
      </c>
      <c r="C1" s="1">
        <v>2008.0</v>
      </c>
      <c r="D1" s="1">
        <v>2009.0</v>
      </c>
      <c r="E1" s="1">
        <v>2010.0</v>
      </c>
      <c r="F1" s="1">
        <v>2011.0</v>
      </c>
      <c r="G1" s="1">
        <v>2012.0</v>
      </c>
      <c r="H1" s="1">
        <v>2013.0</v>
      </c>
      <c r="I1" s="1">
        <v>2014.0</v>
      </c>
      <c r="J1" s="1">
        <v>2015.0</v>
      </c>
      <c r="K1" s="1">
        <v>2016.0</v>
      </c>
    </row>
    <row r="2">
      <c r="A2" s="1" t="s">
        <v>1</v>
      </c>
      <c r="B2" s="2">
        <v>8.0</v>
      </c>
      <c r="C2" s="2">
        <v>8.0</v>
      </c>
      <c r="D2" s="2">
        <v>9.0</v>
      </c>
      <c r="E2" s="2">
        <v>9.0</v>
      </c>
      <c r="F2" s="2">
        <v>8.0</v>
      </c>
      <c r="G2" s="2">
        <v>8.0</v>
      </c>
      <c r="H2" s="2">
        <v>8.0</v>
      </c>
      <c r="I2" s="2">
        <v>8.0</v>
      </c>
      <c r="J2" s="2">
        <v>9.0</v>
      </c>
      <c r="K2" s="2">
        <v>8.0</v>
      </c>
    </row>
    <row r="3">
      <c r="A3" s="1" t="s">
        <v>9</v>
      </c>
      <c r="B3" s="2">
        <v>8.0</v>
      </c>
      <c r="C3" s="2">
        <v>8.0</v>
      </c>
      <c r="D3" s="2">
        <v>9.0</v>
      </c>
      <c r="E3" s="2">
        <v>8.0</v>
      </c>
      <c r="F3" s="2">
        <v>9.0</v>
      </c>
      <c r="G3" s="2">
        <v>9.0</v>
      </c>
      <c r="H3" s="2">
        <v>9.0</v>
      </c>
      <c r="I3" s="2">
        <v>9.0</v>
      </c>
      <c r="J3" s="2">
        <v>9.0</v>
      </c>
      <c r="K3" s="2">
        <v>9.0</v>
      </c>
    </row>
    <row r="4">
      <c r="A4" s="1" t="s">
        <v>10</v>
      </c>
      <c r="B4" s="2">
        <v>8.0</v>
      </c>
      <c r="C4" s="2">
        <v>8.0</v>
      </c>
      <c r="D4" s="2">
        <v>8.0</v>
      </c>
      <c r="E4" s="2">
        <v>10.0</v>
      </c>
      <c r="F4" s="2">
        <v>10.0</v>
      </c>
      <c r="G4" s="2">
        <v>10.0</v>
      </c>
      <c r="H4" s="2">
        <v>10.0</v>
      </c>
      <c r="I4" s="2">
        <v>11.0</v>
      </c>
      <c r="J4" s="2">
        <v>11.0</v>
      </c>
      <c r="K4" s="2">
        <v>12.0</v>
      </c>
    </row>
    <row r="5">
      <c r="A5" s="1" t="s">
        <v>11</v>
      </c>
      <c r="B5" s="2">
        <v>9.0</v>
      </c>
      <c r="C5" s="2">
        <v>9.0</v>
      </c>
      <c r="D5" s="2">
        <v>11.0</v>
      </c>
      <c r="E5" s="2">
        <v>11.0</v>
      </c>
      <c r="F5" s="2">
        <v>10.0</v>
      </c>
      <c r="G5" s="2">
        <v>10.0</v>
      </c>
      <c r="H5" s="2">
        <v>10.0</v>
      </c>
      <c r="I5" s="2">
        <v>10.0</v>
      </c>
      <c r="J5" s="2">
        <v>10.0</v>
      </c>
      <c r="K5" s="2">
        <v>11.0</v>
      </c>
    </row>
    <row r="6">
      <c r="A6" s="1" t="s">
        <v>12</v>
      </c>
      <c r="B6" s="2">
        <v>4.0</v>
      </c>
      <c r="C6" s="2">
        <v>4.0</v>
      </c>
      <c r="D6" s="2">
        <v>4.0</v>
      </c>
      <c r="E6" s="2">
        <v>4.0</v>
      </c>
      <c r="F6" s="2">
        <v>4.0</v>
      </c>
      <c r="G6" s="2">
        <v>5.0</v>
      </c>
      <c r="H6" s="2">
        <v>5.0</v>
      </c>
      <c r="I6" s="2">
        <v>5.0</v>
      </c>
      <c r="J6" s="2">
        <v>5.0</v>
      </c>
      <c r="K6" s="2">
        <v>5.0</v>
      </c>
    </row>
    <row r="7">
      <c r="A7" s="1" t="s">
        <v>13</v>
      </c>
      <c r="B7" s="2">
        <v>10.0</v>
      </c>
      <c r="C7" s="2">
        <v>10.0</v>
      </c>
      <c r="D7" s="2">
        <v>11.0</v>
      </c>
      <c r="E7" s="2">
        <v>11.0</v>
      </c>
      <c r="F7" s="2">
        <v>11.0</v>
      </c>
      <c r="G7" s="2">
        <v>11.0</v>
      </c>
      <c r="H7" s="2">
        <v>11.0</v>
      </c>
      <c r="I7" s="2">
        <v>12.0</v>
      </c>
      <c r="J7" s="2">
        <v>12.0</v>
      </c>
      <c r="K7" s="2">
        <v>12.0</v>
      </c>
    </row>
    <row r="8">
      <c r="A8" s="1" t="s">
        <v>14</v>
      </c>
      <c r="B8" s="2">
        <v>10.0</v>
      </c>
      <c r="C8" s="2">
        <v>10.0</v>
      </c>
      <c r="D8" s="2">
        <v>11.0</v>
      </c>
      <c r="E8" s="2">
        <v>11.0</v>
      </c>
      <c r="F8" s="2">
        <v>11.0</v>
      </c>
      <c r="G8" s="2">
        <v>11.0</v>
      </c>
      <c r="H8" s="2">
        <v>11.0</v>
      </c>
      <c r="I8" s="2">
        <v>11.0</v>
      </c>
      <c r="J8" s="2">
        <v>11.0</v>
      </c>
      <c r="K8" s="2">
        <v>11.0</v>
      </c>
    </row>
    <row r="9">
      <c r="A9" s="1" t="s">
        <v>15</v>
      </c>
      <c r="B9" s="2">
        <v>8.0</v>
      </c>
      <c r="C9" s="2">
        <v>9.0</v>
      </c>
      <c r="D9" s="2">
        <v>9.0</v>
      </c>
      <c r="E9" s="2">
        <v>9.0</v>
      </c>
      <c r="F9" s="2">
        <v>9.0</v>
      </c>
      <c r="G9" s="2">
        <v>9.0</v>
      </c>
      <c r="H9" s="2">
        <v>9.0</v>
      </c>
      <c r="I9" s="2">
        <v>9.0</v>
      </c>
      <c r="J9" s="2">
        <v>9.0</v>
      </c>
      <c r="K9" s="2">
        <v>9.0</v>
      </c>
    </row>
    <row r="10">
      <c r="A10" s="1" t="s">
        <v>16</v>
      </c>
      <c r="B10" s="2">
        <v>4.0</v>
      </c>
      <c r="C10" s="2">
        <v>4.0</v>
      </c>
      <c r="D10" s="2">
        <v>3.0</v>
      </c>
      <c r="E10" s="2">
        <v>3.0</v>
      </c>
      <c r="F10" s="2">
        <v>3.0</v>
      </c>
      <c r="G10" s="2">
        <v>3.0</v>
      </c>
      <c r="H10" s="2">
        <v>4.0</v>
      </c>
      <c r="I10" s="2">
        <v>4.0</v>
      </c>
      <c r="J10" s="2">
        <v>4.0</v>
      </c>
      <c r="K10" s="2">
        <v>4.0</v>
      </c>
    </row>
    <row r="11">
      <c r="A11" s="1" t="s">
        <v>17</v>
      </c>
      <c r="B11" s="2">
        <v>3.0</v>
      </c>
      <c r="C11" s="2">
        <v>3.0</v>
      </c>
      <c r="D11" s="2">
        <v>3.0</v>
      </c>
      <c r="E11" s="2">
        <v>3.0</v>
      </c>
      <c r="F11" s="2">
        <v>3.0</v>
      </c>
      <c r="G11" s="2">
        <v>3.0</v>
      </c>
      <c r="H11" s="2">
        <v>3.0</v>
      </c>
      <c r="I11" s="2">
        <v>3.0</v>
      </c>
      <c r="J11" s="2">
        <v>3.0</v>
      </c>
      <c r="K11" s="2">
        <v>3.0</v>
      </c>
    </row>
    <row r="12">
      <c r="A12" s="1" t="s">
        <v>18</v>
      </c>
      <c r="B12" s="2">
        <v>8.0</v>
      </c>
      <c r="C12" s="2">
        <v>8.0</v>
      </c>
      <c r="D12" s="2">
        <v>9.0</v>
      </c>
      <c r="E12" s="2">
        <v>9.0</v>
      </c>
      <c r="F12" s="2">
        <v>11.0</v>
      </c>
      <c r="G12" s="2">
        <v>11.0</v>
      </c>
      <c r="H12" s="2">
        <v>11.0</v>
      </c>
      <c r="I12" s="2">
        <v>11.0</v>
      </c>
      <c r="J12" s="2">
        <v>11.0</v>
      </c>
      <c r="K12" s="2">
        <v>11.0</v>
      </c>
    </row>
    <row r="13">
      <c r="A13" s="1" t="s">
        <v>19</v>
      </c>
      <c r="B13" s="2">
        <v>5.0</v>
      </c>
      <c r="C13" s="2">
        <v>6.0</v>
      </c>
      <c r="D13" s="2">
        <v>6.0</v>
      </c>
      <c r="E13" s="2">
        <v>6.0</v>
      </c>
      <c r="F13" s="2">
        <v>6.0</v>
      </c>
      <c r="G13" s="2">
        <v>6.0</v>
      </c>
      <c r="H13" s="2">
        <v>7.0</v>
      </c>
      <c r="I13" s="2">
        <v>7.0</v>
      </c>
      <c r="J13" s="2">
        <v>7.0</v>
      </c>
      <c r="K13" s="2">
        <v>7.0</v>
      </c>
    </row>
    <row r="14">
      <c r="A14" s="1" t="s">
        <v>20</v>
      </c>
      <c r="B14" s="2">
        <v>6.0</v>
      </c>
      <c r="C14" s="2">
        <v>5.0</v>
      </c>
      <c r="D14" s="2">
        <v>6.0</v>
      </c>
      <c r="E14" s="2">
        <v>6.0</v>
      </c>
      <c r="F14" s="2">
        <v>6.0</v>
      </c>
      <c r="G14" s="2">
        <v>6.0</v>
      </c>
      <c r="H14" s="2">
        <v>6.0</v>
      </c>
      <c r="I14" s="2">
        <v>6.0</v>
      </c>
      <c r="J14" s="2">
        <v>6.0</v>
      </c>
      <c r="K14" s="2">
        <v>5.0</v>
      </c>
    </row>
    <row r="15">
      <c r="A15" s="1" t="s">
        <v>21</v>
      </c>
      <c r="B15" s="2">
        <v>5.0</v>
      </c>
      <c r="C15" s="2">
        <v>5.0</v>
      </c>
      <c r="D15" s="2">
        <v>6.0</v>
      </c>
      <c r="E15" s="2">
        <v>5.0</v>
      </c>
      <c r="F15" s="2">
        <v>5.0</v>
      </c>
      <c r="G15" s="2">
        <v>5.0</v>
      </c>
      <c r="H15" s="2">
        <v>5.0</v>
      </c>
      <c r="I15" s="2">
        <v>5.0</v>
      </c>
      <c r="J15" s="2">
        <v>5.0</v>
      </c>
      <c r="K15" s="2">
        <v>5.0</v>
      </c>
    </row>
    <row r="16">
      <c r="A16" s="1" t="s">
        <v>22</v>
      </c>
      <c r="B16" s="2">
        <v>6.0</v>
      </c>
      <c r="C16" s="2">
        <v>7.0</v>
      </c>
      <c r="D16" s="2">
        <v>7.0</v>
      </c>
      <c r="E16" s="2">
        <v>7.0</v>
      </c>
      <c r="F16" s="2">
        <v>7.0</v>
      </c>
      <c r="G16" s="2">
        <v>8.0</v>
      </c>
      <c r="H16" s="2">
        <v>8.0</v>
      </c>
      <c r="I16" s="2">
        <v>8.0</v>
      </c>
      <c r="J16" s="2">
        <v>8.0</v>
      </c>
      <c r="K16" s="2">
        <v>8.0</v>
      </c>
    </row>
    <row r="17">
      <c r="A17" s="1" t="s">
        <v>23</v>
      </c>
      <c r="B17" s="2">
        <v>4.0</v>
      </c>
      <c r="C17" s="2">
        <v>3.0</v>
      </c>
      <c r="D17" s="2">
        <v>4.0</v>
      </c>
      <c r="E17" s="2">
        <v>4.0</v>
      </c>
      <c r="F17" s="2">
        <v>4.0</v>
      </c>
      <c r="G17" s="2">
        <v>4.0</v>
      </c>
      <c r="H17" s="2">
        <v>4.0</v>
      </c>
      <c r="I17" s="2">
        <v>5.0</v>
      </c>
      <c r="J17" s="2">
        <v>6.0</v>
      </c>
      <c r="K17" s="2">
        <v>6.0</v>
      </c>
    </row>
    <row r="18">
      <c r="A18" s="1" t="s">
        <v>24</v>
      </c>
      <c r="B18" s="2">
        <v>5.0</v>
      </c>
      <c r="C18" s="2">
        <v>5.0</v>
      </c>
      <c r="D18" s="2">
        <v>6.0</v>
      </c>
      <c r="E18" s="2">
        <v>5.0</v>
      </c>
      <c r="F18" s="2">
        <v>5.0</v>
      </c>
      <c r="G18" s="2">
        <v>4.0</v>
      </c>
      <c r="H18" s="2">
        <v>4.0</v>
      </c>
      <c r="I18" s="2">
        <v>4.0</v>
      </c>
      <c r="J18" s="2">
        <v>4.0</v>
      </c>
      <c r="K18" s="2">
        <v>4.0</v>
      </c>
    </row>
    <row r="19">
      <c r="A19" s="1" t="s">
        <v>25</v>
      </c>
      <c r="B19" s="2">
        <v>7.0</v>
      </c>
      <c r="C19" s="2">
        <v>8.0</v>
      </c>
      <c r="D19" s="2">
        <v>9.0</v>
      </c>
      <c r="E19" s="2">
        <v>8.0</v>
      </c>
      <c r="F19" s="2">
        <v>8.0</v>
      </c>
      <c r="G19" s="2">
        <v>8.0</v>
      </c>
      <c r="H19" s="2">
        <v>10.0</v>
      </c>
      <c r="I19" s="2">
        <v>10.0</v>
      </c>
      <c r="J19" s="2">
        <v>10.0</v>
      </c>
      <c r="K19" s="2">
        <v>10.0</v>
      </c>
    </row>
    <row r="20">
      <c r="A20" s="1" t="s">
        <v>26</v>
      </c>
      <c r="B20" s="2">
        <v>15.0</v>
      </c>
      <c r="C20" s="2">
        <v>15.0</v>
      </c>
      <c r="D20" s="2">
        <v>16.0</v>
      </c>
      <c r="E20" s="2">
        <v>16.0</v>
      </c>
      <c r="F20" s="2">
        <v>16.0</v>
      </c>
      <c r="G20" s="2">
        <v>16.0</v>
      </c>
      <c r="H20" s="2">
        <v>16.0</v>
      </c>
      <c r="I20" s="2">
        <v>17.0</v>
      </c>
      <c r="J20" s="2">
        <v>17.0</v>
      </c>
      <c r="K20" s="2">
        <v>17.0</v>
      </c>
    </row>
    <row r="21">
      <c r="B21" s="1" t="s">
        <v>29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 customWidth="1" min="13" max="13" width="9.43"/>
    <col customWidth="1" min="14" max="14" width="9.29"/>
    <col customWidth="1" min="15" max="20" width="9.43"/>
    <col customWidth="1" min="21" max="21" width="9.29"/>
    <col customWidth="1" min="22" max="22" width="9.43"/>
    <col customWidth="1" min="24" max="24" width="6.57"/>
    <col customWidth="1" min="25" max="26" width="5.29"/>
    <col customWidth="1" min="27" max="27" width="7.57"/>
    <col customWidth="1" min="28" max="28" width="7.86"/>
    <col customWidth="1" min="29" max="29" width="7.43"/>
    <col customWidth="1" min="30" max="30" width="6.0"/>
    <col customWidth="1" min="31" max="31" width="6.14"/>
    <col customWidth="1" min="32" max="32" width="6.0"/>
    <col customWidth="1" min="33" max="33" width="6.29"/>
  </cols>
  <sheetData>
    <row r="1">
      <c r="A1" s="1" t="s">
        <v>0</v>
      </c>
      <c r="B1" s="1">
        <v>2007.0</v>
      </c>
      <c r="C1" s="1">
        <v>2008.0</v>
      </c>
      <c r="D1" s="1">
        <v>2009.0</v>
      </c>
      <c r="E1" s="1">
        <v>2010.0</v>
      </c>
      <c r="F1" s="1">
        <v>2011.0</v>
      </c>
      <c r="G1" s="1">
        <v>2012.0</v>
      </c>
      <c r="H1" s="1">
        <v>2013.0</v>
      </c>
      <c r="I1" s="1">
        <v>2014.0</v>
      </c>
      <c r="J1" s="1">
        <v>2015.0</v>
      </c>
      <c r="K1" s="1">
        <v>2016.0</v>
      </c>
      <c r="M1" s="1">
        <v>2007.0</v>
      </c>
      <c r="N1" s="1">
        <v>2008.0</v>
      </c>
      <c r="O1" s="1">
        <v>2009.0</v>
      </c>
      <c r="P1" s="1">
        <v>2010.0</v>
      </c>
      <c r="Q1" s="1">
        <v>2011.0</v>
      </c>
      <c r="R1" s="1">
        <v>2012.0</v>
      </c>
      <c r="S1" s="1">
        <v>2013.0</v>
      </c>
      <c r="T1" s="1">
        <v>2014.0</v>
      </c>
      <c r="U1" s="1">
        <v>2015.0</v>
      </c>
      <c r="V1" s="1">
        <v>2016.0</v>
      </c>
      <c r="W1" s="1" t="s">
        <v>0</v>
      </c>
      <c r="X1" s="1">
        <v>2007.0</v>
      </c>
      <c r="Y1" s="1">
        <v>2008.0</v>
      </c>
      <c r="Z1" s="1">
        <v>2009.0</v>
      </c>
      <c r="AA1" s="1">
        <v>2010.0</v>
      </c>
      <c r="AB1" s="1">
        <v>2011.0</v>
      </c>
      <c r="AC1" s="1">
        <v>2012.0</v>
      </c>
      <c r="AD1" s="1">
        <v>2013.0</v>
      </c>
      <c r="AE1" s="1">
        <v>2014.0</v>
      </c>
      <c r="AF1" s="1">
        <v>2015.0</v>
      </c>
      <c r="AG1" s="1">
        <v>2016.0</v>
      </c>
    </row>
    <row r="2">
      <c r="A2" s="1" t="s">
        <v>1</v>
      </c>
      <c r="B2" s="2">
        <v>26.0</v>
      </c>
      <c r="C2" s="2">
        <v>25.0</v>
      </c>
      <c r="D2" s="2">
        <v>26.0</v>
      </c>
      <c r="E2" s="2">
        <v>26.0</v>
      </c>
      <c r="F2" s="2">
        <v>24.0</v>
      </c>
      <c r="G2" s="2">
        <v>23.0</v>
      </c>
      <c r="H2" s="2">
        <v>22.0</v>
      </c>
      <c r="I2" s="2">
        <v>21.0</v>
      </c>
      <c r="J2" s="2">
        <v>21.0</v>
      </c>
      <c r="K2" s="2">
        <v>18.0</v>
      </c>
      <c r="M2" s="4">
        <v>15.10436</v>
      </c>
      <c r="N2" s="4">
        <v>15.74789</v>
      </c>
      <c r="O2" s="4">
        <v>16.02104</v>
      </c>
      <c r="P2" s="4">
        <v>15.04833</v>
      </c>
      <c r="Q2" s="4">
        <v>15.15894</v>
      </c>
      <c r="R2" s="4">
        <v>14.51861</v>
      </c>
      <c r="S2" s="4">
        <v>14.45832</v>
      </c>
      <c r="T2" s="4">
        <v>13.79967</v>
      </c>
      <c r="U2" s="4">
        <v>14.03127</v>
      </c>
      <c r="V2" s="4">
        <v>13.45118</v>
      </c>
      <c r="W2" s="1" t="s">
        <v>1</v>
      </c>
      <c r="X2" s="6">
        <v>2.69</v>
      </c>
      <c r="Y2" s="6">
        <v>2.49</v>
      </c>
      <c r="Z2" s="6">
        <v>2.58</v>
      </c>
      <c r="AA2" s="6">
        <v>2.44</v>
      </c>
      <c r="AB2" s="6">
        <v>2.19</v>
      </c>
      <c r="AC2" s="6">
        <v>2.13</v>
      </c>
      <c r="AD2" s="6">
        <v>2.23</v>
      </c>
      <c r="AE2" s="6">
        <v>2.29</v>
      </c>
      <c r="AF2" s="6">
        <v>2.08</v>
      </c>
      <c r="AG2" s="6">
        <v>1.99</v>
      </c>
    </row>
    <row r="3">
      <c r="A3" s="1" t="s">
        <v>9</v>
      </c>
      <c r="B3" s="2">
        <v>24.0</v>
      </c>
      <c r="C3" s="2">
        <v>24.0</v>
      </c>
      <c r="D3" s="2">
        <v>23.0</v>
      </c>
      <c r="E3" s="2">
        <v>24.0</v>
      </c>
      <c r="F3" s="2">
        <v>24.0</v>
      </c>
      <c r="G3" s="2">
        <v>24.0</v>
      </c>
      <c r="H3" s="2">
        <v>24.0</v>
      </c>
      <c r="I3" s="2">
        <v>25.0</v>
      </c>
      <c r="J3" s="2">
        <v>25.0</v>
      </c>
      <c r="K3" s="2">
        <v>26.0</v>
      </c>
      <c r="M3" s="4">
        <v>13.03027</v>
      </c>
      <c r="N3" s="4">
        <v>12.59972</v>
      </c>
      <c r="O3" s="4">
        <v>13.41502</v>
      </c>
      <c r="P3" s="4">
        <v>14.3276</v>
      </c>
      <c r="Q3" s="4">
        <v>13.50202</v>
      </c>
      <c r="R3" s="4">
        <v>13.18191</v>
      </c>
      <c r="S3" s="4">
        <v>14.03629</v>
      </c>
      <c r="T3" s="4">
        <v>13.88297</v>
      </c>
      <c r="U3" s="4">
        <v>14.08223</v>
      </c>
      <c r="V3" s="7"/>
      <c r="W3" s="1" t="s">
        <v>9</v>
      </c>
      <c r="X3" s="6">
        <v>5.28</v>
      </c>
      <c r="Y3" s="6">
        <v>5.13</v>
      </c>
      <c r="Z3" s="6">
        <v>5.09</v>
      </c>
      <c r="AA3" s="6">
        <v>5.02</v>
      </c>
      <c r="AB3" s="6">
        <v>4.84</v>
      </c>
      <c r="AC3" s="6">
        <v>4.57</v>
      </c>
      <c r="AD3" s="6">
        <v>4.49</v>
      </c>
      <c r="AE3" s="6">
        <v>4.81</v>
      </c>
      <c r="AF3" s="6">
        <v>5.22</v>
      </c>
      <c r="AG3" s="6">
        <v>5.59</v>
      </c>
    </row>
    <row r="4">
      <c r="A4" s="1" t="s">
        <v>10</v>
      </c>
      <c r="B4" s="2">
        <v>22.0</v>
      </c>
      <c r="C4" s="2">
        <v>22.0</v>
      </c>
      <c r="D4" s="2">
        <v>23.0</v>
      </c>
      <c r="E4" s="2">
        <v>25.0</v>
      </c>
      <c r="F4" s="2">
        <v>26.0</v>
      </c>
      <c r="G4" s="2">
        <v>27.0</v>
      </c>
      <c r="H4" s="2">
        <v>27.0</v>
      </c>
      <c r="I4" s="2">
        <v>29.0</v>
      </c>
      <c r="J4" s="2">
        <v>30.0</v>
      </c>
      <c r="K4" s="2">
        <v>30.0</v>
      </c>
      <c r="M4" s="4">
        <v>13.21851</v>
      </c>
      <c r="N4" s="4">
        <v>14.08216</v>
      </c>
      <c r="O4" s="4">
        <v>14.72369</v>
      </c>
      <c r="P4" s="4">
        <v>14.56038</v>
      </c>
      <c r="Q4" s="4">
        <v>15.26904</v>
      </c>
      <c r="R4" s="4">
        <v>15.7277</v>
      </c>
      <c r="S4" s="4">
        <v>15.59267</v>
      </c>
      <c r="T4" s="4">
        <v>15.71933</v>
      </c>
      <c r="U4" s="4">
        <v>16.24898</v>
      </c>
      <c r="V4" s="7"/>
      <c r="W4" s="1" t="s">
        <v>10</v>
      </c>
      <c r="X4" s="6">
        <v>3.9</v>
      </c>
      <c r="Y4" s="6">
        <v>3.85</v>
      </c>
      <c r="Z4" s="6">
        <v>4.15</v>
      </c>
      <c r="AA4" s="6">
        <v>3.97</v>
      </c>
      <c r="AB4" s="6">
        <v>3.76</v>
      </c>
      <c r="AC4" s="6">
        <v>3.7</v>
      </c>
      <c r="AD4" s="6">
        <v>3.55</v>
      </c>
      <c r="AE4" s="6">
        <v>3.52</v>
      </c>
      <c r="AF4" s="6">
        <v>3.57</v>
      </c>
      <c r="AG4" s="6">
        <v>3.43</v>
      </c>
    </row>
    <row r="5">
      <c r="A5" s="1" t="s">
        <v>11</v>
      </c>
      <c r="B5" s="2">
        <v>24.0</v>
      </c>
      <c r="C5" s="2">
        <v>24.0</v>
      </c>
      <c r="D5" s="2">
        <v>24.0</v>
      </c>
      <c r="E5" s="2">
        <v>24.0</v>
      </c>
      <c r="F5" s="2">
        <v>25.0</v>
      </c>
      <c r="G5" s="2">
        <v>25.0</v>
      </c>
      <c r="H5" s="2">
        <v>25.0</v>
      </c>
      <c r="I5" s="2">
        <v>26.0</v>
      </c>
      <c r="J5" s="2">
        <v>26.0</v>
      </c>
      <c r="K5" s="2">
        <v>26.0</v>
      </c>
      <c r="M5" s="4">
        <v>12.32856</v>
      </c>
      <c r="N5" s="4">
        <v>12.00996</v>
      </c>
      <c r="O5" s="4">
        <v>12.48364</v>
      </c>
      <c r="P5" s="4">
        <v>12.33596</v>
      </c>
      <c r="Q5" s="4">
        <v>12.21914</v>
      </c>
      <c r="R5" s="7"/>
      <c r="S5" s="7"/>
      <c r="T5" s="7"/>
      <c r="U5" s="7"/>
      <c r="V5" s="7"/>
      <c r="W5" s="1" t="s">
        <v>11</v>
      </c>
      <c r="X5" s="6">
        <v>3.08</v>
      </c>
      <c r="Y5" s="6">
        <v>3.21</v>
      </c>
      <c r="Z5" s="6">
        <v>3.17</v>
      </c>
      <c r="AA5" s="6">
        <v>2.77</v>
      </c>
      <c r="AB5" s="6">
        <v>2.87</v>
      </c>
      <c r="AC5" s="6">
        <v>2.73</v>
      </c>
      <c r="AD5" s="6">
        <v>2.51</v>
      </c>
      <c r="AE5" s="6">
        <v>2.58</v>
      </c>
      <c r="AF5" s="6">
        <v>2.87</v>
      </c>
      <c r="AG5" s="6">
        <v>2.91</v>
      </c>
    </row>
    <row r="6">
      <c r="A6" s="1" t="s">
        <v>12</v>
      </c>
      <c r="B6" s="2">
        <v>20.0</v>
      </c>
      <c r="C6" s="2">
        <v>17.0</v>
      </c>
      <c r="D6" s="2">
        <v>17.0</v>
      </c>
      <c r="E6" s="2">
        <v>17.0</v>
      </c>
      <c r="F6" s="2">
        <v>16.0</v>
      </c>
      <c r="G6" s="2">
        <v>16.0</v>
      </c>
      <c r="H6" s="2">
        <v>17.0</v>
      </c>
      <c r="I6" s="2">
        <v>16.0</v>
      </c>
      <c r="J6" s="2">
        <v>16.0</v>
      </c>
      <c r="K6" s="2">
        <v>16.0</v>
      </c>
      <c r="M6" s="7"/>
      <c r="N6" s="7"/>
      <c r="O6" s="7"/>
      <c r="P6" s="7"/>
      <c r="Q6" s="7"/>
      <c r="R6" s="7"/>
      <c r="S6" s="7"/>
      <c r="T6" s="7"/>
      <c r="U6" s="7"/>
      <c r="V6" s="7"/>
      <c r="W6" s="1" t="s">
        <v>12</v>
      </c>
      <c r="X6" s="5">
        <v>10.54</v>
      </c>
      <c r="Y6" s="5">
        <v>8.38</v>
      </c>
      <c r="Z6" s="5">
        <v>8.09</v>
      </c>
      <c r="AA6" s="5">
        <v>7.64</v>
      </c>
      <c r="AB6" s="5">
        <v>6.79</v>
      </c>
      <c r="AC6" s="5">
        <v>6.55</v>
      </c>
      <c r="AD6" s="5">
        <v>6.54</v>
      </c>
      <c r="AE6" s="5">
        <v>6.58</v>
      </c>
      <c r="AF6" s="5">
        <v>6.09</v>
      </c>
      <c r="AG6" s="5">
        <v>6.03</v>
      </c>
    </row>
    <row r="7">
      <c r="A7" s="1" t="s">
        <v>13</v>
      </c>
      <c r="B7" s="2">
        <v>20.0</v>
      </c>
      <c r="C7" s="2">
        <v>20.0</v>
      </c>
      <c r="D7" s="2">
        <v>20.0</v>
      </c>
      <c r="E7" s="2">
        <v>20.0</v>
      </c>
      <c r="F7" s="2">
        <v>20.0</v>
      </c>
      <c r="G7" s="2">
        <v>20.0</v>
      </c>
      <c r="H7" s="2">
        <v>20.0</v>
      </c>
      <c r="I7" s="2">
        <v>20.0</v>
      </c>
      <c r="J7" s="2">
        <v>20.0</v>
      </c>
      <c r="K7" s="2">
        <v>20.0</v>
      </c>
      <c r="M7" s="4">
        <v>10.42599</v>
      </c>
      <c r="N7" s="4">
        <v>10.27361</v>
      </c>
      <c r="O7" s="4">
        <v>10.10988</v>
      </c>
      <c r="P7" s="4">
        <v>10.06913</v>
      </c>
      <c r="Q7" s="4">
        <v>9.86394</v>
      </c>
      <c r="R7" s="4">
        <v>9.60978</v>
      </c>
      <c r="S7" s="4">
        <v>9.66188</v>
      </c>
      <c r="T7" s="4">
        <v>9.6625</v>
      </c>
      <c r="U7" s="4">
        <v>9.65663</v>
      </c>
      <c r="V7" s="7"/>
      <c r="W7" s="1" t="s">
        <v>13</v>
      </c>
      <c r="X7" s="5">
        <v>4.36</v>
      </c>
      <c r="Y7" s="5">
        <v>4.26</v>
      </c>
      <c r="Z7" s="5">
        <v>4.37</v>
      </c>
      <c r="AA7" s="5">
        <v>4.14</v>
      </c>
      <c r="AB7" s="5">
        <v>4.04</v>
      </c>
      <c r="AC7" s="5">
        <v>3.94</v>
      </c>
      <c r="AD7" s="5">
        <v>3.9</v>
      </c>
      <c r="AE7" s="5">
        <v>3.91</v>
      </c>
      <c r="AF7" s="5">
        <v>4.01</v>
      </c>
      <c r="AG7" s="5">
        <v>4.13</v>
      </c>
    </row>
    <row r="8">
      <c r="A8" s="1" t="s">
        <v>14</v>
      </c>
      <c r="B8" s="2">
        <v>23.0</v>
      </c>
      <c r="C8" s="2">
        <v>23.0</v>
      </c>
      <c r="D8" s="2">
        <v>23.0</v>
      </c>
      <c r="E8" s="2">
        <v>23.0</v>
      </c>
      <c r="F8" s="2">
        <v>24.0</v>
      </c>
      <c r="G8" s="2">
        <v>24.0</v>
      </c>
      <c r="H8" s="2">
        <v>24.0</v>
      </c>
      <c r="I8" s="2">
        <v>25.0</v>
      </c>
      <c r="J8" s="2">
        <v>25.0</v>
      </c>
      <c r="K8" s="2">
        <v>25.0</v>
      </c>
      <c r="M8" s="4">
        <v>10.14314</v>
      </c>
      <c r="N8" s="4">
        <v>10.11993</v>
      </c>
      <c r="O8" s="4">
        <v>10.25824</v>
      </c>
      <c r="P8" s="4">
        <v>10.39811</v>
      </c>
      <c r="Q8" s="4">
        <v>10.75331</v>
      </c>
      <c r="R8" s="4">
        <v>11.1373</v>
      </c>
      <c r="S8" s="4">
        <v>11.04308</v>
      </c>
      <c r="T8" s="4">
        <v>11.13364</v>
      </c>
      <c r="U8" s="4">
        <v>10.97507</v>
      </c>
      <c r="V8" s="7"/>
      <c r="W8" s="1" t="s">
        <v>14</v>
      </c>
      <c r="X8" s="5">
        <v>2.89</v>
      </c>
      <c r="Y8" s="5">
        <v>2.94</v>
      </c>
      <c r="Z8" s="5">
        <v>2.92</v>
      </c>
      <c r="AA8" s="5">
        <v>2.86</v>
      </c>
      <c r="AB8" s="5">
        <v>2.87</v>
      </c>
      <c r="AC8" s="5">
        <v>2.96</v>
      </c>
      <c r="AD8" s="5">
        <v>2.74</v>
      </c>
      <c r="AE8" s="5">
        <v>2.68</v>
      </c>
      <c r="AF8" s="5">
        <v>2.69</v>
      </c>
      <c r="AG8" s="5">
        <v>2.71</v>
      </c>
    </row>
    <row r="9">
      <c r="A9" s="1" t="s">
        <v>15</v>
      </c>
      <c r="B9" s="2">
        <v>17.0</v>
      </c>
      <c r="C9" s="2">
        <v>18.0</v>
      </c>
      <c r="D9" s="2">
        <v>18.0</v>
      </c>
      <c r="E9" s="2">
        <v>18.0</v>
      </c>
      <c r="F9" s="2">
        <v>18.0</v>
      </c>
      <c r="G9" s="2">
        <v>18.0</v>
      </c>
      <c r="H9" s="2">
        <v>18.0</v>
      </c>
      <c r="I9" s="2">
        <v>18.0</v>
      </c>
      <c r="J9" s="2">
        <v>18.0</v>
      </c>
      <c r="K9" s="2">
        <v>18.0</v>
      </c>
      <c r="M9" s="4">
        <v>8.80193</v>
      </c>
      <c r="N9" s="4">
        <v>9.20517</v>
      </c>
      <c r="O9" s="4">
        <v>8.86717</v>
      </c>
      <c r="P9" s="4">
        <v>8.72395</v>
      </c>
      <c r="Q9" s="4">
        <v>8.39238</v>
      </c>
      <c r="R9" s="7"/>
      <c r="S9" s="4">
        <v>8.1558</v>
      </c>
      <c r="T9" s="4">
        <v>8.00604</v>
      </c>
      <c r="U9" s="4">
        <v>8.11298</v>
      </c>
      <c r="V9" s="7"/>
      <c r="W9" s="1" t="s">
        <v>15</v>
      </c>
      <c r="X9" s="5">
        <v>3.49</v>
      </c>
      <c r="Y9" s="5">
        <v>3.61</v>
      </c>
      <c r="Z9" s="5">
        <v>3.43</v>
      </c>
      <c r="AA9" s="5">
        <v>3.4</v>
      </c>
      <c r="AB9" s="5">
        <v>3.39</v>
      </c>
      <c r="AC9" s="5">
        <v>3.21</v>
      </c>
      <c r="AD9" s="5">
        <v>3.12</v>
      </c>
      <c r="AE9" s="5">
        <v>2.88</v>
      </c>
      <c r="AF9" s="5">
        <v>2.75</v>
      </c>
      <c r="AG9" s="5">
        <v>3.08</v>
      </c>
    </row>
    <row r="10">
      <c r="A10" s="1" t="s">
        <v>16</v>
      </c>
      <c r="B10" s="2">
        <v>14.0</v>
      </c>
      <c r="C10" s="2">
        <v>13.0</v>
      </c>
      <c r="D10" s="2">
        <v>12.0</v>
      </c>
      <c r="E10" s="2">
        <v>12.0</v>
      </c>
      <c r="F10" s="2">
        <v>12.0</v>
      </c>
      <c r="G10" s="2">
        <v>13.0</v>
      </c>
      <c r="H10" s="2">
        <v>13.0</v>
      </c>
      <c r="I10" s="2">
        <v>13.0</v>
      </c>
      <c r="J10" s="2">
        <v>12.0</v>
      </c>
      <c r="K10" s="2">
        <v>12.0</v>
      </c>
      <c r="M10" s="7"/>
      <c r="N10" s="7"/>
      <c r="O10" s="4">
        <v>11.1912</v>
      </c>
      <c r="P10" s="4">
        <v>11.83368</v>
      </c>
      <c r="Q10" s="4">
        <v>13.56491</v>
      </c>
      <c r="R10" s="4">
        <v>13.99212</v>
      </c>
      <c r="S10" s="4">
        <v>14.05018</v>
      </c>
      <c r="T10" s="7"/>
      <c r="U10" s="7"/>
      <c r="V10" s="7"/>
      <c r="W10" s="1" t="s">
        <v>16</v>
      </c>
      <c r="X10" s="6">
        <v>8.85</v>
      </c>
      <c r="Y10" s="6">
        <v>8.89</v>
      </c>
      <c r="Z10" s="6">
        <v>10.31</v>
      </c>
      <c r="AA10" s="6">
        <v>9.86</v>
      </c>
      <c r="AB10" s="6">
        <v>9.59</v>
      </c>
      <c r="AC10" s="6">
        <v>9.27</v>
      </c>
      <c r="AD10" s="6">
        <v>9.3</v>
      </c>
      <c r="AE10" s="6">
        <v>9.47</v>
      </c>
      <c r="AF10" s="6">
        <v>8.76</v>
      </c>
      <c r="AG10" s="6">
        <v>8.99</v>
      </c>
    </row>
    <row r="11">
      <c r="A11" s="1" t="s">
        <v>17</v>
      </c>
      <c r="B11" s="2">
        <v>15.0</v>
      </c>
      <c r="C11" s="2">
        <v>13.0</v>
      </c>
      <c r="D11" s="2">
        <v>16.0</v>
      </c>
      <c r="E11" s="2">
        <v>18.0</v>
      </c>
      <c r="F11" s="2">
        <v>17.0</v>
      </c>
      <c r="G11" s="2">
        <v>15.0</v>
      </c>
      <c r="H11" s="2">
        <v>16.0</v>
      </c>
      <c r="I11" s="2">
        <v>17.0</v>
      </c>
      <c r="J11" s="2">
        <v>17.0</v>
      </c>
      <c r="K11" s="2">
        <v>19.0</v>
      </c>
      <c r="M11" s="4">
        <v>14.94431</v>
      </c>
      <c r="N11" s="4">
        <v>13.67475</v>
      </c>
      <c r="O11" s="4">
        <v>19.30844</v>
      </c>
      <c r="P11" s="4">
        <v>16.65418</v>
      </c>
      <c r="Q11" s="4">
        <v>18.00613</v>
      </c>
      <c r="R11" s="4">
        <v>18.09042</v>
      </c>
      <c r="S11" s="4">
        <v>17.60393</v>
      </c>
      <c r="T11" s="4">
        <v>17.67152</v>
      </c>
      <c r="U11" s="4">
        <v>20.5033</v>
      </c>
      <c r="V11" s="7"/>
      <c r="W11" s="1" t="s">
        <v>17</v>
      </c>
      <c r="X11" s="6">
        <v>3.8</v>
      </c>
      <c r="Y11" s="6">
        <v>2.99</v>
      </c>
      <c r="Z11" s="6">
        <v>3.35</v>
      </c>
      <c r="AA11" s="6">
        <v>3.66</v>
      </c>
      <c r="AB11" s="6">
        <v>3.69</v>
      </c>
      <c r="AC11" s="6">
        <v>3.78</v>
      </c>
      <c r="AD11" s="6">
        <v>4.82</v>
      </c>
      <c r="AE11" s="6">
        <v>4.18</v>
      </c>
      <c r="AF11" s="6">
        <v>5.11</v>
      </c>
      <c r="AG11" s="6">
        <v>4.7</v>
      </c>
    </row>
    <row r="12">
      <c r="A12" s="1" t="s">
        <v>18</v>
      </c>
      <c r="B12" s="2">
        <v>22.0</v>
      </c>
      <c r="C12" s="2">
        <v>22.0</v>
      </c>
      <c r="D12" s="2">
        <v>22.0</v>
      </c>
      <c r="E12" s="2">
        <v>23.0</v>
      </c>
      <c r="F12" s="2">
        <v>26.0</v>
      </c>
      <c r="G12" s="2">
        <v>27.0</v>
      </c>
      <c r="H12" s="2">
        <v>26.0</v>
      </c>
      <c r="I12" s="2">
        <v>27.0</v>
      </c>
      <c r="J12" s="2">
        <v>28.0</v>
      </c>
      <c r="K12" s="2">
        <v>28.0</v>
      </c>
      <c r="M12" s="4">
        <v>9.77482</v>
      </c>
      <c r="N12" s="4">
        <v>9.75987</v>
      </c>
      <c r="O12" s="7"/>
      <c r="P12" s="4">
        <v>9.21129</v>
      </c>
      <c r="Q12" s="4">
        <v>9.44917</v>
      </c>
      <c r="R12" s="4">
        <v>9.36686</v>
      </c>
      <c r="S12" s="4">
        <v>9.30925</v>
      </c>
      <c r="T12" s="4">
        <v>9.09332</v>
      </c>
      <c r="U12" s="7"/>
      <c r="V12" s="4">
        <v>9.13113</v>
      </c>
      <c r="W12" s="1" t="s">
        <v>18</v>
      </c>
      <c r="X12" s="5">
        <v>2.7</v>
      </c>
      <c r="Y12" s="5">
        <v>2.69</v>
      </c>
      <c r="Z12" s="5">
        <v>2.53</v>
      </c>
      <c r="AA12" s="5">
        <v>2.53</v>
      </c>
      <c r="AB12" s="5">
        <v>2.54</v>
      </c>
      <c r="AC12" s="5">
        <v>2.5</v>
      </c>
      <c r="AD12" s="5">
        <v>2.45</v>
      </c>
      <c r="AE12" s="5">
        <v>2.54</v>
      </c>
      <c r="AF12" s="5">
        <v>2.62</v>
      </c>
      <c r="AG12" s="5">
        <v>2.56</v>
      </c>
    </row>
    <row r="13">
      <c r="A13" s="1" t="s">
        <v>19</v>
      </c>
      <c r="B13" s="2">
        <v>18.0</v>
      </c>
      <c r="C13" s="2">
        <v>18.0</v>
      </c>
      <c r="D13" s="2">
        <v>18.0</v>
      </c>
      <c r="E13" s="2">
        <v>20.0</v>
      </c>
      <c r="F13" s="2">
        <v>19.0</v>
      </c>
      <c r="G13" s="2">
        <v>20.0</v>
      </c>
      <c r="H13" s="2">
        <v>21.0</v>
      </c>
      <c r="I13" s="2">
        <v>21.0</v>
      </c>
      <c r="J13" s="2">
        <v>22.0</v>
      </c>
      <c r="K13" s="2">
        <v>23.0</v>
      </c>
      <c r="M13" s="7"/>
      <c r="N13" s="7"/>
      <c r="O13" s="7"/>
      <c r="P13" s="7"/>
      <c r="Q13" s="7"/>
      <c r="R13" s="7"/>
      <c r="S13" s="7"/>
      <c r="T13" s="7"/>
      <c r="U13" s="7"/>
      <c r="V13" s="7"/>
      <c r="W13" s="1" t="s">
        <v>19</v>
      </c>
      <c r="X13" s="5">
        <v>12.07</v>
      </c>
      <c r="Y13" s="5">
        <v>12.5</v>
      </c>
      <c r="Z13" s="5">
        <v>12.79</v>
      </c>
      <c r="AA13" s="5">
        <v>13.22</v>
      </c>
      <c r="AB13" s="5">
        <v>12.97</v>
      </c>
      <c r="AC13" s="5">
        <v>12.71</v>
      </c>
      <c r="AD13" s="5">
        <v>12.51</v>
      </c>
      <c r="AE13" s="5">
        <v>12.8</v>
      </c>
      <c r="AF13" s="5">
        <v>12.64</v>
      </c>
      <c r="AG13" s="5">
        <v>12.64</v>
      </c>
    </row>
    <row r="14">
      <c r="A14" s="1" t="s">
        <v>20</v>
      </c>
      <c r="B14" s="2">
        <v>25.0</v>
      </c>
      <c r="C14" s="2">
        <v>21.0</v>
      </c>
      <c r="D14" s="2">
        <v>21.0</v>
      </c>
      <c r="E14" s="2">
        <v>22.0</v>
      </c>
      <c r="F14" s="2">
        <v>21.0</v>
      </c>
      <c r="G14" s="2">
        <v>20.0</v>
      </c>
      <c r="H14" s="2">
        <v>21.0</v>
      </c>
      <c r="I14" s="2">
        <v>20.0</v>
      </c>
      <c r="J14" s="2">
        <v>21.0</v>
      </c>
      <c r="K14" s="2">
        <v>20.0</v>
      </c>
      <c r="M14" s="4">
        <v>20.24586</v>
      </c>
      <c r="N14" s="4">
        <v>18.80035</v>
      </c>
      <c r="O14" s="4">
        <v>18.4724</v>
      </c>
      <c r="P14" s="4">
        <v>19.42909</v>
      </c>
      <c r="Q14" s="4">
        <v>19.00754</v>
      </c>
      <c r="R14" s="4">
        <v>18.08719</v>
      </c>
      <c r="S14" s="4">
        <v>16.90598</v>
      </c>
      <c r="T14" s="4">
        <v>18.80779</v>
      </c>
      <c r="U14" s="4">
        <v>19.01875</v>
      </c>
      <c r="V14" s="7"/>
      <c r="W14" s="1" t="s">
        <v>20</v>
      </c>
      <c r="X14" s="6">
        <v>1.96</v>
      </c>
      <c r="Y14" s="6">
        <v>1.74</v>
      </c>
      <c r="Z14" s="6">
        <v>1.92</v>
      </c>
      <c r="AA14" s="6">
        <v>2.1</v>
      </c>
      <c r="AB14" s="6">
        <v>2.04</v>
      </c>
      <c r="AC14" s="6">
        <v>2.12</v>
      </c>
      <c r="AD14" s="6">
        <v>2.22</v>
      </c>
      <c r="AE14" s="6">
        <v>2.39</v>
      </c>
      <c r="AF14" s="6">
        <v>2.47</v>
      </c>
      <c r="AG14" s="6">
        <v>2.21</v>
      </c>
    </row>
    <row r="15">
      <c r="A15" s="1" t="s">
        <v>21</v>
      </c>
      <c r="B15" s="2">
        <v>15.0</v>
      </c>
      <c r="C15" s="2">
        <v>15.0</v>
      </c>
      <c r="D15" s="2">
        <v>15.0</v>
      </c>
      <c r="E15" s="2">
        <v>14.0</v>
      </c>
      <c r="F15" s="2">
        <v>14.0</v>
      </c>
      <c r="G15" s="2">
        <v>15.0</v>
      </c>
      <c r="H15" s="2">
        <v>15.0</v>
      </c>
      <c r="I15" s="2">
        <v>15.0</v>
      </c>
      <c r="J15" s="2">
        <v>15.0</v>
      </c>
      <c r="K15" s="2">
        <v>14.0</v>
      </c>
      <c r="M15" s="7"/>
      <c r="N15" s="4">
        <v>11.95923</v>
      </c>
      <c r="O15" s="7"/>
      <c r="P15" s="7"/>
      <c r="Q15" s="7"/>
      <c r="R15" s="4">
        <v>11.14676</v>
      </c>
      <c r="S15" s="7"/>
      <c r="T15" s="7"/>
      <c r="U15" s="4">
        <v>10.86947</v>
      </c>
      <c r="V15" s="7"/>
      <c r="W15" s="1" t="s">
        <v>21</v>
      </c>
      <c r="X15" s="6">
        <v>9.79</v>
      </c>
      <c r="Y15" s="6">
        <v>9.86</v>
      </c>
      <c r="Z15" s="6">
        <v>10.19</v>
      </c>
      <c r="AA15" s="6">
        <v>10.12</v>
      </c>
      <c r="AB15" s="6">
        <v>10.32</v>
      </c>
      <c r="AC15" s="6">
        <v>10.84</v>
      </c>
      <c r="AD15" s="6">
        <v>11.12</v>
      </c>
      <c r="AE15" s="6">
        <v>11.77</v>
      </c>
      <c r="AF15" s="6">
        <v>13.81</v>
      </c>
      <c r="AG15" s="6">
        <v>14.83</v>
      </c>
    </row>
    <row r="16">
      <c r="A16" s="1" t="s">
        <v>22</v>
      </c>
      <c r="B16" s="2">
        <v>24.0</v>
      </c>
      <c r="C16" s="2">
        <v>23.0</v>
      </c>
      <c r="D16" s="2">
        <v>22.0</v>
      </c>
      <c r="E16" s="2">
        <v>24.0</v>
      </c>
      <c r="F16" s="2">
        <v>24.0</v>
      </c>
      <c r="G16" s="2">
        <v>25.0</v>
      </c>
      <c r="H16" s="2">
        <v>24.0</v>
      </c>
      <c r="I16" s="2">
        <v>25.0</v>
      </c>
      <c r="J16" s="2">
        <v>25.0</v>
      </c>
      <c r="K16" s="2">
        <v>25.0</v>
      </c>
      <c r="M16" s="4">
        <v>18.02707</v>
      </c>
      <c r="N16" s="4">
        <v>17.90631</v>
      </c>
      <c r="O16" s="4">
        <v>18.30626</v>
      </c>
      <c r="P16" s="4">
        <v>18.04437</v>
      </c>
      <c r="Q16" s="4">
        <v>18.96147</v>
      </c>
      <c r="R16" s="4">
        <v>20.63561</v>
      </c>
      <c r="S16" s="4">
        <v>19.17124</v>
      </c>
      <c r="T16" s="4">
        <v>19.13845</v>
      </c>
      <c r="U16" s="4">
        <v>18.69935</v>
      </c>
      <c r="V16" s="4">
        <v>18.04952</v>
      </c>
      <c r="W16" s="1" t="s">
        <v>22</v>
      </c>
      <c r="X16" s="6">
        <v>4.33</v>
      </c>
      <c r="Y16" s="6">
        <v>4.0</v>
      </c>
      <c r="Z16" s="6">
        <v>3.83</v>
      </c>
      <c r="AA16" s="6">
        <v>3.55</v>
      </c>
      <c r="AB16" s="6">
        <v>3.57</v>
      </c>
      <c r="AC16" s="6">
        <v>3.61</v>
      </c>
      <c r="AD16" s="6">
        <v>3.56</v>
      </c>
      <c r="AE16" s="6">
        <v>3.49</v>
      </c>
      <c r="AF16" s="6">
        <v>3.34</v>
      </c>
      <c r="AG16" s="6">
        <v>3.27</v>
      </c>
    </row>
    <row r="17">
      <c r="A17" s="1" t="s">
        <v>23</v>
      </c>
      <c r="B17" s="2">
        <v>12.0</v>
      </c>
      <c r="C17" s="2">
        <v>11.0</v>
      </c>
      <c r="D17" s="2">
        <v>12.0</v>
      </c>
      <c r="E17" s="2">
        <v>11.0</v>
      </c>
      <c r="F17" s="2">
        <v>11.0</v>
      </c>
      <c r="G17" s="2">
        <v>12.0</v>
      </c>
      <c r="H17" s="2">
        <v>13.0</v>
      </c>
      <c r="I17" s="2">
        <v>13.0</v>
      </c>
      <c r="J17" s="2">
        <v>15.0</v>
      </c>
      <c r="K17" s="2">
        <v>15.0</v>
      </c>
      <c r="M17" s="7"/>
      <c r="N17" s="4">
        <v>19.25742</v>
      </c>
      <c r="O17" s="7"/>
      <c r="P17" s="7"/>
      <c r="Q17" s="7"/>
      <c r="R17" s="7"/>
      <c r="S17" s="7"/>
      <c r="T17" s="7"/>
      <c r="U17" s="7"/>
      <c r="V17" s="7"/>
      <c r="W17" s="1" t="s">
        <v>23</v>
      </c>
      <c r="X17" s="5">
        <v>28.95</v>
      </c>
      <c r="Y17" s="5">
        <v>27.56</v>
      </c>
      <c r="Z17" s="5">
        <v>25.95</v>
      </c>
      <c r="AA17" s="5">
        <v>25.29</v>
      </c>
      <c r="AB17" s="5">
        <v>21.73</v>
      </c>
      <c r="AC17" s="5">
        <v>23.1</v>
      </c>
      <c r="AD17" s="5">
        <v>25.27</v>
      </c>
      <c r="AE17" s="5">
        <v>26.55</v>
      </c>
      <c r="AF17" s="5">
        <v>32.73</v>
      </c>
      <c r="AG17" s="5">
        <v>25.52</v>
      </c>
    </row>
    <row r="18">
      <c r="A18" s="1" t="s">
        <v>24</v>
      </c>
      <c r="B18" s="2">
        <v>16.0</v>
      </c>
      <c r="C18" s="2">
        <v>15.0</v>
      </c>
      <c r="D18" s="2">
        <v>14.0</v>
      </c>
      <c r="E18" s="2">
        <v>14.0</v>
      </c>
      <c r="F18" s="2">
        <v>14.0</v>
      </c>
      <c r="G18" s="2">
        <v>13.0</v>
      </c>
      <c r="H18" s="2">
        <v>13.0</v>
      </c>
      <c r="I18" s="2">
        <v>13.0</v>
      </c>
      <c r="J18" s="2">
        <v>12.0</v>
      </c>
      <c r="K18" s="2">
        <v>12.0</v>
      </c>
      <c r="M18" s="7"/>
      <c r="N18" s="7"/>
      <c r="O18" s="7"/>
      <c r="P18" s="7"/>
      <c r="Q18" s="7"/>
      <c r="R18" s="4">
        <v>12.83047</v>
      </c>
      <c r="S18" s="4">
        <v>12.74773</v>
      </c>
      <c r="T18" s="4">
        <v>13.13256</v>
      </c>
      <c r="U18" s="4">
        <v>12.83896</v>
      </c>
      <c r="V18" s="7"/>
      <c r="W18" s="1" t="s">
        <v>24</v>
      </c>
      <c r="X18" s="6">
        <v>6.69</v>
      </c>
      <c r="Y18" s="6">
        <v>6.48</v>
      </c>
      <c r="Z18" s="6">
        <v>6.62</v>
      </c>
      <c r="AA18" s="6">
        <v>6.41</v>
      </c>
      <c r="AB18" s="6">
        <v>6.22</v>
      </c>
      <c r="AC18" s="6">
        <v>5.97</v>
      </c>
      <c r="AD18" s="6">
        <v>5.73</v>
      </c>
      <c r="AE18" s="6">
        <v>5.72</v>
      </c>
      <c r="AF18" s="6">
        <v>5.53</v>
      </c>
      <c r="AG18" s="6">
        <v>5.92</v>
      </c>
    </row>
    <row r="19">
      <c r="A19" s="1" t="s">
        <v>25</v>
      </c>
      <c r="B19" s="2">
        <v>18.0</v>
      </c>
      <c r="C19" s="2">
        <v>17.0</v>
      </c>
      <c r="D19" s="2">
        <v>18.0</v>
      </c>
      <c r="E19" s="2">
        <v>18.0</v>
      </c>
      <c r="F19" s="2">
        <v>18.0</v>
      </c>
      <c r="G19" s="2">
        <v>18.0</v>
      </c>
      <c r="H19" s="2">
        <v>22.0</v>
      </c>
      <c r="I19" s="2">
        <v>23.0</v>
      </c>
      <c r="J19" s="2">
        <v>23.0</v>
      </c>
      <c r="K19" s="2">
        <v>24.0</v>
      </c>
      <c r="M19" s="4">
        <v>13.03579</v>
      </c>
      <c r="N19" s="4">
        <v>12.95796</v>
      </c>
      <c r="O19" s="4">
        <v>12.61652</v>
      </c>
      <c r="P19" s="4">
        <v>13.02825</v>
      </c>
      <c r="Q19" s="4">
        <v>12.69563</v>
      </c>
      <c r="R19" s="7"/>
      <c r="S19" s="4">
        <v>12.91344</v>
      </c>
      <c r="T19" s="4">
        <v>13.6662</v>
      </c>
      <c r="U19" s="4">
        <v>13.8196</v>
      </c>
      <c r="V19" s="4">
        <v>13.91173</v>
      </c>
      <c r="W19" s="1" t="s">
        <v>25</v>
      </c>
      <c r="X19" s="6">
        <v>5.63</v>
      </c>
      <c r="Y19" s="6">
        <v>5.59</v>
      </c>
      <c r="Z19" s="6">
        <v>5.5</v>
      </c>
      <c r="AA19" s="6">
        <v>5.33</v>
      </c>
      <c r="AB19" s="6">
        <v>5.3</v>
      </c>
      <c r="AC19" s="6">
        <v>5.05</v>
      </c>
      <c r="AD19" s="6">
        <v>4.98</v>
      </c>
      <c r="AE19" s="6">
        <v>4.8</v>
      </c>
      <c r="AF19" s="6">
        <v>4.69</v>
      </c>
      <c r="AG19" s="6">
        <v>4.68</v>
      </c>
    </row>
    <row r="20">
      <c r="A20" s="1" t="s">
        <v>26</v>
      </c>
      <c r="B20" s="2">
        <v>40.0</v>
      </c>
      <c r="C20" s="2">
        <v>39.0</v>
      </c>
      <c r="D20" s="2">
        <v>38.0</v>
      </c>
      <c r="E20" s="2">
        <v>38.0</v>
      </c>
      <c r="F20" s="2">
        <v>39.0</v>
      </c>
      <c r="G20" s="2">
        <v>41.0</v>
      </c>
      <c r="H20" s="2">
        <v>42.0</v>
      </c>
      <c r="I20" s="2">
        <v>43.0</v>
      </c>
      <c r="J20" s="2">
        <v>45.0</v>
      </c>
      <c r="K20" s="2">
        <v>48.0</v>
      </c>
      <c r="M20" s="7"/>
      <c r="N20" s="7"/>
      <c r="O20" s="7"/>
      <c r="P20" s="4">
        <v>13.05514</v>
      </c>
      <c r="Q20" s="4">
        <v>12.93341</v>
      </c>
      <c r="R20" s="4">
        <v>13.3863</v>
      </c>
      <c r="S20" s="4">
        <v>13.27651</v>
      </c>
      <c r="T20" s="4">
        <v>13.45188</v>
      </c>
      <c r="U20" s="7"/>
      <c r="V20" s="7"/>
      <c r="W20" s="1" t="s">
        <v>26</v>
      </c>
      <c r="X20" s="6">
        <v>11.14</v>
      </c>
      <c r="Y20" s="6">
        <v>11.31</v>
      </c>
      <c r="Z20" s="6">
        <v>11.15</v>
      </c>
      <c r="AA20" s="6">
        <v>11.66</v>
      </c>
      <c r="AB20" s="6">
        <v>11.77</v>
      </c>
      <c r="AC20" s="6">
        <v>11.37</v>
      </c>
      <c r="AD20" s="6">
        <v>10.63</v>
      </c>
      <c r="AE20" s="6">
        <v>9.85</v>
      </c>
      <c r="AF20" s="6">
        <v>9.35</v>
      </c>
      <c r="AG20" s="6">
        <v>9.04</v>
      </c>
    </row>
    <row r="21">
      <c r="B21" s="1" t="s">
        <v>29</v>
      </c>
      <c r="M21" s="1" t="s">
        <v>32</v>
      </c>
      <c r="X21" s="1" t="s">
        <v>31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9" width="9.43"/>
    <col customWidth="1" min="10" max="10" width="9.29"/>
    <col customWidth="1" min="11" max="11" width="9.43"/>
    <col customWidth="1" min="12" max="12" width="8.0"/>
    <col customWidth="1" min="13" max="13" width="9.43"/>
    <col customWidth="1" min="14" max="14" width="9.29"/>
    <col customWidth="1" min="15" max="20" width="9.43"/>
    <col customWidth="1" min="21" max="21" width="9.29"/>
    <col customWidth="1" min="22" max="22" width="9.43"/>
    <col customWidth="1" min="24" max="24" width="9.43"/>
    <col customWidth="1" min="25" max="25" width="9.29"/>
    <col customWidth="1" min="26" max="31" width="9.43"/>
    <col customWidth="1" min="32" max="32" width="9.29"/>
    <col customWidth="1" min="33" max="34" width="9.43"/>
    <col customWidth="1" min="36" max="36" width="9.43"/>
    <col customWidth="1" min="37" max="37" width="9.29"/>
    <col customWidth="1" min="38" max="43" width="9.43"/>
    <col customWidth="1" min="44" max="44" width="9.29"/>
    <col customWidth="1" min="45" max="46" width="9.43"/>
  </cols>
  <sheetData>
    <row r="1">
      <c r="A1" s="1" t="s">
        <v>0</v>
      </c>
      <c r="B1" s="1">
        <v>2007.0</v>
      </c>
      <c r="C1" s="1">
        <v>2008.0</v>
      </c>
      <c r="D1" s="1">
        <v>2009.0</v>
      </c>
      <c r="E1" s="1">
        <v>2010.0</v>
      </c>
      <c r="F1" s="1">
        <v>2011.0</v>
      </c>
      <c r="G1" s="1">
        <v>2012.0</v>
      </c>
      <c r="H1" s="1">
        <v>2013.0</v>
      </c>
      <c r="I1" s="1">
        <v>2014.0</v>
      </c>
      <c r="J1" s="1">
        <v>2015.0</v>
      </c>
      <c r="K1" s="1">
        <v>2016.0</v>
      </c>
      <c r="M1" s="1">
        <v>2007.0</v>
      </c>
      <c r="N1" s="1">
        <v>2008.0</v>
      </c>
      <c r="O1" s="1">
        <v>2009.0</v>
      </c>
      <c r="P1" s="1">
        <v>2010.0</v>
      </c>
      <c r="Q1" s="1">
        <v>2011.0</v>
      </c>
      <c r="R1" s="1">
        <v>2012.0</v>
      </c>
      <c r="S1" s="1">
        <v>2013.0</v>
      </c>
      <c r="T1" s="1">
        <v>2014.0</v>
      </c>
      <c r="U1" s="1">
        <v>2015.0</v>
      </c>
      <c r="V1" s="1">
        <v>2016.0</v>
      </c>
      <c r="X1" s="1">
        <v>2007.0</v>
      </c>
      <c r="Y1" s="1">
        <v>2008.0</v>
      </c>
      <c r="Z1" s="1">
        <v>2009.0</v>
      </c>
      <c r="AA1" s="1">
        <v>2010.0</v>
      </c>
      <c r="AB1" s="1">
        <v>2011.0</v>
      </c>
      <c r="AC1" s="1">
        <v>2012.0</v>
      </c>
      <c r="AD1" s="1">
        <v>2013.0</v>
      </c>
      <c r="AE1" s="1">
        <v>2014.0</v>
      </c>
      <c r="AF1" s="1">
        <v>2015.0</v>
      </c>
      <c r="AG1" s="1">
        <v>2016.0</v>
      </c>
      <c r="AH1" s="1"/>
      <c r="AI1" s="1" t="s">
        <v>0</v>
      </c>
      <c r="AJ1" s="1">
        <v>2007.0</v>
      </c>
      <c r="AK1" s="1">
        <v>2008.0</v>
      </c>
      <c r="AL1" s="1">
        <v>2009.0</v>
      </c>
      <c r="AM1" s="1">
        <v>2010.0</v>
      </c>
      <c r="AN1" s="1">
        <v>2011.0</v>
      </c>
      <c r="AO1" s="1">
        <v>2012.0</v>
      </c>
      <c r="AP1" s="1">
        <v>2013.0</v>
      </c>
      <c r="AQ1" s="1">
        <v>2014.0</v>
      </c>
      <c r="AR1" s="1">
        <v>2015.0</v>
      </c>
      <c r="AS1" s="1">
        <v>2016.0</v>
      </c>
      <c r="AT1" s="1"/>
    </row>
    <row r="2">
      <c r="A2" s="1" t="s">
        <v>1</v>
      </c>
      <c r="B2" s="2">
        <v>53403.0</v>
      </c>
      <c r="C2" s="2">
        <v>55899.0</v>
      </c>
      <c r="D2" s="2">
        <v>61826.0</v>
      </c>
      <c r="E2" s="2">
        <v>65088.0</v>
      </c>
      <c r="F2" s="2">
        <v>67255.0</v>
      </c>
      <c r="G2" s="2">
        <v>66653.0</v>
      </c>
      <c r="H2" s="2">
        <v>68030.0</v>
      </c>
      <c r="I2" s="2">
        <v>65206.0</v>
      </c>
      <c r="J2" s="2">
        <v>71103.0</v>
      </c>
      <c r="K2" s="2">
        <v>60266.0</v>
      </c>
      <c r="M2" s="3">
        <v>715495.2</v>
      </c>
      <c r="N2" s="3">
        <v>744524.6</v>
      </c>
      <c r="O2" s="3">
        <v>700459.7</v>
      </c>
      <c r="P2" s="3">
        <v>771384.0</v>
      </c>
      <c r="Q2" s="3">
        <v>817697.5</v>
      </c>
      <c r="R2" s="3">
        <v>809304.5</v>
      </c>
      <c r="S2" s="3">
        <v>828770.9</v>
      </c>
      <c r="T2" s="3">
        <v>807947.1</v>
      </c>
      <c r="U2" s="3">
        <v>830013.4</v>
      </c>
      <c r="V2" s="3">
        <v>814886.1</v>
      </c>
      <c r="W2" s="1" t="s">
        <v>1</v>
      </c>
      <c r="X2" s="11">
        <v>34434.61</v>
      </c>
      <c r="Y2" s="11">
        <v>38897.3</v>
      </c>
      <c r="Z2" s="11">
        <v>41782.15</v>
      </c>
      <c r="AA2" s="11">
        <v>41758.94</v>
      </c>
      <c r="AB2" s="11">
        <v>46655.19</v>
      </c>
      <c r="AC2" s="11">
        <v>46658.1</v>
      </c>
      <c r="AD2" s="11">
        <v>48591.73</v>
      </c>
      <c r="AE2" s="11">
        <v>46715.9</v>
      </c>
      <c r="AF2" s="11">
        <v>51703.59</v>
      </c>
      <c r="AG2" s="11">
        <v>48969.07</v>
      </c>
      <c r="AH2" s="11"/>
      <c r="AI2" s="1" t="s">
        <v>1</v>
      </c>
      <c r="AJ2" s="9">
        <v>2296.4</v>
      </c>
      <c r="AK2" s="9">
        <v>2789.0</v>
      </c>
      <c r="AL2" s="9">
        <v>2981.9</v>
      </c>
      <c r="AM2" s="9">
        <v>3475.3</v>
      </c>
      <c r="AN2" s="9">
        <v>4051.9</v>
      </c>
      <c r="AO2" s="9">
        <v>4563.2</v>
      </c>
      <c r="AP2" s="9">
        <v>5138.0</v>
      </c>
      <c r="AQ2" s="9">
        <v>4979.4</v>
      </c>
      <c r="AR2" s="9">
        <v>5482.6</v>
      </c>
      <c r="AS2" s="9">
        <v>4509.6</v>
      </c>
      <c r="AT2" s="9"/>
    </row>
    <row r="3">
      <c r="A3" s="1" t="s">
        <v>9</v>
      </c>
      <c r="B3" s="2">
        <v>71409.0</v>
      </c>
      <c r="C3" s="2">
        <v>74490.0</v>
      </c>
      <c r="D3" s="2">
        <v>78863.0</v>
      </c>
      <c r="E3" s="2">
        <v>79552.0</v>
      </c>
      <c r="F3" s="2">
        <v>83740.0</v>
      </c>
      <c r="G3" s="2">
        <v>87283.0</v>
      </c>
      <c r="H3" s="2">
        <v>90384.0</v>
      </c>
      <c r="I3" s="2">
        <v>95472.0</v>
      </c>
      <c r="J3" s="2">
        <v>101157.0</v>
      </c>
      <c r="K3" s="2">
        <v>102275.0</v>
      </c>
      <c r="M3" s="3">
        <v>847270.7</v>
      </c>
      <c r="N3" s="3">
        <v>878261.9</v>
      </c>
      <c r="O3" s="3">
        <v>895148.5</v>
      </c>
      <c r="P3" s="3">
        <v>913525.4</v>
      </c>
      <c r="Q3" s="3">
        <v>935916.8</v>
      </c>
      <c r="R3" s="3">
        <v>972342.2</v>
      </c>
      <c r="S3" s="3">
        <v>998007.0</v>
      </c>
      <c r="T3" s="3">
        <v>1023539.0</v>
      </c>
      <c r="U3" s="3">
        <v>1047604.0</v>
      </c>
      <c r="V3" s="3">
        <v>1077223.0</v>
      </c>
      <c r="W3" s="1" t="s">
        <v>9</v>
      </c>
      <c r="X3" s="12">
        <v>41010.03</v>
      </c>
      <c r="Y3" s="12">
        <v>42299.35</v>
      </c>
      <c r="Z3" s="12">
        <v>47283.77</v>
      </c>
      <c r="AA3" s="12">
        <v>52668.45</v>
      </c>
      <c r="AB3" s="12">
        <v>49338.83</v>
      </c>
      <c r="AC3" s="12">
        <v>49186.94</v>
      </c>
      <c r="AD3" s="12">
        <v>54215.01</v>
      </c>
      <c r="AE3" s="12">
        <v>54919.19</v>
      </c>
      <c r="AF3" s="12">
        <v>57819.12</v>
      </c>
      <c r="AG3" s="12"/>
      <c r="AH3" s="12"/>
      <c r="AI3" s="1" t="s">
        <v>9</v>
      </c>
      <c r="AJ3" s="9">
        <v>17186.4</v>
      </c>
      <c r="AK3" s="9">
        <v>18633.1</v>
      </c>
      <c r="AL3" s="9">
        <v>18960.1</v>
      </c>
      <c r="AM3" s="9">
        <v>23217.7</v>
      </c>
      <c r="AN3" s="9">
        <v>26597.2</v>
      </c>
      <c r="AO3" s="9">
        <v>26216.6</v>
      </c>
      <c r="AP3" s="9">
        <v>24825.3</v>
      </c>
      <c r="AQ3" s="9">
        <v>25783.7</v>
      </c>
      <c r="AR3" s="9">
        <v>24045.6</v>
      </c>
      <c r="AS3" s="9">
        <v>26382.9</v>
      </c>
      <c r="AT3" s="9"/>
    </row>
    <row r="4">
      <c r="A4" s="1" t="s">
        <v>10</v>
      </c>
      <c r="B4" s="2">
        <v>205481.0</v>
      </c>
      <c r="C4" s="2">
        <v>211729.0</v>
      </c>
      <c r="D4" s="2">
        <v>220083.0</v>
      </c>
      <c r="E4" s="2">
        <v>272439.0</v>
      </c>
      <c r="F4" s="2">
        <v>285034.0</v>
      </c>
      <c r="G4" s="2">
        <v>298149.0</v>
      </c>
      <c r="H4" s="2">
        <v>313222.0</v>
      </c>
      <c r="I4" s="2">
        <v>332689.0</v>
      </c>
      <c r="J4" s="2">
        <v>340005.0</v>
      </c>
      <c r="K4" s="2">
        <v>336995.0</v>
      </c>
      <c r="M4" s="3">
        <v>2534620.0</v>
      </c>
      <c r="N4" s="3">
        <v>2663654.0</v>
      </c>
      <c r="O4" s="3">
        <v>2660304.0</v>
      </c>
      <c r="P4" s="3">
        <v>2860939.0</v>
      </c>
      <c r="Q4" s="3">
        <v>2974955.0</v>
      </c>
      <c r="R4" s="3">
        <v>3032464.0</v>
      </c>
      <c r="S4" s="3">
        <v>3123751.0</v>
      </c>
      <c r="T4" s="3">
        <v>3139626.0</v>
      </c>
      <c r="U4" s="3">
        <v>3028177.0</v>
      </c>
      <c r="V4" s="3">
        <v>2923155.0</v>
      </c>
      <c r="W4" s="1" t="s">
        <v>10</v>
      </c>
      <c r="X4" s="11">
        <v>135969.53</v>
      </c>
      <c r="Y4" s="11">
        <v>151353.77</v>
      </c>
      <c r="Z4" s="11">
        <v>156749.47</v>
      </c>
      <c r="AA4" s="11">
        <v>174286.99</v>
      </c>
      <c r="AB4" s="11">
        <v>184075.6</v>
      </c>
      <c r="AC4" s="11">
        <v>191482.89</v>
      </c>
      <c r="AD4" s="11">
        <v>196699.62</v>
      </c>
      <c r="AE4" s="11">
        <v>201411.29</v>
      </c>
      <c r="AF4" s="11">
        <v>203816.57</v>
      </c>
      <c r="AG4" s="11"/>
      <c r="AH4" s="11"/>
      <c r="AI4" s="1" t="s">
        <v>10</v>
      </c>
      <c r="AJ4" s="9">
        <v>20485.8</v>
      </c>
      <c r="AK4" s="9">
        <v>24452.9</v>
      </c>
      <c r="AL4" s="9">
        <v>25648.8</v>
      </c>
      <c r="AM4" s="9">
        <v>34002.9</v>
      </c>
      <c r="AN4" s="9">
        <v>36936.2</v>
      </c>
      <c r="AO4" s="9">
        <v>33987.0</v>
      </c>
      <c r="AP4" s="9">
        <v>32874.8</v>
      </c>
      <c r="AQ4" s="9">
        <v>32659.6</v>
      </c>
      <c r="AR4" s="9">
        <v>24617.7</v>
      </c>
      <c r="AS4" s="9">
        <v>24224.7</v>
      </c>
      <c r="AT4" s="9"/>
    </row>
    <row r="5">
      <c r="A5" s="1" t="s">
        <v>11</v>
      </c>
      <c r="B5" s="2">
        <v>125252.0</v>
      </c>
      <c r="C5" s="2">
        <v>128775.0</v>
      </c>
      <c r="D5" s="2">
        <v>139620.0</v>
      </c>
      <c r="E5" s="2">
        <v>143679.0</v>
      </c>
      <c r="F5" s="2">
        <v>143622.0</v>
      </c>
      <c r="G5" s="2">
        <v>146275.0</v>
      </c>
      <c r="H5" s="2">
        <v>148318.0</v>
      </c>
      <c r="I5" s="2">
        <v>150099.0</v>
      </c>
      <c r="J5" s="2">
        <v>157787.0</v>
      </c>
      <c r="K5" s="2">
        <v>162457.0</v>
      </c>
      <c r="M5" s="3">
        <v>1369696.0</v>
      </c>
      <c r="N5" s="3">
        <v>1383398.0</v>
      </c>
      <c r="O5" s="3">
        <v>1342594.0</v>
      </c>
      <c r="P5" s="3">
        <v>1383993.0</v>
      </c>
      <c r="Q5" s="3">
        <v>1427467.0</v>
      </c>
      <c r="R5" s="3">
        <v>1452383.0</v>
      </c>
      <c r="S5" s="3">
        <v>1488330.0</v>
      </c>
      <c r="T5" s="3">
        <v>1530832.0</v>
      </c>
      <c r="U5" s="3">
        <v>1546154.0</v>
      </c>
      <c r="V5" s="3">
        <v>1568018.0</v>
      </c>
      <c r="W5" s="1" t="s">
        <v>11</v>
      </c>
      <c r="X5" s="12">
        <v>66380.14</v>
      </c>
      <c r="Y5" s="12">
        <v>65735.47</v>
      </c>
      <c r="Z5" s="12">
        <v>69461.71</v>
      </c>
      <c r="AA5" s="12">
        <v>74599.11</v>
      </c>
      <c r="AB5" s="12">
        <v>75531.98</v>
      </c>
      <c r="AC5" s="12"/>
      <c r="AD5" s="12"/>
      <c r="AE5" s="12"/>
      <c r="AF5" s="12"/>
      <c r="AG5" s="12"/>
      <c r="AH5" s="12"/>
      <c r="AI5" s="1" t="s">
        <v>11</v>
      </c>
      <c r="AJ5" s="9">
        <v>17417.1</v>
      </c>
      <c r="AK5" s="9">
        <v>19342.1</v>
      </c>
      <c r="AL5" s="9">
        <v>18936.2</v>
      </c>
      <c r="AM5" s="9">
        <v>19315.7</v>
      </c>
      <c r="AN5" s="9">
        <v>21393.7</v>
      </c>
      <c r="AO5" s="9">
        <v>20452.1</v>
      </c>
      <c r="AP5" s="9">
        <v>18515.7</v>
      </c>
      <c r="AQ5" s="9">
        <v>17853.7</v>
      </c>
      <c r="AR5" s="9">
        <v>17949.1</v>
      </c>
      <c r="AS5" s="9">
        <v>18132.3</v>
      </c>
      <c r="AT5" s="9"/>
    </row>
    <row r="6">
      <c r="A6" s="1" t="s">
        <v>12</v>
      </c>
      <c r="B6" s="2">
        <v>343124.0</v>
      </c>
      <c r="C6" s="2">
        <v>398525.0</v>
      </c>
      <c r="D6" s="2">
        <v>485095.0</v>
      </c>
      <c r="E6" s="2">
        <v>522413.0</v>
      </c>
      <c r="F6" s="2">
        <v>588017.0</v>
      </c>
      <c r="G6" s="2">
        <v>667310.0</v>
      </c>
      <c r="H6" s="2">
        <v>744761.0</v>
      </c>
      <c r="I6" s="2">
        <v>809847.0</v>
      </c>
      <c r="J6" s="2">
        <v>886676.0</v>
      </c>
      <c r="K6" s="2">
        <v>964290.0</v>
      </c>
      <c r="M6" s="3">
        <v>9601154.0</v>
      </c>
      <c r="N6" s="3">
        <v>1.0528077E7</v>
      </c>
      <c r="O6" s="3">
        <v>1.1517697E7</v>
      </c>
      <c r="P6" s="3">
        <v>1.2742735E7</v>
      </c>
      <c r="Q6" s="3">
        <v>1.3957939E7</v>
      </c>
      <c r="R6" s="3">
        <v>1.5054511E7</v>
      </c>
      <c r="S6" s="3">
        <v>1.6222385E7</v>
      </c>
      <c r="T6" s="3">
        <v>1.740624E7</v>
      </c>
      <c r="U6" s="3">
        <v>1.8607307E7</v>
      </c>
      <c r="V6" s="3">
        <v>1.9853996E7</v>
      </c>
      <c r="W6" s="1" t="s">
        <v>12</v>
      </c>
      <c r="X6" s="11"/>
      <c r="Y6" s="11"/>
      <c r="Z6" s="11"/>
      <c r="AA6" s="11"/>
      <c r="AB6" s="11"/>
      <c r="AC6" s="11"/>
      <c r="AD6" s="11"/>
      <c r="AE6" s="11"/>
      <c r="AF6" s="11"/>
      <c r="AG6" s="11"/>
      <c r="AH6" s="11"/>
      <c r="AI6" s="1" t="s">
        <v>12</v>
      </c>
      <c r="AJ6" s="13">
        <v>68011.6</v>
      </c>
      <c r="AK6" s="13">
        <v>86362.1</v>
      </c>
      <c r="AL6" s="13">
        <v>105644.2</v>
      </c>
      <c r="AM6" s="13">
        <v>115711.8</v>
      </c>
      <c r="AN6" s="13">
        <v>137967.3</v>
      </c>
      <c r="AO6" s="13">
        <v>157390.4</v>
      </c>
      <c r="AP6" s="13">
        <v>179880.5</v>
      </c>
      <c r="AQ6" s="13">
        <v>200772.2</v>
      </c>
      <c r="AR6" s="13">
        <v>214093.1</v>
      </c>
      <c r="AS6" s="13">
        <v>216031.3</v>
      </c>
      <c r="AT6" s="13"/>
    </row>
    <row r="7">
      <c r="A7" s="1" t="s">
        <v>13</v>
      </c>
      <c r="B7" s="2">
        <v>242245.0</v>
      </c>
      <c r="C7" s="2">
        <v>247223.0</v>
      </c>
      <c r="D7" s="2">
        <v>258082.0</v>
      </c>
      <c r="E7" s="2">
        <v>261650.0</v>
      </c>
      <c r="F7" s="2">
        <v>267450.0</v>
      </c>
      <c r="G7" s="2">
        <v>270969.0</v>
      </c>
      <c r="H7" s="2">
        <v>275446.0</v>
      </c>
      <c r="I7" s="2">
        <v>281775.0</v>
      </c>
      <c r="J7" s="2">
        <v>282482.0</v>
      </c>
      <c r="K7" s="2">
        <v>286780.0</v>
      </c>
      <c r="M7" s="3">
        <v>2416952.0</v>
      </c>
      <c r="N7" s="3">
        <v>2421672.0</v>
      </c>
      <c r="O7" s="3">
        <v>2350442.0</v>
      </c>
      <c r="P7" s="3">
        <v>2396644.0</v>
      </c>
      <c r="Q7" s="3">
        <v>2446475.0</v>
      </c>
      <c r="R7" s="3">
        <v>2450945.0</v>
      </c>
      <c r="S7" s="3">
        <v>2465068.0</v>
      </c>
      <c r="T7" s="3">
        <v>2488427.0</v>
      </c>
      <c r="U7" s="3">
        <v>2514990.0</v>
      </c>
      <c r="V7" s="3">
        <v>2544859.0</v>
      </c>
      <c r="W7" s="1" t="s">
        <v>13</v>
      </c>
      <c r="X7" s="12">
        <v>143319.23</v>
      </c>
      <c r="Y7" s="12">
        <v>143500.06</v>
      </c>
      <c r="Z7" s="12">
        <v>146753.78</v>
      </c>
      <c r="AA7" s="12">
        <v>148240.77</v>
      </c>
      <c r="AB7" s="12">
        <v>146691.98</v>
      </c>
      <c r="AC7" s="12">
        <v>145312.09</v>
      </c>
      <c r="AD7" s="12">
        <v>147324.35</v>
      </c>
      <c r="AE7" s="12">
        <v>149038.87</v>
      </c>
      <c r="AF7" s="12">
        <v>149322.81</v>
      </c>
      <c r="AG7" s="12"/>
      <c r="AH7" s="12"/>
      <c r="AI7" s="1" t="s">
        <v>13</v>
      </c>
      <c r="AJ7" s="5">
        <v>60595.0</v>
      </c>
      <c r="AK7" s="5">
        <v>66009.4</v>
      </c>
      <c r="AL7" s="5">
        <v>66884.0</v>
      </c>
      <c r="AM7" s="5">
        <v>61781.7</v>
      </c>
      <c r="AN7" s="5">
        <v>64600.9</v>
      </c>
      <c r="AO7" s="5">
        <v>60035.2</v>
      </c>
      <c r="AP7" s="5">
        <v>62417.1</v>
      </c>
      <c r="AQ7" s="5">
        <v>63613.6</v>
      </c>
      <c r="AR7" s="5">
        <v>55342.1</v>
      </c>
      <c r="AS7" s="5">
        <v>57358.4</v>
      </c>
      <c r="AT7" s="5"/>
    </row>
    <row r="8">
      <c r="A8" s="1" t="s">
        <v>14</v>
      </c>
      <c r="B8" s="2">
        <v>322036.0</v>
      </c>
      <c r="C8" s="2">
        <v>331608.0</v>
      </c>
      <c r="D8" s="2">
        <v>343256.0</v>
      </c>
      <c r="E8" s="2">
        <v>352980.0</v>
      </c>
      <c r="F8" s="2">
        <v>356293.0</v>
      </c>
      <c r="G8" s="2">
        <v>359790.0</v>
      </c>
      <c r="H8" s="2">
        <v>366515.0</v>
      </c>
      <c r="I8" s="2">
        <v>375035.0</v>
      </c>
      <c r="J8" s="2">
        <v>385810.0</v>
      </c>
      <c r="K8" s="2">
        <v>395442.0</v>
      </c>
      <c r="M8" s="3">
        <v>3329610.0</v>
      </c>
      <c r="N8" s="3">
        <v>3365647.0</v>
      </c>
      <c r="O8" s="3">
        <v>3176536.0</v>
      </c>
      <c r="P8" s="3">
        <v>3306137.0</v>
      </c>
      <c r="Q8" s="3">
        <v>3427141.0</v>
      </c>
      <c r="R8" s="3">
        <v>3444003.0</v>
      </c>
      <c r="S8" s="3">
        <v>3460864.0</v>
      </c>
      <c r="T8" s="3">
        <v>3527648.0</v>
      </c>
      <c r="U8" s="3">
        <v>3589142.0</v>
      </c>
      <c r="V8" s="3">
        <v>3658901.0</v>
      </c>
      <c r="W8" s="1" t="s">
        <v>14</v>
      </c>
      <c r="X8" s="11">
        <v>159288.06</v>
      </c>
      <c r="Y8" s="11">
        <v>163478.08</v>
      </c>
      <c r="Z8" s="11">
        <v>170770.82</v>
      </c>
      <c r="AA8" s="11">
        <v>178947.09</v>
      </c>
      <c r="AB8" s="11">
        <v>181499.78</v>
      </c>
      <c r="AC8" s="11">
        <v>187154.12</v>
      </c>
      <c r="AD8" s="11">
        <v>188133.69</v>
      </c>
      <c r="AE8" s="11">
        <v>191614.75</v>
      </c>
      <c r="AF8" s="11">
        <v>190300.83</v>
      </c>
      <c r="AG8" s="11"/>
      <c r="AH8" s="11"/>
      <c r="AI8" s="1" t="s">
        <v>14</v>
      </c>
      <c r="AJ8" s="5">
        <v>42551.9</v>
      </c>
      <c r="AK8" s="5">
        <v>48081.4</v>
      </c>
      <c r="AL8" s="5">
        <v>47470.1</v>
      </c>
      <c r="AM8" s="5">
        <v>46255.5</v>
      </c>
      <c r="AN8" s="5">
        <v>48140.3</v>
      </c>
      <c r="AO8" s="5">
        <v>46470.9</v>
      </c>
      <c r="AP8" s="5">
        <v>45930.5</v>
      </c>
      <c r="AQ8" s="5">
        <v>46102.7</v>
      </c>
      <c r="AR8" s="5">
        <v>39812.6</v>
      </c>
      <c r="AS8" s="5">
        <v>41579.5</v>
      </c>
      <c r="AT8" s="5"/>
    </row>
    <row r="9">
      <c r="A9" s="1" t="s">
        <v>15</v>
      </c>
      <c r="B9" s="2">
        <v>178291.0</v>
      </c>
      <c r="C9" s="2">
        <v>185042.0</v>
      </c>
      <c r="D9" s="2">
        <v>183369.0</v>
      </c>
      <c r="E9" s="2">
        <v>185985.0</v>
      </c>
      <c r="F9" s="2">
        <v>184572.0</v>
      </c>
      <c r="G9" s="2">
        <v>181834.0</v>
      </c>
      <c r="H9" s="2">
        <v>178616.0</v>
      </c>
      <c r="I9" s="2">
        <v>180001.0</v>
      </c>
      <c r="J9" s="2">
        <v>181190.0</v>
      </c>
      <c r="K9" s="2">
        <v>181730.0</v>
      </c>
      <c r="M9" s="3">
        <v>2256421.0</v>
      </c>
      <c r="N9" s="3">
        <v>2232719.0</v>
      </c>
      <c r="O9" s="3">
        <v>2110320.0</v>
      </c>
      <c r="P9" s="3">
        <v>2145911.0</v>
      </c>
      <c r="Q9" s="3">
        <v>2158285.0</v>
      </c>
      <c r="R9" s="3">
        <v>2097443.0</v>
      </c>
      <c r="S9" s="3">
        <v>2061196.0</v>
      </c>
      <c r="T9" s="3">
        <v>2063539.0</v>
      </c>
      <c r="U9" s="3">
        <v>2083183.0</v>
      </c>
      <c r="V9" s="3">
        <v>2101062.0</v>
      </c>
      <c r="W9" s="1" t="s">
        <v>15</v>
      </c>
      <c r="X9" s="12">
        <v>102919.9</v>
      </c>
      <c r="Y9" s="12">
        <v>108869.85</v>
      </c>
      <c r="Z9" s="12">
        <v>106020.28</v>
      </c>
      <c r="AA9" s="12">
        <v>103437.33</v>
      </c>
      <c r="AB9" s="12">
        <v>99054.31</v>
      </c>
      <c r="AC9" s="12">
        <v>94864.66</v>
      </c>
      <c r="AD9" s="12">
        <v>95069.87</v>
      </c>
      <c r="AE9" s="12">
        <v>93133.28</v>
      </c>
      <c r="AF9" s="12">
        <v>94137.79</v>
      </c>
      <c r="AG9" s="12"/>
      <c r="AH9" s="12"/>
      <c r="AI9" s="1" t="s">
        <v>15</v>
      </c>
      <c r="AJ9" s="8">
        <v>35961.7</v>
      </c>
      <c r="AK9" s="8">
        <v>41243.6</v>
      </c>
      <c r="AL9" s="8">
        <v>38301.4</v>
      </c>
      <c r="AM9" s="5">
        <v>36032.3</v>
      </c>
      <c r="AN9" s="5">
        <v>38130.0</v>
      </c>
      <c r="AO9" s="5">
        <v>33732.8</v>
      </c>
      <c r="AP9" s="5">
        <v>33891.9</v>
      </c>
      <c r="AQ9" s="5">
        <v>31572.4</v>
      </c>
      <c r="AR9" s="5">
        <v>25294.6</v>
      </c>
      <c r="AS9" s="5">
        <v>28205.8</v>
      </c>
      <c r="AT9" s="5"/>
    </row>
    <row r="10">
      <c r="A10" s="1" t="s">
        <v>16</v>
      </c>
      <c r="B10" s="2">
        <v>155085.0</v>
      </c>
      <c r="C10" s="2">
        <v>160987.0</v>
      </c>
      <c r="D10" s="2">
        <v>173183.0</v>
      </c>
      <c r="E10" s="2">
        <v>179268.0</v>
      </c>
      <c r="F10" s="2">
        <v>189662.0</v>
      </c>
      <c r="G10" s="2">
        <v>205126.0</v>
      </c>
      <c r="H10" s="2">
        <v>245759.0</v>
      </c>
      <c r="I10" s="2">
        <v>254828.0</v>
      </c>
      <c r="J10" s="2">
        <v>273943.0</v>
      </c>
      <c r="K10" s="2">
        <v>298373.0</v>
      </c>
      <c r="M10" s="3">
        <v>4363378.0</v>
      </c>
      <c r="N10" s="3">
        <v>4533156.0</v>
      </c>
      <c r="O10" s="3">
        <v>4917557.0</v>
      </c>
      <c r="P10" s="3">
        <v>5422097.0</v>
      </c>
      <c r="Q10" s="3">
        <v>5782035.0</v>
      </c>
      <c r="R10" s="3">
        <v>6097526.0</v>
      </c>
      <c r="S10" s="3">
        <v>6486920.0</v>
      </c>
      <c r="T10" s="3">
        <v>6967616.0</v>
      </c>
      <c r="U10" s="3">
        <v>7535785.0</v>
      </c>
      <c r="V10" s="3">
        <v>8071782.0</v>
      </c>
      <c r="W10" s="1" t="s">
        <v>16</v>
      </c>
      <c r="X10" s="12"/>
      <c r="Y10" s="12"/>
      <c r="Z10" s="12">
        <v>159839.87</v>
      </c>
      <c r="AA10" s="12">
        <v>179271.35</v>
      </c>
      <c r="AB10" s="12">
        <v>221697.52</v>
      </c>
      <c r="AC10" s="12">
        <v>238125.4</v>
      </c>
      <c r="AD10" s="12">
        <v>249635.95</v>
      </c>
      <c r="AE10" s="12"/>
      <c r="AF10" s="12"/>
      <c r="AG10" s="12"/>
      <c r="AH10" s="12"/>
      <c r="AI10" s="1" t="s">
        <v>16</v>
      </c>
      <c r="AJ10" s="9">
        <v>28254.8</v>
      </c>
      <c r="AK10" s="9">
        <v>33002.4</v>
      </c>
      <c r="AL10" s="9">
        <v>38722.2</v>
      </c>
      <c r="AM10" s="9">
        <v>46090.4</v>
      </c>
      <c r="AN10" s="9">
        <v>49633.8</v>
      </c>
      <c r="AO10" s="9">
        <v>47216.9</v>
      </c>
      <c r="AP10" s="9">
        <v>47403.5</v>
      </c>
      <c r="AQ10" s="9">
        <v>50914.1</v>
      </c>
      <c r="AR10" s="9">
        <v>51295.5</v>
      </c>
      <c r="AS10" s="9">
        <v>56637.6</v>
      </c>
      <c r="AT10" s="9"/>
    </row>
    <row r="11">
      <c r="A11" s="1" t="s">
        <v>17</v>
      </c>
      <c r="B11" s="2">
        <v>48164.0</v>
      </c>
      <c r="C11" s="2">
        <v>47013.0</v>
      </c>
      <c r="D11" s="2">
        <v>50579.0</v>
      </c>
      <c r="E11" s="2">
        <v>59335.0</v>
      </c>
      <c r="F11" s="2">
        <v>62879.0</v>
      </c>
      <c r="G11" s="2">
        <v>65485.0</v>
      </c>
      <c r="H11" s="2">
        <v>70501.0</v>
      </c>
      <c r="I11" s="2">
        <v>77943.0</v>
      </c>
      <c r="J11" s="2">
        <v>78813.0</v>
      </c>
      <c r="K11" s="2">
        <v>86061.0</v>
      </c>
      <c r="M11" s="3">
        <v>1735909.0</v>
      </c>
      <c r="N11" s="3">
        <v>1840302.0</v>
      </c>
      <c r="O11" s="3">
        <v>1925487.0</v>
      </c>
      <c r="P11" s="3">
        <v>2045327.0</v>
      </c>
      <c r="Q11" s="3">
        <v>2171519.0</v>
      </c>
      <c r="R11" s="3">
        <v>2302462.0</v>
      </c>
      <c r="S11" s="3">
        <v>2430416.0</v>
      </c>
      <c r="T11" s="3">
        <v>2552099.0</v>
      </c>
      <c r="U11" s="3">
        <v>2676548.0</v>
      </c>
      <c r="V11" s="3">
        <v>2811266.0</v>
      </c>
      <c r="W11" s="1" t="s">
        <v>17</v>
      </c>
      <c r="X11" s="11">
        <v>56991.2</v>
      </c>
      <c r="Y11" s="11">
        <v>57593.25</v>
      </c>
      <c r="Z11" s="11">
        <v>73200.73</v>
      </c>
      <c r="AA11" s="11">
        <v>62032.68</v>
      </c>
      <c r="AB11" s="11">
        <v>74692.73</v>
      </c>
      <c r="AC11" s="11">
        <v>84610.73</v>
      </c>
      <c r="AD11" s="11">
        <v>88043.19</v>
      </c>
      <c r="AE11" s="11">
        <v>90496.16</v>
      </c>
      <c r="AF11" s="11">
        <v>103441.44</v>
      </c>
      <c r="AG11" s="11"/>
      <c r="AH11" s="11"/>
      <c r="AI11" s="1" t="s">
        <v>17</v>
      </c>
      <c r="AJ11" s="9">
        <v>3348.8</v>
      </c>
      <c r="AK11" s="9">
        <v>3232.2</v>
      </c>
      <c r="AL11" s="9">
        <v>3304.5</v>
      </c>
      <c r="AM11" s="9">
        <v>4663.4</v>
      </c>
      <c r="AN11" s="9">
        <v>5838.0</v>
      </c>
      <c r="AO11" s="9">
        <v>6531.1</v>
      </c>
      <c r="AP11" s="9">
        <v>8384.0</v>
      </c>
      <c r="AQ11" s="9">
        <v>6929.3</v>
      </c>
      <c r="AR11" s="9">
        <v>7639.1</v>
      </c>
      <c r="AS11" s="9">
        <v>7385.4</v>
      </c>
      <c r="AT11" s="9"/>
    </row>
    <row r="12">
      <c r="A12" s="1" t="s">
        <v>18</v>
      </c>
      <c r="B12" s="2">
        <v>362868.0</v>
      </c>
      <c r="C12" s="2">
        <v>372957.0</v>
      </c>
      <c r="D12" s="2">
        <v>389702.0</v>
      </c>
      <c r="E12" s="2">
        <v>410452.0</v>
      </c>
      <c r="F12" s="2">
        <v>475344.0</v>
      </c>
      <c r="G12" s="2">
        <v>490355.0</v>
      </c>
      <c r="H12" s="2">
        <v>500207.0</v>
      </c>
      <c r="I12" s="2">
        <v>503964.0</v>
      </c>
      <c r="J12" s="2">
        <v>512665.0</v>
      </c>
      <c r="K12" s="2">
        <v>520056.0</v>
      </c>
      <c r="M12" s="3">
        <v>4697284.0</v>
      </c>
      <c r="N12" s="3">
        <v>4645917.0</v>
      </c>
      <c r="O12" s="3">
        <v>4394275.0</v>
      </c>
      <c r="P12" s="3">
        <v>4578471.0</v>
      </c>
      <c r="Q12" s="3">
        <v>4573187.0</v>
      </c>
      <c r="R12" s="3">
        <v>4641560.0</v>
      </c>
      <c r="S12" s="3">
        <v>4734404.0</v>
      </c>
      <c r="T12" s="3">
        <v>4752144.0</v>
      </c>
      <c r="U12" s="3">
        <v>4816480.0</v>
      </c>
      <c r="V12" s="3">
        <v>4861668.0</v>
      </c>
      <c r="W12" s="1" t="s">
        <v>18</v>
      </c>
      <c r="X12" s="11"/>
      <c r="Y12" s="11"/>
      <c r="Z12" s="11"/>
      <c r="AA12" s="11"/>
      <c r="AB12" s="11"/>
      <c r="AC12" s="11">
        <v>181487.21</v>
      </c>
      <c r="AD12" s="11">
        <v>182859.7</v>
      </c>
      <c r="AE12" s="11">
        <v>182711.47</v>
      </c>
      <c r="AF12" s="11"/>
      <c r="AG12" s="11">
        <v>179504.77</v>
      </c>
      <c r="AH12" s="11"/>
      <c r="AI12" s="1" t="s">
        <v>18</v>
      </c>
      <c r="AJ12" s="9">
        <v>40530.0</v>
      </c>
      <c r="AK12" s="9">
        <v>46361.5</v>
      </c>
      <c r="AL12" s="9">
        <v>51465.2</v>
      </c>
      <c r="AM12" s="9">
        <v>54655.5</v>
      </c>
      <c r="AN12" s="9">
        <v>60762.2</v>
      </c>
      <c r="AO12" s="9">
        <v>60011.5</v>
      </c>
      <c r="AP12" s="9">
        <v>49023.9</v>
      </c>
      <c r="AQ12" s="9">
        <v>46881.2</v>
      </c>
      <c r="AR12" s="9">
        <v>42106.1</v>
      </c>
      <c r="AS12" s="9">
        <v>46471.3</v>
      </c>
      <c r="AT12" s="9"/>
    </row>
    <row r="13">
      <c r="A13" s="1" t="s">
        <v>19</v>
      </c>
      <c r="B13" s="2">
        <v>74047.0</v>
      </c>
      <c r="C13" s="2">
        <v>80083.0</v>
      </c>
      <c r="D13" s="2">
        <v>86467.0</v>
      </c>
      <c r="E13" s="2">
        <v>93940.0</v>
      </c>
      <c r="F13" s="2">
        <v>98362.0</v>
      </c>
      <c r="G13" s="2">
        <v>102769.0</v>
      </c>
      <c r="H13" s="2">
        <v>108060.0</v>
      </c>
      <c r="I13" s="2">
        <v>115785.0</v>
      </c>
      <c r="J13" s="2">
        <v>123008.0</v>
      </c>
      <c r="K13" s="2">
        <v>131790.0</v>
      </c>
      <c r="M13" s="3">
        <v>1363809.0</v>
      </c>
      <c r="N13" s="3">
        <v>1402394.0</v>
      </c>
      <c r="O13" s="3">
        <v>1412316.0</v>
      </c>
      <c r="P13" s="3">
        <v>1504072.0</v>
      </c>
      <c r="Q13" s="3">
        <v>1559447.0</v>
      </c>
      <c r="R13" s="3">
        <v>1595196.0</v>
      </c>
      <c r="S13" s="3">
        <v>1641396.0</v>
      </c>
      <c r="T13" s="3">
        <v>1696242.0</v>
      </c>
      <c r="U13" s="3">
        <v>1743571.0</v>
      </c>
      <c r="V13" s="3">
        <v>1794646.0</v>
      </c>
      <c r="W13" s="1" t="s">
        <v>19</v>
      </c>
      <c r="X13" s="11">
        <v>56378.85</v>
      </c>
      <c r="Y13" s="11">
        <v>65479.26</v>
      </c>
      <c r="Z13" s="11">
        <v>68983.76</v>
      </c>
      <c r="AA13" s="11"/>
      <c r="AB13" s="11">
        <v>75356.45</v>
      </c>
      <c r="AC13" s="11">
        <v>81861.02</v>
      </c>
      <c r="AD13" s="11">
        <v>86222.21</v>
      </c>
      <c r="AE13" s="11">
        <v>89033.09</v>
      </c>
      <c r="AF13" s="11">
        <v>91773.55</v>
      </c>
      <c r="AG13" s="11"/>
      <c r="AH13" s="11"/>
      <c r="AI13" s="1" t="s">
        <v>19</v>
      </c>
      <c r="AJ13" s="9">
        <v>27726.1</v>
      </c>
      <c r="AK13" s="9">
        <v>26072.4</v>
      </c>
      <c r="AL13" s="9">
        <v>24575.7</v>
      </c>
      <c r="AM13" s="9">
        <v>28175.2</v>
      </c>
      <c r="AN13" s="9">
        <v>30991.7</v>
      </c>
      <c r="AO13" s="9">
        <v>31951.8</v>
      </c>
      <c r="AP13" s="9">
        <v>34136.6</v>
      </c>
      <c r="AQ13" s="9">
        <v>37552.3</v>
      </c>
      <c r="AR13" s="9">
        <v>36570.8</v>
      </c>
      <c r="AS13" s="9">
        <v>36934.4</v>
      </c>
      <c r="AT13" s="9"/>
    </row>
    <row r="14">
      <c r="A14" s="1" t="s">
        <v>20</v>
      </c>
      <c r="B14" s="2">
        <v>99821.0</v>
      </c>
      <c r="C14" s="2">
        <v>94655.0</v>
      </c>
      <c r="D14" s="2">
        <v>95774.0</v>
      </c>
      <c r="E14" s="2">
        <v>100257.0</v>
      </c>
      <c r="F14" s="2">
        <v>99766.0</v>
      </c>
      <c r="G14" s="2">
        <v>106060.0</v>
      </c>
      <c r="H14" s="2">
        <v>110293.0</v>
      </c>
      <c r="I14" s="2">
        <v>108099.0</v>
      </c>
      <c r="J14" s="2">
        <v>113964.0</v>
      </c>
      <c r="K14" s="2">
        <v>113471.0</v>
      </c>
      <c r="M14" s="3">
        <v>1830957.0</v>
      </c>
      <c r="N14" s="3">
        <v>1851895.0</v>
      </c>
      <c r="O14" s="3">
        <v>1754009.0</v>
      </c>
      <c r="P14" s="3">
        <v>1843781.0</v>
      </c>
      <c r="Q14" s="3">
        <v>1911319.0</v>
      </c>
      <c r="R14" s="3">
        <v>1980936.0</v>
      </c>
      <c r="S14" s="3">
        <v>2007759.0</v>
      </c>
      <c r="T14" s="3">
        <v>2064064.0</v>
      </c>
      <c r="U14" s="3">
        <v>2131930.0</v>
      </c>
      <c r="V14" s="3">
        <v>2193710.0</v>
      </c>
      <c r="W14" s="1" t="s">
        <v>20</v>
      </c>
      <c r="X14" s="12">
        <v>88691.49</v>
      </c>
      <c r="Y14" s="12">
        <v>92183.44</v>
      </c>
      <c r="Z14" s="12">
        <v>93974.57</v>
      </c>
      <c r="AA14" s="12">
        <v>98237.43</v>
      </c>
      <c r="AB14" s="12">
        <v>100778.38</v>
      </c>
      <c r="AC14" s="12">
        <v>104396.97</v>
      </c>
      <c r="AD14" s="12">
        <v>97370.47</v>
      </c>
      <c r="AE14" s="12">
        <v>112195.48</v>
      </c>
      <c r="AF14" s="12">
        <v>115383.04</v>
      </c>
      <c r="AG14" s="12"/>
      <c r="AH14" s="12"/>
      <c r="AI14" s="1" t="s">
        <v>20</v>
      </c>
      <c r="AJ14" s="9">
        <v>4779.8</v>
      </c>
      <c r="AK14" s="9">
        <v>4939.7</v>
      </c>
      <c r="AL14" s="9">
        <v>4855.5</v>
      </c>
      <c r="AM14" s="9">
        <v>5897.2</v>
      </c>
      <c r="AN14" s="9">
        <v>6471.4</v>
      </c>
      <c r="AO14" s="9">
        <v>6978.8</v>
      </c>
      <c r="AP14" s="9">
        <v>7837.6</v>
      </c>
      <c r="AQ14" s="9">
        <v>8663.4</v>
      </c>
      <c r="AR14" s="9">
        <v>7739.5</v>
      </c>
      <c r="AS14" s="9">
        <v>6019.8</v>
      </c>
      <c r="AT14" s="9"/>
    </row>
    <row r="15">
      <c r="A15" s="1" t="s">
        <v>21</v>
      </c>
      <c r="B15" s="2">
        <v>146922.0</v>
      </c>
      <c r="C15" s="2">
        <v>159704.0</v>
      </c>
      <c r="D15" s="2">
        <v>169439.0</v>
      </c>
      <c r="E15" s="2">
        <v>155962.0</v>
      </c>
      <c r="F15" s="2">
        <v>158054.0</v>
      </c>
      <c r="G15" s="2">
        <v>169060.0</v>
      </c>
      <c r="H15" s="2">
        <v>176944.0</v>
      </c>
      <c r="I15" s="2">
        <v>181705.0</v>
      </c>
      <c r="J15" s="2">
        <v>180797.0</v>
      </c>
      <c r="K15" s="2">
        <v>180233.0</v>
      </c>
      <c r="M15" s="3">
        <v>3255809.0</v>
      </c>
      <c r="N15" s="3">
        <v>3426672.0</v>
      </c>
      <c r="O15" s="3">
        <v>3158676.0</v>
      </c>
      <c r="P15" s="3">
        <v>3300934.0</v>
      </c>
      <c r="Q15" s="3">
        <v>3475385.0</v>
      </c>
      <c r="R15" s="3">
        <v>3602442.0</v>
      </c>
      <c r="S15" s="3">
        <v>3666758.0</v>
      </c>
      <c r="T15" s="3">
        <v>3693841.0</v>
      </c>
      <c r="U15" s="3">
        <v>3589370.0</v>
      </c>
      <c r="V15" s="3">
        <v>3581297.0</v>
      </c>
      <c r="W15" s="1" t="s">
        <v>21</v>
      </c>
      <c r="X15" s="12"/>
      <c r="Y15" s="12">
        <v>142869.33</v>
      </c>
      <c r="Z15" s="12"/>
      <c r="AA15" s="12"/>
      <c r="AB15" s="12"/>
      <c r="AC15" s="12">
        <v>138772.3</v>
      </c>
      <c r="AD15" s="12"/>
      <c r="AE15" s="12"/>
      <c r="AF15" s="12">
        <v>139382.13</v>
      </c>
      <c r="AG15" s="12"/>
      <c r="AH15" s="12"/>
      <c r="AI15" s="1" t="s">
        <v>21</v>
      </c>
      <c r="AJ15" s="13">
        <v>43535.0</v>
      </c>
      <c r="AK15" s="13">
        <v>56183.8</v>
      </c>
      <c r="AL15" s="13">
        <v>51532.1</v>
      </c>
      <c r="AM15" s="13">
        <v>58720.2</v>
      </c>
      <c r="AN15" s="13">
        <v>70237.5</v>
      </c>
      <c r="AO15" s="13">
        <v>81469.4</v>
      </c>
      <c r="AP15" s="9">
        <v>88352.9</v>
      </c>
      <c r="AQ15" s="9">
        <v>84696.5</v>
      </c>
      <c r="AR15" s="9">
        <v>66418.7</v>
      </c>
      <c r="AS15" s="9">
        <v>69245.3</v>
      </c>
      <c r="AT15" s="9"/>
    </row>
    <row r="16">
      <c r="A16" s="1" t="s">
        <v>22</v>
      </c>
      <c r="B16" s="2">
        <v>36909.0</v>
      </c>
      <c r="C16" s="2">
        <v>38765.0</v>
      </c>
      <c r="D16" s="2">
        <v>41485.0</v>
      </c>
      <c r="E16" s="2">
        <v>44553.0</v>
      </c>
      <c r="F16" s="2">
        <v>46525.0</v>
      </c>
      <c r="G16" s="2">
        <v>49174.0</v>
      </c>
      <c r="H16" s="2">
        <v>50190.0</v>
      </c>
      <c r="I16" s="2">
        <v>52503.0</v>
      </c>
      <c r="J16" s="2">
        <v>54969.0</v>
      </c>
      <c r="K16" s="2">
        <v>54686.0</v>
      </c>
      <c r="M16" s="3">
        <v>585743.2</v>
      </c>
      <c r="N16" s="3">
        <v>604434.6</v>
      </c>
      <c r="O16" s="3">
        <v>595137.8</v>
      </c>
      <c r="P16" s="3">
        <v>613228.4</v>
      </c>
      <c r="Q16" s="3">
        <v>633367.9</v>
      </c>
      <c r="R16" s="3">
        <v>647386.5</v>
      </c>
      <c r="S16" s="3">
        <v>663475.4</v>
      </c>
      <c r="T16" s="3">
        <v>675729.7</v>
      </c>
      <c r="U16" s="3">
        <v>684376.0</v>
      </c>
      <c r="V16" s="3">
        <v>688245.1</v>
      </c>
      <c r="W16" s="1" t="s">
        <v>22</v>
      </c>
      <c r="X16" s="12">
        <v>29447.07</v>
      </c>
      <c r="Y16" s="12">
        <v>30351.06</v>
      </c>
      <c r="Z16" s="12">
        <v>33782.69</v>
      </c>
      <c r="AA16" s="12">
        <v>36260.98</v>
      </c>
      <c r="AB16" s="12">
        <v>38937.08</v>
      </c>
      <c r="AC16" s="12">
        <v>42973.6</v>
      </c>
      <c r="AD16" s="12">
        <v>41456.07</v>
      </c>
      <c r="AE16" s="12">
        <v>42720.07</v>
      </c>
      <c r="AF16" s="12">
        <v>42858.41</v>
      </c>
      <c r="AG16" s="12">
        <v>43293.12</v>
      </c>
      <c r="AH16" s="12"/>
      <c r="AI16" s="1" t="s">
        <v>22</v>
      </c>
      <c r="AJ16" s="9">
        <v>3525.7</v>
      </c>
      <c r="AK16" s="9">
        <v>3285.9</v>
      </c>
      <c r="AL16" s="9">
        <v>3592.7</v>
      </c>
      <c r="AM16" s="9">
        <v>4188.2</v>
      </c>
      <c r="AN16" s="9">
        <v>4594.2</v>
      </c>
      <c r="AO16" s="9">
        <v>4489.6</v>
      </c>
      <c r="AP16" s="9">
        <v>4118.2</v>
      </c>
      <c r="AQ16" s="9">
        <v>3893.5</v>
      </c>
      <c r="AR16" s="9">
        <v>3489.2</v>
      </c>
      <c r="AS16" s="9">
        <v>3171.8</v>
      </c>
      <c r="AT16" s="9"/>
    </row>
    <row r="17">
      <c r="A17" s="1" t="s">
        <v>23</v>
      </c>
      <c r="B17" s="2">
        <v>39777.0</v>
      </c>
      <c r="C17" s="2">
        <v>35248.0</v>
      </c>
      <c r="D17" s="2">
        <v>49852.0</v>
      </c>
      <c r="E17" s="2">
        <v>44522.0</v>
      </c>
      <c r="F17" s="2">
        <v>49832.0</v>
      </c>
      <c r="G17" s="2">
        <v>56885.0</v>
      </c>
      <c r="H17" s="2">
        <v>64887.0</v>
      </c>
      <c r="I17" s="2">
        <v>78757.0</v>
      </c>
      <c r="J17" s="2">
        <v>94073.0</v>
      </c>
      <c r="K17" s="2">
        <v>91554.0</v>
      </c>
      <c r="M17" s="3">
        <v>1139652.0</v>
      </c>
      <c r="N17" s="3">
        <v>1210878.0</v>
      </c>
      <c r="O17" s="3">
        <v>1185942.0</v>
      </c>
      <c r="P17" s="3">
        <v>1245708.0</v>
      </c>
      <c r="Q17" s="3">
        <v>1370240.0</v>
      </c>
      <c r="R17" s="3">
        <v>1444389.0</v>
      </c>
      <c r="S17" s="3">
        <v>1483377.0</v>
      </c>
      <c r="T17" s="3">
        <v>1537557.0</v>
      </c>
      <c r="U17" s="3">
        <v>1600696.0</v>
      </c>
      <c r="V17" s="3">
        <v>1627437.0</v>
      </c>
      <c r="W17" s="1" t="s">
        <v>23</v>
      </c>
      <c r="X17" s="11"/>
      <c r="Y17" s="11">
        <v>67093.21</v>
      </c>
      <c r="Z17" s="11"/>
      <c r="AA17" s="11"/>
      <c r="AB17" s="11"/>
      <c r="AC17" s="11"/>
      <c r="AD17" s="11"/>
      <c r="AE17" s="11"/>
      <c r="AF17" s="11"/>
      <c r="AG17" s="11"/>
      <c r="AH17" s="11"/>
      <c r="AI17" s="1" t="s">
        <v>23</v>
      </c>
      <c r="AJ17" s="9">
        <v>35469.5</v>
      </c>
      <c r="AK17" s="9">
        <v>38222.9</v>
      </c>
      <c r="AL17" s="9">
        <v>41267.2</v>
      </c>
      <c r="AM17" s="9">
        <v>45244.5</v>
      </c>
      <c r="AN17" s="9">
        <v>48530.9</v>
      </c>
      <c r="AO17" s="9">
        <v>56497.9</v>
      </c>
      <c r="AP17" s="9">
        <v>67020.0</v>
      </c>
      <c r="AQ17" s="9">
        <v>80762.4</v>
      </c>
      <c r="AR17" s="9">
        <v>87185.9</v>
      </c>
      <c r="AS17" s="13">
        <v>63672.8</v>
      </c>
      <c r="AT17" s="13"/>
    </row>
    <row r="18">
      <c r="A18" s="1" t="s">
        <v>24</v>
      </c>
      <c r="B18" s="2">
        <v>63901.0</v>
      </c>
      <c r="C18" s="2">
        <v>64180.0</v>
      </c>
      <c r="D18" s="2">
        <v>64353.0</v>
      </c>
      <c r="E18" s="2">
        <v>63756.0</v>
      </c>
      <c r="F18" s="2">
        <v>65715.0</v>
      </c>
      <c r="G18" s="2">
        <v>65777.0</v>
      </c>
      <c r="H18" s="2">
        <v>70187.0</v>
      </c>
      <c r="I18" s="2">
        <v>72861.0</v>
      </c>
      <c r="J18" s="2">
        <v>73584.0</v>
      </c>
      <c r="K18" s="2">
        <v>79151.0</v>
      </c>
      <c r="M18" s="3">
        <v>1245894.0</v>
      </c>
      <c r="N18" s="3">
        <v>1256425.0</v>
      </c>
      <c r="O18" s="3">
        <v>1197317.0</v>
      </c>
      <c r="P18" s="3">
        <v>1298938.0</v>
      </c>
      <c r="Q18" s="3">
        <v>1443295.0</v>
      </c>
      <c r="R18" s="3">
        <v>1512428.0</v>
      </c>
      <c r="S18" s="3">
        <v>1640853.0</v>
      </c>
      <c r="T18" s="3">
        <v>1725630.0</v>
      </c>
      <c r="U18" s="3">
        <v>1830650.0</v>
      </c>
      <c r="V18" s="3">
        <v>1888935.0</v>
      </c>
      <c r="W18" s="1" t="s">
        <v>24</v>
      </c>
      <c r="X18" s="11"/>
      <c r="Y18" s="11"/>
      <c r="Z18" s="11"/>
      <c r="AA18" s="11"/>
      <c r="AB18" s="11"/>
      <c r="AC18" s="11">
        <v>71028.05</v>
      </c>
      <c r="AD18" s="11">
        <v>76101.87</v>
      </c>
      <c r="AE18" s="11">
        <v>80163.36</v>
      </c>
      <c r="AF18" s="11">
        <v>83499.43</v>
      </c>
      <c r="AG18" s="11"/>
      <c r="AH18" s="11"/>
      <c r="AI18" s="1" t="s">
        <v>24</v>
      </c>
      <c r="AJ18" s="9">
        <v>15319.2</v>
      </c>
      <c r="AK18" s="9">
        <v>17127.3</v>
      </c>
      <c r="AL18" s="9">
        <v>16352.3</v>
      </c>
      <c r="AM18" s="9">
        <v>17939.4</v>
      </c>
      <c r="AN18" s="9">
        <v>17304.9</v>
      </c>
      <c r="AO18" s="9">
        <v>17958.2</v>
      </c>
      <c r="AP18" s="9">
        <v>18662.6</v>
      </c>
      <c r="AQ18" s="9">
        <v>17772.2</v>
      </c>
      <c r="AR18" s="9">
        <v>15880.9</v>
      </c>
      <c r="AS18" s="9">
        <v>17854.0</v>
      </c>
      <c r="AT18" s="9"/>
    </row>
    <row r="19">
      <c r="A19" s="1" t="s">
        <v>25</v>
      </c>
      <c r="B19" s="2">
        <v>172568.0</v>
      </c>
      <c r="C19" s="2">
        <v>177511.0</v>
      </c>
      <c r="D19" s="2">
        <v>188811.0</v>
      </c>
      <c r="E19" s="2">
        <v>190817.0</v>
      </c>
      <c r="F19" s="2">
        <v>192401.0</v>
      </c>
      <c r="G19" s="2">
        <v>193329.0</v>
      </c>
      <c r="H19" s="2">
        <v>231204.0</v>
      </c>
      <c r="I19" s="2">
        <v>237085.0</v>
      </c>
      <c r="J19" s="2">
        <v>244364.0</v>
      </c>
      <c r="K19" s="2">
        <v>248322.0</v>
      </c>
      <c r="M19" s="3">
        <v>2353817.0</v>
      </c>
      <c r="N19" s="3">
        <v>2342694.0</v>
      </c>
      <c r="O19" s="3">
        <v>2244588.0</v>
      </c>
      <c r="P19" s="3">
        <v>2282623.0</v>
      </c>
      <c r="Q19" s="3">
        <v>2315781.0</v>
      </c>
      <c r="R19" s="3">
        <v>2350086.0</v>
      </c>
      <c r="S19" s="3">
        <v>2398319.0</v>
      </c>
      <c r="T19" s="3">
        <v>2471569.0</v>
      </c>
      <c r="U19" s="3">
        <v>2529551.0</v>
      </c>
      <c r="V19" s="3">
        <v>2578518.0</v>
      </c>
      <c r="W19" s="1" t="s">
        <v>25</v>
      </c>
      <c r="X19" s="12">
        <v>121947.58</v>
      </c>
      <c r="Y19" s="12">
        <v>124371.13</v>
      </c>
      <c r="Z19" s="12">
        <v>128677.61</v>
      </c>
      <c r="AA19" s="12">
        <v>138662.92</v>
      </c>
      <c r="AB19" s="12">
        <v>138638.89</v>
      </c>
      <c r="AC19" s="12" t="s">
        <v>28</v>
      </c>
      <c r="AD19" s="12">
        <v>141362.31</v>
      </c>
      <c r="AE19" s="12">
        <v>146181.7</v>
      </c>
      <c r="AF19" s="12">
        <v>149007.5</v>
      </c>
      <c r="AG19" s="12">
        <v>150074.48</v>
      </c>
      <c r="AH19" s="12"/>
      <c r="AI19" s="1" t="s">
        <v>25</v>
      </c>
      <c r="AJ19" s="9">
        <v>65986.1</v>
      </c>
      <c r="AK19" s="9">
        <v>65619.5</v>
      </c>
      <c r="AL19" s="9">
        <v>57914.6</v>
      </c>
      <c r="AM19" s="9">
        <v>58082.8</v>
      </c>
      <c r="AN19" s="9">
        <v>60270.4</v>
      </c>
      <c r="AO19" s="9">
        <v>58495.7</v>
      </c>
      <c r="AP19" s="9">
        <v>56861.8</v>
      </c>
      <c r="AQ19" s="9">
        <v>59182.9</v>
      </c>
      <c r="AR19" s="9">
        <v>53862.2</v>
      </c>
      <c r="AS19" s="9">
        <v>48118.9</v>
      </c>
      <c r="AT19" s="9"/>
    </row>
    <row r="20">
      <c r="A20" s="1" t="s">
        <v>26</v>
      </c>
      <c r="B20" s="2">
        <v>2242988.0</v>
      </c>
      <c r="C20" s="2">
        <v>2295913.0</v>
      </c>
      <c r="D20" s="2">
        <v>2385231.0</v>
      </c>
      <c r="E20" s="2">
        <v>2456085.0</v>
      </c>
      <c r="F20" s="2">
        <v>2488500.0</v>
      </c>
      <c r="G20" s="2">
        <v>2543689.0</v>
      </c>
      <c r="H20" s="2">
        <v>2580739.0</v>
      </c>
      <c r="I20" s="2">
        <v>2675290.0</v>
      </c>
      <c r="J20" s="2">
        <v>2803623.0</v>
      </c>
      <c r="K20" s="2">
        <v>2888874.0</v>
      </c>
      <c r="M20" s="3">
        <v>1.5366233E7</v>
      </c>
      <c r="N20" s="3">
        <v>1.5321422E7</v>
      </c>
      <c r="O20" s="3">
        <v>1.4896171E7</v>
      </c>
      <c r="P20" s="3">
        <v>1.5273331E7</v>
      </c>
      <c r="Q20" s="3">
        <v>1.5517926E7</v>
      </c>
      <c r="R20" s="3">
        <v>1.5863049E7</v>
      </c>
      <c r="S20" s="3">
        <v>1.6129125E7</v>
      </c>
      <c r="T20" s="3">
        <v>1.6543514E7</v>
      </c>
      <c r="U20" s="3">
        <v>1.7016921E7</v>
      </c>
      <c r="V20" s="3">
        <v>1.726967E7</v>
      </c>
      <c r="W20" s="1" t="s">
        <v>26</v>
      </c>
      <c r="X20" s="11"/>
      <c r="Y20" s="11"/>
      <c r="Z20" s="11"/>
      <c r="AA20" s="11">
        <v>859744.15</v>
      </c>
      <c r="AB20" s="11">
        <v>849617.14</v>
      </c>
      <c r="AC20" s="11">
        <v>858424.8</v>
      </c>
      <c r="AD20" s="11">
        <v>835104.81</v>
      </c>
      <c r="AE20" s="11">
        <v>856960.49</v>
      </c>
      <c r="AF20" s="11"/>
      <c r="AG20" s="11"/>
      <c r="AH20" s="11"/>
      <c r="AI20" s="1" t="s">
        <v>26</v>
      </c>
      <c r="AJ20" s="9">
        <v>556961.0</v>
      </c>
      <c r="AK20" s="9">
        <v>621131.0</v>
      </c>
      <c r="AL20" s="9">
        <v>668567.0</v>
      </c>
      <c r="AM20" s="9">
        <v>698180.0</v>
      </c>
      <c r="AN20" s="9">
        <v>711338.0</v>
      </c>
      <c r="AO20" s="9">
        <v>684780.0</v>
      </c>
      <c r="AP20" s="9">
        <v>639704.0</v>
      </c>
      <c r="AQ20" s="9">
        <v>609914.0</v>
      </c>
      <c r="AR20" s="9">
        <v>596104.6</v>
      </c>
      <c r="AS20" s="9">
        <v>600106.4</v>
      </c>
      <c r="AT20" s="9"/>
    </row>
    <row r="21">
      <c r="L21" s="1" t="s">
        <v>29</v>
      </c>
      <c r="W21" s="1" t="s">
        <v>33</v>
      </c>
      <c r="AH21" s="1" t="s">
        <v>34</v>
      </c>
      <c r="AT21" s="1" t="s">
        <v>35</v>
      </c>
    </row>
    <row r="22">
      <c r="L22" s="1" t="s">
        <v>36</v>
      </c>
      <c r="W22" s="1" t="s">
        <v>37</v>
      </c>
      <c r="AH22" s="1" t="s">
        <v>37</v>
      </c>
      <c r="AT22" s="1" t="s">
        <v>38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43"/>
    <col customWidth="1" min="3" max="3" width="9.29"/>
    <col customWidth="1" min="4" max="8" width="9.43"/>
    <col customWidth="1" min="9" max="9" width="9.29"/>
    <col customWidth="1" min="10" max="10" width="9.43"/>
    <col customWidth="1" min="11" max="11" width="8.0"/>
    <col customWidth="1" min="12" max="12" width="9.43"/>
    <col customWidth="1" min="13" max="13" width="9.29"/>
    <col customWidth="1" min="14" max="19" width="9.43"/>
    <col customWidth="1" min="20" max="20" width="9.29"/>
    <col customWidth="1" min="21" max="21" width="9.43"/>
    <col customWidth="1" min="23" max="23" width="9.43"/>
    <col customWidth="1" min="24" max="24" width="9.29"/>
    <col customWidth="1" min="25" max="30" width="9.43"/>
    <col customWidth="1" min="31" max="31" width="9.29"/>
    <col customWidth="1" min="32" max="33" width="9.43"/>
    <col customWidth="1" min="35" max="35" width="9.43"/>
    <col customWidth="1" min="36" max="36" width="9.29"/>
    <col customWidth="1" min="37" max="42" width="9.43"/>
    <col customWidth="1" min="43" max="43" width="9.29"/>
    <col customWidth="1" min="44" max="45" width="9.43"/>
  </cols>
  <sheetData>
    <row r="1">
      <c r="A1" s="1" t="s">
        <v>39</v>
      </c>
      <c r="B1" s="1" t="s">
        <v>29</v>
      </c>
      <c r="C1" s="1" t="s">
        <v>33</v>
      </c>
      <c r="D1" s="1" t="s">
        <v>31</v>
      </c>
      <c r="E1" s="14" t="s">
        <v>40</v>
      </c>
      <c r="F1" s="14" t="s">
        <v>40</v>
      </c>
      <c r="AS1" s="1"/>
    </row>
    <row r="2">
      <c r="A2" s="1">
        <v>2007.0</v>
      </c>
      <c r="B2" s="2">
        <v>39777.0</v>
      </c>
      <c r="C2" s="3">
        <v>1139652.0</v>
      </c>
      <c r="D2" s="9">
        <v>35469.5</v>
      </c>
      <c r="E2" s="1" t="b">
        <v>1</v>
      </c>
      <c r="F2" s="1" t="b">
        <v>1</v>
      </c>
      <c r="W2" s="11"/>
      <c r="X2" s="11"/>
      <c r="Y2" s="11"/>
      <c r="Z2" s="11"/>
      <c r="AA2" s="11"/>
      <c r="AB2" s="11"/>
      <c r="AC2" s="11"/>
      <c r="AD2" s="11"/>
      <c r="AE2" s="11"/>
      <c r="AF2" s="11"/>
      <c r="AG2" s="11"/>
      <c r="AS2" s="13"/>
    </row>
    <row r="3">
      <c r="A3" s="1">
        <v>2008.0</v>
      </c>
      <c r="B3" s="2">
        <v>35248.0</v>
      </c>
      <c r="C3" s="3">
        <v>1210878.0</v>
      </c>
      <c r="D3" s="9">
        <v>38222.9</v>
      </c>
      <c r="E3" s="9" t="b">
        <v>1</v>
      </c>
      <c r="F3" s="9" t="b">
        <v>1</v>
      </c>
      <c r="G3" s="9"/>
      <c r="H3" s="9"/>
      <c r="I3" s="9"/>
      <c r="J3" s="9"/>
      <c r="K3" s="13"/>
    </row>
    <row r="4">
      <c r="A4" s="1">
        <v>2009.0</v>
      </c>
      <c r="B4" s="2">
        <v>49852.0</v>
      </c>
      <c r="C4" s="3">
        <v>1185942.0</v>
      </c>
      <c r="D4" s="9">
        <v>41267.2</v>
      </c>
      <c r="E4" s="1" t="b">
        <v>1</v>
      </c>
      <c r="F4" s="1" t="b">
        <v>1</v>
      </c>
    </row>
    <row r="5">
      <c r="A5" s="1">
        <v>2010.0</v>
      </c>
      <c r="B5" s="2">
        <v>44522.0</v>
      </c>
      <c r="C5" s="3">
        <v>1245708.0</v>
      </c>
      <c r="D5" s="9">
        <v>45244.5</v>
      </c>
      <c r="E5" s="1" t="b">
        <v>1</v>
      </c>
      <c r="F5" s="1" t="b">
        <v>1</v>
      </c>
    </row>
    <row r="6">
      <c r="A6" s="1">
        <v>2011.0</v>
      </c>
      <c r="B6" s="2">
        <v>49832.0</v>
      </c>
      <c r="C6" s="3">
        <v>1370240.0</v>
      </c>
      <c r="D6" s="9">
        <v>48530.9</v>
      </c>
      <c r="E6" s="1" t="b">
        <v>1</v>
      </c>
      <c r="F6" s="1" t="b">
        <v>1</v>
      </c>
    </row>
    <row r="7">
      <c r="A7" s="1">
        <v>2012.0</v>
      </c>
      <c r="B7" s="2">
        <v>56885.0</v>
      </c>
      <c r="C7" s="3">
        <v>1444389.0</v>
      </c>
      <c r="D7" s="9">
        <v>56497.9</v>
      </c>
      <c r="E7" s="1" t="b">
        <v>1</v>
      </c>
      <c r="F7" s="1" t="b">
        <v>1</v>
      </c>
    </row>
    <row r="8">
      <c r="A8" s="1">
        <v>2013.0</v>
      </c>
      <c r="B8" s="2">
        <v>64887.0</v>
      </c>
      <c r="C8" s="3">
        <v>1483377.0</v>
      </c>
      <c r="D8" s="9">
        <v>67020.0</v>
      </c>
      <c r="E8" s="1" t="b">
        <v>1</v>
      </c>
      <c r="F8" s="1" t="b">
        <v>1</v>
      </c>
    </row>
    <row r="9">
      <c r="A9" s="1">
        <v>2014.0</v>
      </c>
      <c r="B9" s="2">
        <v>78757.0</v>
      </c>
      <c r="C9" s="3">
        <v>1537557.0</v>
      </c>
      <c r="D9" s="9">
        <v>80762.4</v>
      </c>
      <c r="E9" s="1" t="b">
        <v>0</v>
      </c>
      <c r="F9" s="1" t="b">
        <v>0</v>
      </c>
    </row>
    <row r="10">
      <c r="A10" s="1">
        <v>2015.0</v>
      </c>
      <c r="B10" s="2">
        <v>94073.0</v>
      </c>
      <c r="C10" s="3">
        <v>1600696.0</v>
      </c>
      <c r="D10" s="9">
        <v>87185.9</v>
      </c>
      <c r="E10" s="1" t="b">
        <v>0</v>
      </c>
      <c r="F10" s="1" t="b">
        <v>0</v>
      </c>
    </row>
    <row r="11">
      <c r="A11" s="1">
        <v>2016.0</v>
      </c>
      <c r="B11" s="2">
        <v>91554.0</v>
      </c>
      <c r="C11" s="3">
        <v>1627437.0</v>
      </c>
      <c r="D11" s="13">
        <v>63672.8</v>
      </c>
      <c r="E11" s="1" t="b">
        <v>0</v>
      </c>
      <c r="F11" s="1" t="b">
        <v>0</v>
      </c>
    </row>
  </sheetData>
  <drawing r:id="rId1"/>
</worksheet>
</file>