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138" documentId="8_{6616B5A7-648E-4099-B71D-DDB13E8D5951}" xr6:coauthVersionLast="47" xr6:coauthVersionMax="47" xr10:uidLastSave="{6DCBA5B2-11F1-487A-8A01-DB7F2F275568}"/>
  <bookViews>
    <workbookView xWindow="-120" yWindow="-120" windowWidth="29040" windowHeight="15840" activeTab="4" xr2:uid="{00000000-000D-0000-FFFF-FFFF00000000}"/>
  </bookViews>
  <sheets>
    <sheet name="0D" sheetId="1" r:id="rId1"/>
    <sheet name="retrofit_Transition" sheetId="2" r:id="rId2"/>
    <sheet name="Energy_source" sheetId="3" r:id="rId3"/>
    <sheet name="res_type_Energy_source" sheetId="4" r:id="rId4"/>
    <sheet name="res_type_Energy_source_year" sheetId="7" r:id="rId5"/>
    <sheet name="year_res_type" sheetId="6" r:id="rId6"/>
  </sheets>
  <definedNames>
    <definedName name="_xlnm._FilterDatabase" localSheetId="3">res_type_Energy_source!$A$1:$F$1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4" l="1"/>
  <c r="H3" i="4"/>
  <c r="H4" i="4"/>
  <c r="H5" i="4"/>
  <c r="H6" i="4"/>
  <c r="H7" i="4"/>
  <c r="H8" i="4"/>
  <c r="H9" i="4"/>
  <c r="H2" i="4"/>
  <c r="G3" i="4"/>
  <c r="G4" i="4"/>
  <c r="G5" i="4"/>
  <c r="G6" i="4"/>
  <c r="G7" i="4"/>
  <c r="G8" i="4"/>
  <c r="G9" i="4"/>
  <c r="G2" i="4"/>
  <c r="I2" i="4" l="1"/>
</calcChain>
</file>

<file path=xl/sharedStrings.xml><?xml version="1.0" encoding="utf-8"?>
<sst xmlns="http://schemas.openxmlformats.org/spreadsheetml/2006/main" count="191" uniqueCount="28">
  <si>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</si>
  <si>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</si>
  <si>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</si>
  <si>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</si>
  <si>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</si>
  <si>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</si>
  <si>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</si>
  <si>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</si>
  <si>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</si>
  <si>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</si>
  <si>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</si>
  <si>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</si>
  <si>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</si>
  <si>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</si>
  <si>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</si>
  <si>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</si>
  <si>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init_conso_unitaire_elec</t>
  </si>
  <si>
    <t>init_conso_unitaire_gaz</t>
  </si>
  <si>
    <t>init_conso_unitaire_fioul</t>
  </si>
  <si>
    <t>init_conso_unitaire_bois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</si>
  <si>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</si>
  <si>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</si>
  <si>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</si>
  <si>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</si>
  <si>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</si>
  <si>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</si>
  <si>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</si>
  <si>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retrofit_change_surface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</si>
</sst>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defaultColWidth="8.85546875" defaultRowHeight="15" x14ac:dyDescent="0.25"/>
  <cols>
    <col min="1" max="1" width="38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>
        <v>2020</v>
      </c>
    </row>
    <row r="3" spans="1:2" x14ac:dyDescent="0.25">
      <c r="A3" s="1" t="s">
        <v>4</v>
      </c>
      <c r="B3">
        <v>2050</v>
      </c>
    </row>
    <row r="4" spans="1:2" x14ac:dyDescent="0.25">
      <c r="A4" s="1" t="s">
        <v>5</v>
      </c>
      <c r="B4">
        <v>1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D2" sqref="D2"/>
    </sheetView>
  </sheetViews>
  <sheetFormatPr defaultColWidth="8.85546875" defaultRowHeight="15" x14ac:dyDescent="0.25"/>
  <sheetData>
    <row r="1" spans="1:11" x14ac:dyDescent="0.25">
      <c r="A1" s="1" t="s">
        <v>6</v>
      </c>
      <c r="B1" s="1" t="s">
        <v>26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5">
      <c r="A2" s="1" t="s">
        <v>8</v>
      </c>
      <c r="B2" s="1" t="s">
        <v>21</v>
      </c>
      <c r="C2" s="1">
        <v>2020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25">
      <c r="A3" s="1" t="s">
        <v>9</v>
      </c>
      <c r="B3" s="1" t="s">
        <v>21</v>
      </c>
      <c r="C3" s="1">
        <v>2020</v>
      </c>
      <c r="D3" s="2">
        <v>3.792225821378991E-2</v>
      </c>
      <c r="E3" s="2">
        <v>0</v>
      </c>
      <c r="F3" s="2">
        <v>0</v>
      </c>
      <c r="G3" s="2">
        <v>0.15020823692734839</v>
      </c>
      <c r="H3" s="2">
        <v>9.0828320222119382E-2</v>
      </c>
      <c r="I3" s="2">
        <v>0</v>
      </c>
      <c r="J3" s="2">
        <v>0</v>
      </c>
      <c r="K3" s="2">
        <v>0.72104118463674227</v>
      </c>
    </row>
    <row r="4" spans="1:11" x14ac:dyDescent="0.25">
      <c r="A4" s="1" t="s">
        <v>10</v>
      </c>
      <c r="B4" s="1" t="s">
        <v>21</v>
      </c>
      <c r="C4" s="1">
        <v>2020</v>
      </c>
      <c r="D4" s="2">
        <v>3.6063953488372102E-2</v>
      </c>
      <c r="E4" s="2">
        <v>0</v>
      </c>
      <c r="F4" s="2">
        <v>0.1769089147286822</v>
      </c>
      <c r="G4" s="2">
        <v>0.15159883720930231</v>
      </c>
      <c r="H4" s="2">
        <v>6.4449612403100778E-2</v>
      </c>
      <c r="I4" s="2">
        <v>0</v>
      </c>
      <c r="J4" s="2">
        <v>0</v>
      </c>
      <c r="K4" s="2">
        <v>0.56914728682170546</v>
      </c>
    </row>
    <row r="5" spans="1:11" x14ac:dyDescent="0.25">
      <c r="A5" s="1" t="s">
        <v>11</v>
      </c>
      <c r="B5" s="1" t="s">
        <v>21</v>
      </c>
      <c r="C5" s="1">
        <v>2020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1" t="s">
        <v>12</v>
      </c>
      <c r="B6" s="1" t="s">
        <v>21</v>
      </c>
      <c r="C6" s="1">
        <v>2020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</row>
    <row r="7" spans="1:11" x14ac:dyDescent="0.25">
      <c r="A7" s="1" t="s">
        <v>13</v>
      </c>
      <c r="B7" s="1" t="s">
        <v>21</v>
      </c>
      <c r="C7" s="1">
        <v>2020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</row>
    <row r="8" spans="1:11" x14ac:dyDescent="0.25">
      <c r="A8" s="1" t="s">
        <v>14</v>
      </c>
      <c r="B8" s="1" t="s">
        <v>21</v>
      </c>
      <c r="C8" s="1">
        <v>2020</v>
      </c>
      <c r="D8" s="2">
        <v>3.1719260065288357E-2</v>
      </c>
      <c r="E8" s="2">
        <v>0</v>
      </c>
      <c r="F8" s="2">
        <v>0</v>
      </c>
      <c r="G8" s="2">
        <v>0.15897714907508159</v>
      </c>
      <c r="H8" s="2">
        <v>0.51376496191512511</v>
      </c>
      <c r="I8" s="2">
        <v>0</v>
      </c>
      <c r="J8" s="2">
        <v>0.29553862894450489</v>
      </c>
      <c r="K8" s="2">
        <v>0</v>
      </c>
    </row>
    <row r="9" spans="1:11" x14ac:dyDescent="0.25">
      <c r="A9" s="1" t="s">
        <v>15</v>
      </c>
      <c r="B9" s="1" t="s">
        <v>21</v>
      </c>
      <c r="C9" s="1">
        <v>2020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</row>
    <row r="10" spans="1:11" x14ac:dyDescent="0.25">
      <c r="A10" s="1" t="s">
        <v>8</v>
      </c>
      <c r="B10" s="1" t="s">
        <v>22</v>
      </c>
      <c r="C10" s="1">
        <v>2020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1" t="s">
        <v>9</v>
      </c>
      <c r="B11" s="1" t="s">
        <v>22</v>
      </c>
      <c r="C11" s="1">
        <v>2020</v>
      </c>
      <c r="D11" s="2">
        <v>3.792225821378991E-2</v>
      </c>
      <c r="E11" s="2">
        <v>0</v>
      </c>
      <c r="F11" s="2">
        <v>0</v>
      </c>
      <c r="G11" s="2">
        <v>0.15020823692734839</v>
      </c>
      <c r="H11" s="2">
        <v>9.0828320222119382E-2</v>
      </c>
      <c r="I11" s="2">
        <v>0</v>
      </c>
      <c r="J11" s="2">
        <v>0</v>
      </c>
      <c r="K11" s="2">
        <v>0.72104118463674227</v>
      </c>
    </row>
    <row r="12" spans="1:11" x14ac:dyDescent="0.25">
      <c r="A12" s="1" t="s">
        <v>10</v>
      </c>
      <c r="B12" s="1" t="s">
        <v>22</v>
      </c>
      <c r="C12" s="1">
        <v>2020</v>
      </c>
      <c r="D12" s="2">
        <v>3.6063953488372102E-2</v>
      </c>
      <c r="E12" s="2">
        <v>0</v>
      </c>
      <c r="F12" s="2">
        <v>0.1769089147286822</v>
      </c>
      <c r="G12" s="2">
        <v>0.15159883720930231</v>
      </c>
      <c r="H12" s="2">
        <v>6.4449612403100778E-2</v>
      </c>
      <c r="I12" s="2">
        <v>0</v>
      </c>
      <c r="J12" s="2">
        <v>0</v>
      </c>
      <c r="K12" s="2">
        <v>0.56914728682170546</v>
      </c>
    </row>
    <row r="13" spans="1:11" x14ac:dyDescent="0.25">
      <c r="A13" s="1" t="s">
        <v>11</v>
      </c>
      <c r="B13" s="1" t="s">
        <v>22</v>
      </c>
      <c r="C13" s="1">
        <v>2020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25">
      <c r="A14" s="1" t="s">
        <v>12</v>
      </c>
      <c r="B14" s="1" t="s">
        <v>22</v>
      </c>
      <c r="C14" s="1">
        <v>2020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</row>
    <row r="15" spans="1:11" x14ac:dyDescent="0.25">
      <c r="A15" s="1" t="s">
        <v>13</v>
      </c>
      <c r="B15" s="1" t="s">
        <v>22</v>
      </c>
      <c r="C15" s="1">
        <v>2020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</row>
    <row r="16" spans="1:11" x14ac:dyDescent="0.25">
      <c r="A16" s="1" t="s">
        <v>14</v>
      </c>
      <c r="B16" s="1" t="s">
        <v>22</v>
      </c>
      <c r="C16" s="1">
        <v>2020</v>
      </c>
      <c r="D16" s="2">
        <v>3.1719260065288357E-2</v>
      </c>
      <c r="E16" s="2">
        <v>0</v>
      </c>
      <c r="F16" s="2">
        <v>0</v>
      </c>
      <c r="G16" s="2">
        <v>0.15897714907508159</v>
      </c>
      <c r="H16" s="2">
        <v>0.51376496191512511</v>
      </c>
      <c r="I16" s="2">
        <v>0</v>
      </c>
      <c r="J16" s="2">
        <v>0.29553862894450489</v>
      </c>
      <c r="K16" s="2">
        <v>0</v>
      </c>
    </row>
    <row r="17" spans="1:11" x14ac:dyDescent="0.25">
      <c r="A17" s="1" t="s">
        <v>15</v>
      </c>
      <c r="B17" s="1" t="s">
        <v>22</v>
      </c>
      <c r="C17" s="1">
        <v>2020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</row>
    <row r="18" spans="1:11" x14ac:dyDescent="0.25">
      <c r="A18" s="1" t="s">
        <v>8</v>
      </c>
      <c r="B18" s="1" t="s">
        <v>25</v>
      </c>
      <c r="C18" s="1">
        <v>2020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25">
      <c r="A19" s="1" t="s">
        <v>9</v>
      </c>
      <c r="B19" s="1" t="s">
        <v>25</v>
      </c>
      <c r="C19" s="1">
        <v>2020</v>
      </c>
      <c r="D19" s="2">
        <v>3.792225821378991E-2</v>
      </c>
      <c r="E19" s="2">
        <v>0</v>
      </c>
      <c r="F19" s="2">
        <v>0</v>
      </c>
      <c r="G19" s="2">
        <v>0.15020823692734839</v>
      </c>
      <c r="H19" s="2">
        <v>9.0828320222119382E-2</v>
      </c>
      <c r="I19" s="2">
        <v>0</v>
      </c>
      <c r="J19" s="2">
        <v>0</v>
      </c>
      <c r="K19" s="2">
        <v>0.72104118463674227</v>
      </c>
    </row>
    <row r="20" spans="1:11" x14ac:dyDescent="0.25">
      <c r="A20" s="1" t="s">
        <v>10</v>
      </c>
      <c r="B20" s="1" t="s">
        <v>25</v>
      </c>
      <c r="C20" s="1">
        <v>2020</v>
      </c>
      <c r="D20" s="2">
        <v>3.6063953488372102E-2</v>
      </c>
      <c r="E20" s="2">
        <v>0</v>
      </c>
      <c r="F20" s="2">
        <v>0.1769089147286822</v>
      </c>
      <c r="G20" s="2">
        <v>0.15159883720930231</v>
      </c>
      <c r="H20" s="2">
        <v>6.4449612403100778E-2</v>
      </c>
      <c r="I20" s="2">
        <v>0</v>
      </c>
      <c r="J20" s="2">
        <v>0</v>
      </c>
      <c r="K20" s="2">
        <v>0.56914728682170546</v>
      </c>
    </row>
    <row r="21" spans="1:11" x14ac:dyDescent="0.25">
      <c r="A21" s="1" t="s">
        <v>11</v>
      </c>
      <c r="B21" s="1" t="s">
        <v>25</v>
      </c>
      <c r="C21" s="1">
        <v>2020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</row>
    <row r="22" spans="1:11" x14ac:dyDescent="0.25">
      <c r="A22" s="1" t="s">
        <v>12</v>
      </c>
      <c r="B22" s="1" t="s">
        <v>25</v>
      </c>
      <c r="C22" s="1">
        <v>2020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</row>
    <row r="23" spans="1:11" x14ac:dyDescent="0.25">
      <c r="A23" s="1" t="s">
        <v>13</v>
      </c>
      <c r="B23" s="1" t="s">
        <v>25</v>
      </c>
      <c r="C23" s="1">
        <v>2020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</row>
    <row r="24" spans="1:11" x14ac:dyDescent="0.25">
      <c r="A24" s="1" t="s">
        <v>14</v>
      </c>
      <c r="B24" s="1" t="s">
        <v>25</v>
      </c>
      <c r="C24" s="1">
        <v>2020</v>
      </c>
      <c r="D24" s="2">
        <v>3.1719260065288357E-2</v>
      </c>
      <c r="E24" s="2">
        <v>0</v>
      </c>
      <c r="F24" s="2">
        <v>0</v>
      </c>
      <c r="G24" s="2">
        <v>0.15897714907508159</v>
      </c>
      <c r="H24" s="2">
        <v>0.51376496191512511</v>
      </c>
      <c r="I24" s="2">
        <v>0</v>
      </c>
      <c r="J24" s="2">
        <v>0.29553862894450489</v>
      </c>
      <c r="K24" s="2">
        <v>0</v>
      </c>
    </row>
    <row r="25" spans="1:11" x14ac:dyDescent="0.25">
      <c r="A25" s="1" t="s">
        <v>15</v>
      </c>
      <c r="B25" s="1" t="s">
        <v>25</v>
      </c>
      <c r="C25" s="1">
        <v>2020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E11" sqref="E11"/>
    </sheetView>
  </sheetViews>
  <sheetFormatPr defaultColWidth="8.85546875" defaultRowHeight="15" x14ac:dyDescent="0.25"/>
  <sheetData>
    <row r="1" spans="1:5" x14ac:dyDescent="0.25">
      <c r="A1" s="1" t="s">
        <v>6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25">
      <c r="A2" s="1" t="s">
        <v>8</v>
      </c>
      <c r="B2" s="2">
        <v>0</v>
      </c>
      <c r="C2" s="2">
        <v>0</v>
      </c>
      <c r="D2" s="2">
        <v>0</v>
      </c>
      <c r="E2" s="2">
        <v>1</v>
      </c>
    </row>
    <row r="3" spans="1:5" x14ac:dyDescent="0.25">
      <c r="A3" s="1" t="s">
        <v>9</v>
      </c>
      <c r="B3" s="2">
        <v>0</v>
      </c>
      <c r="C3" s="2">
        <v>0</v>
      </c>
      <c r="D3" s="2">
        <v>1</v>
      </c>
      <c r="E3" s="2">
        <v>0</v>
      </c>
    </row>
    <row r="4" spans="1:5" x14ac:dyDescent="0.25">
      <c r="A4" s="1" t="s">
        <v>10</v>
      </c>
      <c r="B4" s="2">
        <v>0</v>
      </c>
      <c r="C4" s="2">
        <v>1</v>
      </c>
      <c r="D4" s="2">
        <v>0</v>
      </c>
      <c r="E4" s="2">
        <v>0</v>
      </c>
    </row>
    <row r="5" spans="1:5" x14ac:dyDescent="0.25">
      <c r="A5" s="1" t="s">
        <v>11</v>
      </c>
      <c r="B5" s="2">
        <v>0</v>
      </c>
      <c r="C5" s="2">
        <v>1</v>
      </c>
      <c r="D5" s="2">
        <v>0</v>
      </c>
      <c r="E5" s="2">
        <v>0.2</v>
      </c>
    </row>
    <row r="6" spans="1:5" x14ac:dyDescent="0.25">
      <c r="A6" s="1" t="s">
        <v>14</v>
      </c>
      <c r="B6" s="2">
        <v>1</v>
      </c>
      <c r="C6" s="2">
        <v>0</v>
      </c>
      <c r="D6" s="2">
        <v>0</v>
      </c>
      <c r="E6" s="2">
        <v>0</v>
      </c>
    </row>
    <row r="7" spans="1:5" x14ac:dyDescent="0.25">
      <c r="A7" s="1" t="s">
        <v>12</v>
      </c>
      <c r="B7" s="2">
        <v>0.33300000000000002</v>
      </c>
      <c r="C7" s="2">
        <v>0</v>
      </c>
      <c r="D7" s="2">
        <v>0</v>
      </c>
      <c r="E7" s="2">
        <v>0</v>
      </c>
    </row>
    <row r="8" spans="1:5" x14ac:dyDescent="0.25">
      <c r="A8" s="1" t="s">
        <v>15</v>
      </c>
      <c r="B8" s="2">
        <v>0.33300000000000002</v>
      </c>
      <c r="C8" s="2">
        <v>0</v>
      </c>
      <c r="D8" s="2">
        <v>0</v>
      </c>
      <c r="E8" s="2">
        <v>0</v>
      </c>
    </row>
    <row r="9" spans="1:5" x14ac:dyDescent="0.25">
      <c r="A9" s="1" t="s">
        <v>13</v>
      </c>
      <c r="B9" s="2">
        <v>0.25</v>
      </c>
      <c r="C9" s="2">
        <v>0.33</v>
      </c>
      <c r="D9" s="2">
        <v>0</v>
      </c>
      <c r="E9" s="2">
        <v>0</v>
      </c>
    </row>
  </sheetData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selection activeCell="K3" sqref="K3"/>
    </sheetView>
  </sheetViews>
  <sheetFormatPr defaultColWidth="8.85546875" defaultRowHeight="15" x14ac:dyDescent="0.25"/>
  <cols>
    <col min="4" max="4" width="26.42578125" customWidth="1"/>
    <col min="6" max="6" width="11" bestFit="1" customWidth="1"/>
    <col min="7" max="7" width="11.7109375" bestFit="1" customWidth="1"/>
  </cols>
  <sheetData>
    <row r="1" spans="1:10" x14ac:dyDescent="0.25">
      <c r="A1" s="1" t="s">
        <v>6</v>
      </c>
      <c r="B1" s="1" t="s">
        <v>26</v>
      </c>
      <c r="C1" s="1" t="s">
        <v>20</v>
      </c>
      <c r="D1" s="1" t="s">
        <v>24</v>
      </c>
      <c r="E1" s="1" t="s">
        <v>23</v>
      </c>
    </row>
    <row r="2" spans="1:10" x14ac:dyDescent="0.25">
      <c r="A2" s="1" t="s">
        <v>8</v>
      </c>
      <c r="B2" s="1" t="s">
        <v>21</v>
      </c>
      <c r="C2" s="2">
        <v>320487</v>
      </c>
      <c r="D2" s="2">
        <v>239.4219237582472</v>
      </c>
      <c r="E2" s="2">
        <v>66.959052272187947</v>
      </c>
      <c r="F2" s="2">
        <v>739982.82830000005</v>
      </c>
      <c r="G2">
        <f>F2*INDEX(retrofit_Transition!$D$2:$D$9,MATCH(res_type_Energy_source!A2,retrofit_Transition!$A$2:$A$9,0))</f>
        <v>739982.82830000005</v>
      </c>
      <c r="H2">
        <f>F2*INDEX(retrofit_Transition!$F$2:$F$9,MATCH(res_type_Energy_source!A2,retrofit_Transition!$A$2:$A$9,0))</f>
        <v>0</v>
      </c>
      <c r="I2">
        <f>SUM(G2:G9)</f>
        <v>1453833.6586302863</v>
      </c>
      <c r="J2">
        <f>SUM(H2:H9)</f>
        <v>2156906.933220021</v>
      </c>
    </row>
    <row r="3" spans="1:10" x14ac:dyDescent="0.25">
      <c r="A3" s="1" t="s">
        <v>9</v>
      </c>
      <c r="B3" s="1" t="s">
        <v>21</v>
      </c>
      <c r="C3" s="2">
        <v>475230</v>
      </c>
      <c r="D3" s="2">
        <v>274.41921261451631</v>
      </c>
      <c r="E3" s="2">
        <v>68.656688977716797</v>
      </c>
      <c r="F3" s="2">
        <v>1125093.5371900001</v>
      </c>
      <c r="G3">
        <f>F3*INDEX(retrofit_Transition!$D$2:$D$9,MATCH(res_type_Energy_source!A3,retrofit_Transition!$A$2:$A$9,0))</f>
        <v>42666.087631985421</v>
      </c>
      <c r="H3">
        <f>F3*INDEX(retrofit_Transition!$F$2:$F$9,MATCH(res_type_Energy_source!A3,retrofit_Transition!$A$2:$A$9,0))</f>
        <v>0</v>
      </c>
    </row>
    <row r="4" spans="1:10" x14ac:dyDescent="0.25">
      <c r="A4" s="1" t="s">
        <v>10</v>
      </c>
      <c r="B4" s="1" t="s">
        <v>21</v>
      </c>
      <c r="C4" s="2">
        <v>5334267</v>
      </c>
      <c r="D4" s="2">
        <v>210.65589652585069</v>
      </c>
      <c r="E4" s="2">
        <v>66.283435853153662</v>
      </c>
      <c r="F4" s="2">
        <v>12192189.05123</v>
      </c>
      <c r="G4">
        <f>F4*INDEX(retrofit_Transition!$D$2:$D$9,MATCH(res_type_Energy_source!A4,retrofit_Transition!$A$2:$A$9,0))</f>
        <v>439698.53886499832</v>
      </c>
      <c r="H4">
        <f>F4*INDEX(retrofit_Transition!$F$2:$F$9,MATCH(res_type_Energy_source!A4,retrofit_Transition!$A$2:$A$9,0))</f>
        <v>2156906.933220021</v>
      </c>
    </row>
    <row r="5" spans="1:10" x14ac:dyDescent="0.25">
      <c r="A5" s="1" t="s">
        <v>14</v>
      </c>
      <c r="B5" s="1" t="s">
        <v>21</v>
      </c>
      <c r="C5" s="2">
        <v>3995209</v>
      </c>
      <c r="D5" s="2">
        <v>290.50867907958269</v>
      </c>
      <c r="E5" s="2">
        <v>52.973740041026069</v>
      </c>
      <c r="F5" s="2">
        <v>7297969.8567000004</v>
      </c>
      <c r="G5">
        <f>F5*INDEX(retrofit_Transition!$D$2:$D$9,MATCH(res_type_Energy_source!A5,retrofit_Transition!$A$2:$A$9,0))</f>
        <v>231486.20383330251</v>
      </c>
      <c r="H5">
        <f>F5*INDEX(retrofit_Transition!$F$2:$F$9,MATCH(res_type_Energy_source!A5,retrofit_Transition!$A$2:$A$9,0))</f>
        <v>0</v>
      </c>
    </row>
    <row r="6" spans="1:10" x14ac:dyDescent="0.25">
      <c r="A6" s="1" t="s">
        <v>11</v>
      </c>
      <c r="B6" s="1" t="s">
        <v>21</v>
      </c>
      <c r="C6" s="2">
        <v>1554877</v>
      </c>
      <c r="D6" s="2">
        <v>251.69055157406021</v>
      </c>
      <c r="E6" s="2">
        <v>62.634561091350477</v>
      </c>
      <c r="F6" s="2">
        <v>3358242.1158500002</v>
      </c>
      <c r="G6">
        <f>F6*INDEX(retrofit_Transition!$D$2:$D$9,MATCH(res_type_Energy_source!A6,retrofit_Transition!$A$2:$A$9,0))</f>
        <v>0</v>
      </c>
      <c r="H6">
        <f>F6*INDEX(retrofit_Transition!$F$2:$F$9,MATCH(res_type_Energy_source!A6,retrofit_Transition!$A$2:$A$9,0))</f>
        <v>0</v>
      </c>
    </row>
    <row r="7" spans="1:10" x14ac:dyDescent="0.25">
      <c r="A7" s="1" t="s">
        <v>12</v>
      </c>
      <c r="B7" s="1" t="s">
        <v>21</v>
      </c>
      <c r="C7" s="2">
        <v>636489.75</v>
      </c>
      <c r="D7" s="2">
        <v>227.27193944513041</v>
      </c>
      <c r="E7" s="2">
        <v>44.438915275434461</v>
      </c>
      <c r="F7" s="2">
        <v>975341.69350000005</v>
      </c>
      <c r="G7">
        <f>F7*INDEX(retrofit_Transition!$D$2:$D$9,MATCH(res_type_Energy_source!A7,retrofit_Transition!$A$2:$A$9,0))</f>
        <v>0</v>
      </c>
      <c r="H7">
        <f>F7*INDEX(retrofit_Transition!$F$2:$F$9,MATCH(res_type_Energy_source!A7,retrofit_Transition!$A$2:$A$9,0))</f>
        <v>0</v>
      </c>
    </row>
    <row r="8" spans="1:10" x14ac:dyDescent="0.25">
      <c r="A8" s="1" t="s">
        <v>15</v>
      </c>
      <c r="B8" s="1" t="s">
        <v>21</v>
      </c>
      <c r="C8" s="2">
        <v>146882.25</v>
      </c>
      <c r="D8" s="2">
        <v>52.447370641183937</v>
      </c>
      <c r="E8" s="2">
        <v>10.255134294331031</v>
      </c>
      <c r="F8" s="2">
        <v>51941.27362</v>
      </c>
      <c r="G8">
        <f>F8*INDEX(retrofit_Transition!$D$2:$D$9,MATCH(res_type_Energy_source!A8,retrofit_Transition!$A$2:$A$9,0))</f>
        <v>0</v>
      </c>
      <c r="H8">
        <f>F8*INDEX(retrofit_Transition!$F$2:$F$9,MATCH(res_type_Energy_source!A8,retrofit_Transition!$A$2:$A$9,0))</f>
        <v>0</v>
      </c>
    </row>
    <row r="9" spans="1:10" x14ac:dyDescent="0.25">
      <c r="A9" s="1" t="s">
        <v>13</v>
      </c>
      <c r="B9" s="1" t="s">
        <v>21</v>
      </c>
      <c r="C9" s="2">
        <v>0</v>
      </c>
      <c r="D9" s="2">
        <v>0</v>
      </c>
      <c r="E9" s="2">
        <v>0</v>
      </c>
      <c r="F9" s="2">
        <v>0</v>
      </c>
      <c r="G9">
        <f>F9*INDEX(retrofit_Transition!$D$2:$D$9,MATCH(res_type_Energy_source!A9,retrofit_Transition!$A$2:$A$9,0))</f>
        <v>0</v>
      </c>
      <c r="H9">
        <f>F9*INDEX(retrofit_Transition!$F$2:$F$9,MATCH(res_type_Energy_source!A9,retrofit_Transition!$A$2:$A$9,0))</f>
        <v>0</v>
      </c>
    </row>
    <row r="10" spans="1:10" x14ac:dyDescent="0.25">
      <c r="A10" s="1" t="s">
        <v>8</v>
      </c>
      <c r="B10" s="1" t="s">
        <v>22</v>
      </c>
      <c r="C10" s="2">
        <v>3775624</v>
      </c>
      <c r="D10" s="2">
        <v>274.56882169326502</v>
      </c>
      <c r="E10" s="2">
        <v>112.82783563368309</v>
      </c>
      <c r="F10" s="2">
        <v>14689496.87408</v>
      </c>
    </row>
    <row r="11" spans="1:10" x14ac:dyDescent="0.25">
      <c r="A11" s="1" t="s">
        <v>9</v>
      </c>
      <c r="B11" s="1" t="s">
        <v>22</v>
      </c>
      <c r="C11" s="2">
        <v>2428267</v>
      </c>
      <c r="D11" s="2">
        <v>296.99721828122392</v>
      </c>
      <c r="E11" s="2">
        <v>116.852067445918</v>
      </c>
      <c r="F11" s="2">
        <v>9784412.7406500001</v>
      </c>
    </row>
    <row r="12" spans="1:10" x14ac:dyDescent="0.25">
      <c r="A12" s="1" t="s">
        <v>10</v>
      </c>
      <c r="B12" s="1" t="s">
        <v>22</v>
      </c>
      <c r="C12" s="2">
        <v>5168802</v>
      </c>
      <c r="D12" s="2">
        <v>233.48407287898809</v>
      </c>
      <c r="E12" s="2">
        <v>109.2501764322046</v>
      </c>
      <c r="F12" s="2">
        <v>19472152.805909999</v>
      </c>
    </row>
    <row r="13" spans="1:10" x14ac:dyDescent="0.25">
      <c r="A13" s="1" t="s">
        <v>14</v>
      </c>
      <c r="B13" s="1" t="s">
        <v>22</v>
      </c>
      <c r="C13" s="2">
        <v>4442744</v>
      </c>
      <c r="D13" s="2">
        <v>292.17667758551579</v>
      </c>
      <c r="E13" s="2">
        <v>105.71703104202599</v>
      </c>
      <c r="F13" s="2">
        <v>16195642.170980001</v>
      </c>
    </row>
    <row r="14" spans="1:10" x14ac:dyDescent="0.25">
      <c r="A14" s="1" t="s">
        <v>11</v>
      </c>
      <c r="B14" s="1" t="s">
        <v>22</v>
      </c>
      <c r="C14" s="2">
        <v>13311</v>
      </c>
      <c r="D14" s="2">
        <v>291.28067978964322</v>
      </c>
      <c r="E14" s="2">
        <v>86.516098080883552</v>
      </c>
      <c r="F14" s="2">
        <v>39710.88205</v>
      </c>
    </row>
    <row r="15" spans="1:10" x14ac:dyDescent="0.25">
      <c r="A15" s="1" t="s">
        <v>12</v>
      </c>
      <c r="B15" s="1" t="s">
        <v>22</v>
      </c>
      <c r="C15" s="2">
        <v>365907.75</v>
      </c>
      <c r="D15" s="2">
        <v>227.98096371844491</v>
      </c>
      <c r="E15" s="2">
        <v>92.499838314799049</v>
      </c>
      <c r="F15" s="2">
        <v>1167117.30259</v>
      </c>
    </row>
    <row r="16" spans="1:10" x14ac:dyDescent="0.25">
      <c r="A16" s="1" t="s">
        <v>15</v>
      </c>
      <c r="B16" s="1" t="s">
        <v>22</v>
      </c>
      <c r="C16" s="2">
        <v>84440.25</v>
      </c>
      <c r="D16" s="2">
        <v>52.610991627333448</v>
      </c>
      <c r="E16" s="2">
        <v>21.3461165341844</v>
      </c>
      <c r="F16" s="2">
        <v>62154.175880000003</v>
      </c>
    </row>
    <row r="17" spans="1:6" x14ac:dyDescent="0.25">
      <c r="A17" s="1" t="s">
        <v>13</v>
      </c>
      <c r="B17" s="1" t="s">
        <v>22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25">
      <c r="A18" s="1" t="s">
        <v>8</v>
      </c>
      <c r="B18" s="1" t="s">
        <v>25</v>
      </c>
      <c r="C18" s="2">
        <v>1</v>
      </c>
      <c r="D18" s="2">
        <v>205.31245689655171</v>
      </c>
      <c r="E18" s="2">
        <v>40726800</v>
      </c>
      <c r="F18" s="2">
        <v>1404372.1673999999</v>
      </c>
    </row>
    <row r="19" spans="1:6" x14ac:dyDescent="0.25">
      <c r="A19" s="1" t="s">
        <v>9</v>
      </c>
      <c r="B19" s="1" t="s">
        <v>25</v>
      </c>
      <c r="C19" s="2">
        <v>1</v>
      </c>
      <c r="D19" s="2">
        <v>205.31245689655171</v>
      </c>
      <c r="E19" s="2">
        <v>210049200</v>
      </c>
      <c r="F19" s="2">
        <v>7243074.5913199997</v>
      </c>
    </row>
    <row r="20" spans="1:6" x14ac:dyDescent="0.25">
      <c r="A20" s="1" t="s">
        <v>10</v>
      </c>
      <c r="B20" s="1" t="s">
        <v>25</v>
      </c>
      <c r="C20" s="2">
        <v>1</v>
      </c>
      <c r="D20" s="2">
        <v>205.31245689655171</v>
      </c>
      <c r="E20" s="2">
        <v>501552000</v>
      </c>
      <c r="F20" s="2">
        <v>17294893.517439999</v>
      </c>
    </row>
    <row r="21" spans="1:6" x14ac:dyDescent="0.25">
      <c r="A21" s="1" t="s">
        <v>14</v>
      </c>
      <c r="B21" s="1" t="s">
        <v>25</v>
      </c>
      <c r="C21" s="2">
        <v>1</v>
      </c>
      <c r="D21" s="2">
        <v>205.31245689655171</v>
      </c>
      <c r="E21" s="2">
        <v>204120000</v>
      </c>
      <c r="F21" s="2">
        <v>7038619.4547699997</v>
      </c>
    </row>
    <row r="22" spans="1:6" x14ac:dyDescent="0.25">
      <c r="A22" s="1" t="s">
        <v>11</v>
      </c>
      <c r="B22" s="1" t="s">
        <v>25</v>
      </c>
      <c r="C22" s="2">
        <v>1</v>
      </c>
      <c r="D22" s="2">
        <v>205.31245689655171</v>
      </c>
      <c r="E22" s="2">
        <v>67748400</v>
      </c>
      <c r="F22" s="2">
        <v>2336151.31427</v>
      </c>
    </row>
    <row r="23" spans="1:6" x14ac:dyDescent="0.25">
      <c r="A23" s="1" t="s">
        <v>12</v>
      </c>
      <c r="B23" s="1" t="s">
        <v>25</v>
      </c>
      <c r="C23" s="2">
        <v>1</v>
      </c>
      <c r="D23" s="2">
        <v>205.31245689655171</v>
      </c>
      <c r="E23" s="2">
        <v>13996800</v>
      </c>
      <c r="F23" s="2">
        <v>482648.19118000002</v>
      </c>
    </row>
    <row r="24" spans="1:6" x14ac:dyDescent="0.25">
      <c r="A24" s="1" t="s">
        <v>15</v>
      </c>
      <c r="B24" s="1" t="s">
        <v>25</v>
      </c>
      <c r="C24" s="2">
        <v>1</v>
      </c>
      <c r="D24" s="2">
        <v>205.31245689655171</v>
      </c>
      <c r="E24" s="2">
        <v>89326800</v>
      </c>
      <c r="F24" s="2">
        <v>3080233.9423500001</v>
      </c>
    </row>
    <row r="25" spans="1:6" x14ac:dyDescent="0.25">
      <c r="A25" s="1" t="s">
        <v>13</v>
      </c>
      <c r="B25" s="1" t="s">
        <v>25</v>
      </c>
      <c r="C25" s="2">
        <v>1</v>
      </c>
      <c r="D25" s="2">
        <v>205.31245689655171</v>
      </c>
      <c r="E25" s="2">
        <v>0</v>
      </c>
      <c r="F25" s="2">
        <v>0</v>
      </c>
    </row>
  </sheetData>
  <autoFilter ref="A1:F1" xr:uid="{00000000-0001-0000-0300-000000000000}"/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8BBB-9262-4BF2-B74E-18F4CB92A48B}">
  <dimension ref="A1:D25"/>
  <sheetViews>
    <sheetView tabSelected="1" workbookViewId="0">
      <selection activeCell="D26" sqref="D26"/>
    </sheetView>
  </sheetViews>
  <sheetFormatPr defaultRowHeight="15" x14ac:dyDescent="0.25"/>
  <cols>
    <col min="4" max="4" width="12" bestFit="1" customWidth="1"/>
  </cols>
  <sheetData>
    <row r="1" spans="1:4" x14ac:dyDescent="0.25">
      <c r="A1" s="1" t="s">
        <v>6</v>
      </c>
      <c r="B1" s="1" t="s">
        <v>26</v>
      </c>
      <c r="C1" s="1" t="s">
        <v>7</v>
      </c>
      <c r="D1" s="3" t="s">
        <v>27</v>
      </c>
    </row>
    <row r="2" spans="1:4" x14ac:dyDescent="0.25">
      <c r="A2" s="1" t="s">
        <v>8</v>
      </c>
      <c r="B2" s="1" t="s">
        <v>21</v>
      </c>
      <c r="C2" s="1">
        <v>2020</v>
      </c>
      <c r="D2" s="2">
        <v>739982.82830000005</v>
      </c>
    </row>
    <row r="3" spans="1:4" x14ac:dyDescent="0.25">
      <c r="A3" s="1" t="s">
        <v>9</v>
      </c>
      <c r="B3" s="1" t="s">
        <v>21</v>
      </c>
      <c r="C3" s="1">
        <v>2020</v>
      </c>
      <c r="D3" s="2">
        <v>1125093.5371900001</v>
      </c>
    </row>
    <row r="4" spans="1:4" x14ac:dyDescent="0.25">
      <c r="A4" s="1" t="s">
        <v>10</v>
      </c>
      <c r="B4" s="1" t="s">
        <v>21</v>
      </c>
      <c r="C4" s="1">
        <v>2020</v>
      </c>
      <c r="D4" s="2">
        <v>12192189.05123</v>
      </c>
    </row>
    <row r="5" spans="1:4" x14ac:dyDescent="0.25">
      <c r="A5" s="1" t="s">
        <v>14</v>
      </c>
      <c r="B5" s="1" t="s">
        <v>21</v>
      </c>
      <c r="C5" s="1">
        <v>2020</v>
      </c>
      <c r="D5" s="2">
        <v>7297969.8567000004</v>
      </c>
    </row>
    <row r="6" spans="1:4" x14ac:dyDescent="0.25">
      <c r="A6" s="1" t="s">
        <v>11</v>
      </c>
      <c r="B6" s="1" t="s">
        <v>21</v>
      </c>
      <c r="C6" s="1">
        <v>2020</v>
      </c>
      <c r="D6" s="2">
        <v>3358242.1158500002</v>
      </c>
    </row>
    <row r="7" spans="1:4" x14ac:dyDescent="0.25">
      <c r="A7" s="1" t="s">
        <v>12</v>
      </c>
      <c r="B7" s="1" t="s">
        <v>21</v>
      </c>
      <c r="C7" s="1">
        <v>2020</v>
      </c>
      <c r="D7" s="2">
        <v>975341.69350000005</v>
      </c>
    </row>
    <row r="8" spans="1:4" x14ac:dyDescent="0.25">
      <c r="A8" s="1" t="s">
        <v>15</v>
      </c>
      <c r="B8" s="1" t="s">
        <v>21</v>
      </c>
      <c r="C8" s="1">
        <v>2020</v>
      </c>
      <c r="D8" s="2">
        <v>51941.27362</v>
      </c>
    </row>
    <row r="9" spans="1:4" x14ac:dyDescent="0.25">
      <c r="A9" s="1" t="s">
        <v>13</v>
      </c>
      <c r="B9" s="1" t="s">
        <v>21</v>
      </c>
      <c r="C9" s="1">
        <v>2020</v>
      </c>
      <c r="D9" s="2">
        <v>0</v>
      </c>
    </row>
    <row r="10" spans="1:4" x14ac:dyDescent="0.25">
      <c r="A10" s="1" t="s">
        <v>8</v>
      </c>
      <c r="B10" s="1" t="s">
        <v>22</v>
      </c>
      <c r="C10" s="1">
        <v>2020</v>
      </c>
      <c r="D10" s="2">
        <v>14689496.87408</v>
      </c>
    </row>
    <row r="11" spans="1:4" x14ac:dyDescent="0.25">
      <c r="A11" s="1" t="s">
        <v>9</v>
      </c>
      <c r="B11" s="1" t="s">
        <v>22</v>
      </c>
      <c r="C11" s="1">
        <v>2020</v>
      </c>
      <c r="D11" s="2">
        <v>9784412.7406500001</v>
      </c>
    </row>
    <row r="12" spans="1:4" x14ac:dyDescent="0.25">
      <c r="A12" s="1" t="s">
        <v>10</v>
      </c>
      <c r="B12" s="1" t="s">
        <v>22</v>
      </c>
      <c r="C12" s="1">
        <v>2020</v>
      </c>
      <c r="D12" s="2">
        <v>19472152.805909999</v>
      </c>
    </row>
    <row r="13" spans="1:4" x14ac:dyDescent="0.25">
      <c r="A13" s="1" t="s">
        <v>14</v>
      </c>
      <c r="B13" s="1" t="s">
        <v>22</v>
      </c>
      <c r="C13" s="1">
        <v>2020</v>
      </c>
      <c r="D13" s="2">
        <v>16195642.170980001</v>
      </c>
    </row>
    <row r="14" spans="1:4" x14ac:dyDescent="0.25">
      <c r="A14" s="1" t="s">
        <v>11</v>
      </c>
      <c r="B14" s="1" t="s">
        <v>22</v>
      </c>
      <c r="C14" s="1">
        <v>2020</v>
      </c>
      <c r="D14" s="2">
        <v>39710.88205</v>
      </c>
    </row>
    <row r="15" spans="1:4" x14ac:dyDescent="0.25">
      <c r="A15" s="1" t="s">
        <v>12</v>
      </c>
      <c r="B15" s="1" t="s">
        <v>22</v>
      </c>
      <c r="C15" s="1">
        <v>2020</v>
      </c>
      <c r="D15" s="2">
        <v>1167117.30259</v>
      </c>
    </row>
    <row r="16" spans="1:4" x14ac:dyDescent="0.25">
      <c r="A16" s="1" t="s">
        <v>15</v>
      </c>
      <c r="B16" s="1" t="s">
        <v>22</v>
      </c>
      <c r="C16" s="1">
        <v>2020</v>
      </c>
      <c r="D16" s="2">
        <v>62154.175880000003</v>
      </c>
    </row>
    <row r="17" spans="1:4" x14ac:dyDescent="0.25">
      <c r="A17" s="1" t="s">
        <v>13</v>
      </c>
      <c r="B17" s="1" t="s">
        <v>22</v>
      </c>
      <c r="C17" s="1">
        <v>2020</v>
      </c>
      <c r="D17" s="2">
        <v>0</v>
      </c>
    </row>
    <row r="18" spans="1:4" x14ac:dyDescent="0.25">
      <c r="A18" s="1" t="s">
        <v>8</v>
      </c>
      <c r="B18" s="1" t="s">
        <v>25</v>
      </c>
      <c r="C18" s="1">
        <v>2020</v>
      </c>
      <c r="D18" s="2">
        <v>1404372.1673999999</v>
      </c>
    </row>
    <row r="19" spans="1:4" x14ac:dyDescent="0.25">
      <c r="A19" s="1" t="s">
        <v>9</v>
      </c>
      <c r="B19" s="1" t="s">
        <v>25</v>
      </c>
      <c r="C19" s="1">
        <v>2020</v>
      </c>
      <c r="D19" s="2">
        <v>7243074.5913199997</v>
      </c>
    </row>
    <row r="20" spans="1:4" x14ac:dyDescent="0.25">
      <c r="A20" s="1" t="s">
        <v>10</v>
      </c>
      <c r="B20" s="1" t="s">
        <v>25</v>
      </c>
      <c r="C20" s="1">
        <v>2020</v>
      </c>
      <c r="D20" s="2">
        <v>17294893.517439999</v>
      </c>
    </row>
    <row r="21" spans="1:4" x14ac:dyDescent="0.25">
      <c r="A21" s="1" t="s">
        <v>14</v>
      </c>
      <c r="B21" s="1" t="s">
        <v>25</v>
      </c>
      <c r="C21" s="1">
        <v>2020</v>
      </c>
      <c r="D21" s="2">
        <v>7038619.4547699997</v>
      </c>
    </row>
    <row r="22" spans="1:4" x14ac:dyDescent="0.25">
      <c r="A22" s="1" t="s">
        <v>11</v>
      </c>
      <c r="B22" s="1" t="s">
        <v>25</v>
      </c>
      <c r="C22" s="1">
        <v>2020</v>
      </c>
      <c r="D22" s="2">
        <v>2336151.31427</v>
      </c>
    </row>
    <row r="23" spans="1:4" x14ac:dyDescent="0.25">
      <c r="A23" s="1" t="s">
        <v>12</v>
      </c>
      <c r="B23" s="1" t="s">
        <v>25</v>
      </c>
      <c r="C23" s="1">
        <v>2020</v>
      </c>
      <c r="D23" s="2">
        <v>482648.19118000002</v>
      </c>
    </row>
    <row r="24" spans="1:4" x14ac:dyDescent="0.25">
      <c r="A24" s="1" t="s">
        <v>15</v>
      </c>
      <c r="B24" s="1" t="s">
        <v>25</v>
      </c>
      <c r="C24" s="1">
        <v>2020</v>
      </c>
      <c r="D24" s="2">
        <v>3080233.9423500001</v>
      </c>
    </row>
    <row r="25" spans="1:4" x14ac:dyDescent="0.25">
      <c r="A25" s="1" t="s">
        <v>13</v>
      </c>
      <c r="B25" s="1" t="s">
        <v>25</v>
      </c>
      <c r="C25" s="1">
        <v>2020</v>
      </c>
      <c r="D25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D4" sqref="D4"/>
    </sheetView>
  </sheetViews>
  <sheetFormatPr defaultRowHeight="15" x14ac:dyDescent="0.25"/>
  <sheetData>
    <row r="1" spans="1:3" x14ac:dyDescent="0.25">
      <c r="A1" s="2" t="s">
        <v>26</v>
      </c>
      <c r="B1" s="2" t="s">
        <v>7</v>
      </c>
      <c r="C1" s="2" t="s">
        <v>2</v>
      </c>
    </row>
    <row r="2" spans="1:3" x14ac:dyDescent="0.25">
      <c r="A2" s="2" t="s">
        <v>21</v>
      </c>
      <c r="B2" s="2">
        <v>2020</v>
      </c>
      <c r="C2" s="2">
        <v>0.2</v>
      </c>
    </row>
    <row r="3" spans="1:3" x14ac:dyDescent="0.25">
      <c r="A3" s="2" t="s">
        <v>21</v>
      </c>
      <c r="B3" s="2">
        <v>2050</v>
      </c>
      <c r="C3" s="2">
        <v>0.35</v>
      </c>
    </row>
    <row r="4" spans="1:3" x14ac:dyDescent="0.25">
      <c r="A4" s="2" t="s">
        <v>22</v>
      </c>
      <c r="B4" s="2">
        <v>2020</v>
      </c>
      <c r="C4" s="2">
        <v>0.3</v>
      </c>
    </row>
    <row r="5" spans="1:3" x14ac:dyDescent="0.25">
      <c r="A5" s="2" t="s">
        <v>22</v>
      </c>
      <c r="B5" s="2">
        <v>2050</v>
      </c>
      <c r="C5" s="2">
        <v>0.4</v>
      </c>
    </row>
    <row r="6" spans="1:3" x14ac:dyDescent="0.25">
      <c r="A6" s="2" t="s">
        <v>25</v>
      </c>
      <c r="B6" s="2">
        <v>2020</v>
      </c>
      <c r="C6" s="2">
        <v>0.15</v>
      </c>
    </row>
    <row r="7" spans="1:3" x14ac:dyDescent="0.25">
      <c r="A7" s="2" t="s">
        <v>25</v>
      </c>
      <c r="B7" s="2">
        <v>2050</v>
      </c>
      <c r="C7" s="2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0D</vt:lpstr>
      <vt:lpstr>retrofit_Transition</vt:lpstr>
      <vt:lpstr>Energy_source</vt:lpstr>
      <vt:lpstr>res_type_Energy_source</vt:lpstr>
      <vt:lpstr>res_type_Energy_source_year</vt:lpstr>
      <vt:lpstr>year_res_type</vt:lpstr>
      <vt:lpstr>res_type_Energy_source!_FilterDatabase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ROGEAU Antoine (ENGIE Impact)</cp:lastModifiedBy>
  <dcterms:created xsi:type="dcterms:W3CDTF">2022-08-30T15:28:27Z</dcterms:created>
  <dcterms:modified xsi:type="dcterms:W3CDTF">2022-09-01T16:01:59Z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