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Industry_model/Input/Ceramics/"/>
    </mc:Choice>
  </mc:AlternateContent>
  <xr:revisionPtr revIDLastSave="0" documentId="8_{108973E2-5DD4-455E-ACB4-E884DA640783}" xr6:coauthVersionLast="47" xr6:coauthVersionMax="47" xr10:uidLastSave="{00000000-0000-0000-0000-000000000000}"/>
  <bookViews>
    <workbookView xWindow="28680" yWindow="-120" windowWidth="29040" windowHeight="15840" xr2:uid="{72F20DD2-FD61-154B-B48D-F6B531A3694C}"/>
  </bookViews>
  <sheets>
    <sheet name="TECHNOLOGIES" sheetId="1" r:id="rId1"/>
    <sheet name="RESOURCES" sheetId="2" r:id="rId2"/>
    <sheet name="TECHNOLOGIES_RESOURCES" sheetId="3" r:id="rId3"/>
    <sheet name="SOURC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B8" i="1"/>
  <c r="G8" i="1"/>
  <c r="B6" i="2"/>
  <c r="B4" i="2"/>
  <c r="B3" i="2"/>
  <c r="B2" i="2"/>
  <c r="C2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tc={307A3C29-139E-44FE-82D5-E0C1D898C9C8}</author>
    <author>tc={0281061E-3C99-4E77-B0D5-C23E357B022E}</author>
  </authors>
  <commentList>
    <comment ref="G2" authorId="0" shapeId="0" xr:uid="{307A3C29-139E-44FE-82D5-E0C1D898C9C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https://www.researchgate.net/publication/265491948_End-of-Waste_Criteria_for_Glass_Cullet_Technical_Proposals</t>
      </text>
    </comment>
    <comment ref="A6" authorId="1" shapeId="0" xr:uid="{0281061E-3C99-4E77-B0D5-C23E357B022E}">
      <text>
        <t>[Threaded comment]
Your version of Excel allows you to read this threaded comment; however, any edits to it will get removed if the file is opened in a newer version of Excel. Learn more: https://go.microsoft.com/fwlink/?linkid=870924
Comment:
    8%boost...</t>
      </text>
    </comment>
  </commentList>
</comments>
</file>

<file path=xl/sharedStrings.xml><?xml version="1.0" encoding="utf-8"?>
<sst xmlns="http://schemas.openxmlformats.org/spreadsheetml/2006/main" count="70" uniqueCount="52">
  <si>
    <t>TECHNOLOGIES</t>
  </si>
  <si>
    <t>emissions_t</t>
  </si>
  <si>
    <t>capex</t>
  </si>
  <si>
    <t>lifetime</t>
  </si>
  <si>
    <t>discount_rate</t>
  </si>
  <si>
    <t>CRF</t>
  </si>
  <si>
    <t>flow_cost_t</t>
  </si>
  <si>
    <t>forced_prod_ratio</t>
  </si>
  <si>
    <t>max_capacity_t</t>
  </si>
  <si>
    <t>forced_resource</t>
  </si>
  <si>
    <t>Scrap</t>
  </si>
  <si>
    <t>Pellet_making</t>
  </si>
  <si>
    <t>BF-BOF</t>
  </si>
  <si>
    <t>Steel</t>
  </si>
  <si>
    <t>H2-BF-BOF</t>
  </si>
  <si>
    <t>BioBF-BOF</t>
  </si>
  <si>
    <t>EAF</t>
  </si>
  <si>
    <t>H-DRI-EAF</t>
  </si>
  <si>
    <t>CH4-DRI-EAF</t>
  </si>
  <si>
    <t>BioDRI-EAF</t>
  </si>
  <si>
    <t>Coal-DRI-EAF</t>
  </si>
  <si>
    <t>CCS</t>
  </si>
  <si>
    <t>E_boiler</t>
  </si>
  <si>
    <t>Gas_boiler</t>
  </si>
  <si>
    <t>SMR</t>
  </si>
  <si>
    <t>Electrolyser</t>
  </si>
  <si>
    <t>Methanisation</t>
  </si>
  <si>
    <t>Gas</t>
  </si>
  <si>
    <t>RESOURCES</t>
  </si>
  <si>
    <t>emissions_r</t>
  </si>
  <si>
    <t>flow_cost_r</t>
  </si>
  <si>
    <t>output</t>
  </si>
  <si>
    <t>max_volume</t>
  </si>
  <si>
    <t>production_error_margin</t>
  </si>
  <si>
    <t>Coal</t>
  </si>
  <si>
    <t>Biomass</t>
  </si>
  <si>
    <t>Oil</t>
  </si>
  <si>
    <t>Electricity</t>
  </si>
  <si>
    <t>CO2</t>
  </si>
  <si>
    <t>Hydrogen</t>
  </si>
  <si>
    <t>Steam</t>
  </si>
  <si>
    <t>Water</t>
  </si>
  <si>
    <t>ore_pellet</t>
  </si>
  <si>
    <t>scrap_steel</t>
  </si>
  <si>
    <t>Gas furnace</t>
  </si>
  <si>
    <t>Electric furnace</t>
  </si>
  <si>
    <t>Cullet</t>
  </si>
  <si>
    <t>Gas furnace + E-boost</t>
  </si>
  <si>
    <t>Cullet price</t>
  </si>
  <si>
    <t>(PDF) End-of-Waste Criteria for Glass Cullet: Technical Proposals (researchgate.net)</t>
  </si>
  <si>
    <t>TECHNOLOGIES CAPEX</t>
  </si>
  <si>
    <t>Decarbonisation options for the Dutch container and tableware glass industry (pbl.nl)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</si>
</sst>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u/>
      <sz val="12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164" fontId="0" fillId="3" borderId="1" xfId="0" applyNumberFormat="1" applyFill="1" applyBorder="1"/>
    <xf numFmtId="0" fontId="1" fillId="2" borderId="0" xfId="0" applyFont="1" applyFill="1" applyBorder="1"/>
    <xf numFmtId="0" fontId="0" fillId="7" borderId="3" xfId="0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4" xfId="0" applyBorder="1"/>
    <xf numFmtId="2" fontId="0" fillId="0" borderId="1" xfId="0" applyNumberForma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0" fillId="9" borderId="3" xfId="0" applyFill="1" applyBorder="1"/>
    <xf numFmtId="0" fontId="3" fillId="0" borderId="0" xfId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GEAU Antoine (ENGIE Impact)" id="{161872B8-199F-4E3C-8A5F-613E30FB2168}" userId="S::KV6345@engie.com::2fc49cd1-1025-4c77-95fe-1e365f355d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8-10T09:42:45.06" personId="{161872B8-199F-4E3C-8A5F-613E30FB2168}" id="{307A3C29-139E-44FE-82D5-E0C1D898C9C8}">
    <text>https://www.researchgate.net/publication/265491948_End-of-Waste_Criteria_for_Glass_Cullet_Technical_Proposals</text>
  </threadedComment>
  <threadedComment ref="A6" dT="2022-08-10T10:38:30.29" personId="{161872B8-199F-4E3C-8A5F-613E30FB2168}" id="{0281061E-3C99-4E77-B0D5-C23E357B022E}">
    <text>8%boost...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pbl.nl/sites/default/files/downloads/pbl-2019-decarbonisation-options-for-the-dutch-container_and_tableware_glass_industry_3720.pdf" TargetMode="External"/><Relationship Id="rId1" Type="http://schemas.openxmlformats.org/officeDocument/2006/relationships/hyperlink" Target="https://www.researchgate.net/publication/265491948_End-of-Waste_Criteria_for_Glass_Cullet_Technical_Propos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J8"/>
  <sheetViews>
    <sheetView tabSelected="1" workbookViewId="0">
      <selection activeCell="C7" sqref="C7"/>
    </sheetView>
  </sheetViews>
  <sheetFormatPr defaultColWidth="11" defaultRowHeight="15.75" x14ac:dyDescent="0.25"/>
  <cols>
    <col min="1" max="1" width="15.125" customWidth="1"/>
    <col min="8" max="8" width="19.5" customWidth="1"/>
    <col min="10" max="10" width="18.5" customWidth="1"/>
  </cols>
  <sheetData>
    <row r="1" spans="1:10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1" t="s">
        <v>46</v>
      </c>
      <c r="G2">
        <v>45</v>
      </c>
      <c r="H2" s="7"/>
      <c r="I2" s="7"/>
      <c r="J2" s="9"/>
    </row>
    <row r="3" spans="1:10" x14ac:dyDescent="0.25">
      <c r="A3" s="1" t="s">
        <v>11</v>
      </c>
      <c r="B3" s="23">
        <v>0.26</v>
      </c>
      <c r="C3" s="23"/>
      <c r="D3" s="23"/>
      <c r="E3" s="23"/>
      <c r="F3" s="23"/>
      <c r="G3" s="23">
        <v>114</v>
      </c>
      <c r="H3" s="7"/>
      <c r="I3" s="7"/>
      <c r="J3" s="9"/>
    </row>
    <row r="4" spans="1:10" x14ac:dyDescent="0.25">
      <c r="A4" s="1" t="s">
        <v>44</v>
      </c>
      <c r="B4">
        <v>0.28000000000000003</v>
      </c>
      <c r="C4">
        <v>218.3</v>
      </c>
      <c r="D4">
        <v>12</v>
      </c>
      <c r="E4">
        <v>0.1</v>
      </c>
      <c r="F4">
        <v>0.11745962477254576</v>
      </c>
      <c r="G4">
        <v>53.2</v>
      </c>
      <c r="H4" s="7">
        <v>0.66</v>
      </c>
      <c r="I4" s="7"/>
      <c r="J4" s="9" t="s">
        <v>13</v>
      </c>
    </row>
    <row r="5" spans="1:10" x14ac:dyDescent="0.25">
      <c r="A5" s="1" t="s">
        <v>45</v>
      </c>
      <c r="B5">
        <v>3.9E-2</v>
      </c>
      <c r="C5">
        <v>0.5</v>
      </c>
      <c r="D5">
        <v>5</v>
      </c>
      <c r="E5">
        <v>0.1</v>
      </c>
      <c r="F5">
        <v>0.11745962477254576</v>
      </c>
      <c r="G5">
        <v>53.2</v>
      </c>
      <c r="I5" s="16"/>
    </row>
    <row r="6" spans="1:10" x14ac:dyDescent="0.25">
      <c r="A6" s="1" t="s">
        <v>47</v>
      </c>
      <c r="B6">
        <v>0.26</v>
      </c>
      <c r="C6">
        <v>218.3</v>
      </c>
      <c r="D6">
        <v>12</v>
      </c>
      <c r="E6">
        <v>0.1</v>
      </c>
      <c r="F6">
        <v>0.11745962477254576</v>
      </c>
      <c r="G6">
        <v>53.2</v>
      </c>
    </row>
    <row r="7" spans="1:10" x14ac:dyDescent="0.25">
      <c r="A7" s="2" t="s">
        <v>21</v>
      </c>
      <c r="B7">
        <v>-1</v>
      </c>
      <c r="G7">
        <v>100</v>
      </c>
    </row>
    <row r="8" spans="1:10" x14ac:dyDescent="0.25">
      <c r="A8" s="11" t="s">
        <v>26</v>
      </c>
      <c r="B8" s="10">
        <f>0.000001*-84*14500</f>
        <v>-1.218</v>
      </c>
      <c r="C8">
        <v>0</v>
      </c>
      <c r="G8" s="4">
        <f>49.2578*13</f>
        <v>640.35140000000001</v>
      </c>
      <c r="I8">
        <v>860000</v>
      </c>
      <c r="J8" t="s">
        <v>27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F13"/>
  <sheetViews>
    <sheetView workbookViewId="0">
      <selection activeCell="C6" sqref="C6"/>
    </sheetView>
  </sheetViews>
  <sheetFormatPr defaultColWidth="11" defaultRowHeight="15.75" x14ac:dyDescent="0.25"/>
  <sheetData>
    <row r="1" spans="1:6" s="7" customFormat="1" x14ac:dyDescent="0.25">
      <c r="A1" s="7" t="s">
        <v>28</v>
      </c>
      <c r="B1" s="3" t="s">
        <v>29</v>
      </c>
      <c r="C1" s="3" t="s">
        <v>30</v>
      </c>
      <c r="D1" s="7" t="s">
        <v>31</v>
      </c>
      <c r="E1" s="7" t="s">
        <v>32</v>
      </c>
      <c r="F1" s="7" t="s">
        <v>33</v>
      </c>
    </row>
    <row r="2" spans="1:6" x14ac:dyDescent="0.25">
      <c r="A2" s="1" t="s">
        <v>34</v>
      </c>
      <c r="B2" s="10">
        <f>29308*0.00001621</f>
        <v>0.47508267999999998</v>
      </c>
      <c r="C2" s="4">
        <f>250*0.95</f>
        <v>237.5</v>
      </c>
      <c r="D2">
        <v>0</v>
      </c>
    </row>
    <row r="3" spans="1:6" x14ac:dyDescent="0.25">
      <c r="A3" s="1" t="s">
        <v>35</v>
      </c>
      <c r="B3" s="10">
        <f>0.000001*9*16900</f>
        <v>0.15210000000000001</v>
      </c>
      <c r="C3" s="8">
        <v>400</v>
      </c>
      <c r="D3">
        <v>0</v>
      </c>
    </row>
    <row r="4" spans="1:6" x14ac:dyDescent="0.25">
      <c r="A4" s="1" t="s">
        <v>36</v>
      </c>
      <c r="B4" s="10">
        <f>41816*0.0000136</f>
        <v>0.56869760000000003</v>
      </c>
      <c r="C4" s="4">
        <f>60*17.8</f>
        <v>1068</v>
      </c>
      <c r="D4">
        <v>0</v>
      </c>
    </row>
    <row r="5" spans="1:6" x14ac:dyDescent="0.25">
      <c r="A5" s="1" t="s">
        <v>37</v>
      </c>
      <c r="B5" s="10">
        <v>0.06</v>
      </c>
      <c r="C5" s="4">
        <v>60</v>
      </c>
      <c r="D5">
        <v>0</v>
      </c>
    </row>
    <row r="6" spans="1:6" x14ac:dyDescent="0.25">
      <c r="A6" s="1" t="s">
        <v>27</v>
      </c>
      <c r="B6" s="10">
        <f>45998*0.0000097</f>
        <v>0.44618060000000004</v>
      </c>
      <c r="C6" s="4">
        <v>291.66900000000004</v>
      </c>
    </row>
    <row r="7" spans="1:6" x14ac:dyDescent="0.25">
      <c r="A7" s="1" t="s">
        <v>38</v>
      </c>
      <c r="B7" s="4">
        <v>-1</v>
      </c>
      <c r="C7" s="4">
        <v>0</v>
      </c>
      <c r="D7">
        <v>0</v>
      </c>
    </row>
    <row r="8" spans="1:6" x14ac:dyDescent="0.25">
      <c r="A8" s="11" t="s">
        <v>39</v>
      </c>
      <c r="B8" s="15">
        <v>0</v>
      </c>
      <c r="C8" s="15">
        <v>0</v>
      </c>
      <c r="D8">
        <v>0</v>
      </c>
    </row>
    <row r="9" spans="1:6" x14ac:dyDescent="0.25">
      <c r="A9" s="11" t="s">
        <v>40</v>
      </c>
      <c r="B9" s="15">
        <v>0</v>
      </c>
      <c r="C9" s="15">
        <v>0</v>
      </c>
      <c r="D9">
        <v>0</v>
      </c>
    </row>
    <row r="10" spans="1:6" x14ac:dyDescent="0.25">
      <c r="A10" s="2" t="s">
        <v>41</v>
      </c>
      <c r="B10" s="14">
        <v>0</v>
      </c>
      <c r="C10" s="13">
        <v>1.5</v>
      </c>
      <c r="D10">
        <v>0</v>
      </c>
    </row>
    <row r="11" spans="1:6" x14ac:dyDescent="0.25">
      <c r="A11" s="11" t="s">
        <v>13</v>
      </c>
      <c r="B11">
        <v>0</v>
      </c>
      <c r="C11" s="15">
        <v>0</v>
      </c>
      <c r="D11">
        <v>15000000</v>
      </c>
    </row>
    <row r="12" spans="1:6" x14ac:dyDescent="0.25">
      <c r="A12" s="12" t="s">
        <v>42</v>
      </c>
      <c r="B12">
        <v>0</v>
      </c>
      <c r="C12" s="5">
        <v>10000000</v>
      </c>
      <c r="D12">
        <v>0</v>
      </c>
    </row>
    <row r="13" spans="1:6" x14ac:dyDescent="0.25">
      <c r="A13" s="12" t="s">
        <v>43</v>
      </c>
      <c r="B13">
        <v>0</v>
      </c>
      <c r="C13" s="6">
        <v>10000000</v>
      </c>
      <c r="D1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M17"/>
  <sheetViews>
    <sheetView workbookViewId="0">
      <selection activeCell="F14" sqref="F14"/>
    </sheetView>
  </sheetViews>
  <sheetFormatPr defaultColWidth="11" defaultRowHeight="15.75" x14ac:dyDescent="0.25"/>
  <cols>
    <col min="1" max="1" width="14.875" customWidth="1"/>
  </cols>
  <sheetData>
    <row r="1" spans="1:13" x14ac:dyDescent="0.25">
      <c r="A1" t="s">
        <v>0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27</v>
      </c>
      <c r="G1" s="19" t="s">
        <v>38</v>
      </c>
      <c r="H1" s="20" t="s">
        <v>39</v>
      </c>
      <c r="I1" s="20" t="s">
        <v>40</v>
      </c>
      <c r="J1" s="18" t="s">
        <v>41</v>
      </c>
      <c r="K1" s="11" t="s">
        <v>13</v>
      </c>
      <c r="L1" s="21" t="s">
        <v>42</v>
      </c>
      <c r="M1" s="21" t="s">
        <v>43</v>
      </c>
    </row>
    <row r="2" spans="1:13" x14ac:dyDescent="0.25">
      <c r="A2" s="18" t="s">
        <v>21</v>
      </c>
      <c r="G2" s="9">
        <v>1</v>
      </c>
    </row>
    <row r="3" spans="1:13" x14ac:dyDescent="0.25">
      <c r="A3" s="19" t="s">
        <v>22</v>
      </c>
      <c r="E3">
        <v>0.76</v>
      </c>
      <c r="I3">
        <v>-1</v>
      </c>
    </row>
    <row r="4" spans="1:13" x14ac:dyDescent="0.25">
      <c r="A4" s="19" t="s">
        <v>23</v>
      </c>
      <c r="F4">
        <v>7.0000000000000007E-2</v>
      </c>
      <c r="I4">
        <v>-1</v>
      </c>
    </row>
    <row r="5" spans="1:13" x14ac:dyDescent="0.25">
      <c r="A5" s="19" t="s">
        <v>24</v>
      </c>
      <c r="F5" s="4">
        <v>3.04</v>
      </c>
      <c r="I5" s="4">
        <v>4.45</v>
      </c>
    </row>
    <row r="6" spans="1:13" x14ac:dyDescent="0.25">
      <c r="A6" s="19" t="s">
        <v>25</v>
      </c>
      <c r="H6" s="4">
        <v>55</v>
      </c>
      <c r="I6" s="17"/>
    </row>
    <row r="7" spans="1:13" x14ac:dyDescent="0.25">
      <c r="A7" s="20" t="s">
        <v>26</v>
      </c>
      <c r="F7">
        <v>-1</v>
      </c>
    </row>
    <row r="8" spans="1:13" x14ac:dyDescent="0.25">
      <c r="A8" s="1" t="s">
        <v>10</v>
      </c>
      <c r="E8" s="4">
        <f>0.004</f>
        <v>4.0000000000000001E-3</v>
      </c>
      <c r="F8">
        <v>1.9E-2</v>
      </c>
      <c r="M8">
        <v>-1</v>
      </c>
    </row>
    <row r="9" spans="1:13" x14ac:dyDescent="0.25">
      <c r="A9" s="1" t="s">
        <v>11</v>
      </c>
      <c r="E9">
        <v>0.14000000000000001</v>
      </c>
      <c r="F9">
        <v>4.7656761603050032E-2</v>
      </c>
      <c r="L9">
        <v>-1</v>
      </c>
    </row>
    <row r="10" spans="1:13" x14ac:dyDescent="0.25">
      <c r="A10" s="1" t="s">
        <v>12</v>
      </c>
      <c r="B10">
        <v>0.53336811799229455</v>
      </c>
      <c r="E10">
        <v>0.19400000000000001</v>
      </c>
      <c r="F10">
        <v>1.6199870401036789E-2</v>
      </c>
      <c r="K10" s="7">
        <v>-1</v>
      </c>
      <c r="L10" s="7">
        <v>1</v>
      </c>
    </row>
    <row r="11" spans="1:13" x14ac:dyDescent="0.25">
      <c r="A11" s="1" t="s">
        <v>14</v>
      </c>
      <c r="B11">
        <v>0.45336290029345033</v>
      </c>
      <c r="E11">
        <v>0.19400000000000001</v>
      </c>
      <c r="F11">
        <v>1.6199870401036789E-2</v>
      </c>
      <c r="H11">
        <v>1.8334529055985125E-2</v>
      </c>
      <c r="K11" s="7">
        <v>-1</v>
      </c>
      <c r="L11" s="7">
        <v>1</v>
      </c>
    </row>
    <row r="12" spans="1:13" x14ac:dyDescent="0.25">
      <c r="A12" s="1" t="s">
        <v>15</v>
      </c>
      <c r="B12">
        <v>0.24762981812463489</v>
      </c>
      <c r="C12">
        <v>0.42682158542731652</v>
      </c>
      <c r="E12">
        <v>0.19400000000000001</v>
      </c>
      <c r="F12">
        <v>1.6199870401036789E-2</v>
      </c>
      <c r="K12" s="7">
        <v>-1</v>
      </c>
      <c r="L12" s="7">
        <v>1</v>
      </c>
    </row>
    <row r="13" spans="1:13" x14ac:dyDescent="0.25">
      <c r="A13" s="1" t="s">
        <v>16</v>
      </c>
      <c r="E13">
        <v>0.88000000000000012</v>
      </c>
      <c r="F13">
        <v>1.6199870401036789E-2</v>
      </c>
      <c r="K13" s="7">
        <v>-1</v>
      </c>
      <c r="L13" s="7"/>
      <c r="M13" s="7">
        <v>1</v>
      </c>
    </row>
    <row r="14" spans="1:13" x14ac:dyDescent="0.25">
      <c r="A14" s="1" t="s">
        <v>17</v>
      </c>
      <c r="E14">
        <v>1.26</v>
      </c>
      <c r="F14">
        <v>1.6199870401036789E-2</v>
      </c>
      <c r="H14">
        <v>0.05</v>
      </c>
      <c r="K14" s="7">
        <v>-1</v>
      </c>
      <c r="L14" s="7">
        <v>1</v>
      </c>
    </row>
    <row r="15" spans="1:13" x14ac:dyDescent="0.25">
      <c r="A15" s="1" t="s">
        <v>18</v>
      </c>
      <c r="E15">
        <v>1.26</v>
      </c>
      <c r="F15">
        <v>0.1852270896118545</v>
      </c>
      <c r="K15" s="7">
        <v>-1</v>
      </c>
      <c r="L15" s="7">
        <v>1</v>
      </c>
    </row>
    <row r="16" spans="1:13" x14ac:dyDescent="0.25">
      <c r="A16" s="1" t="s">
        <v>19</v>
      </c>
      <c r="C16">
        <v>0.19192346461228307</v>
      </c>
      <c r="E16">
        <v>1.327</v>
      </c>
      <c r="F16">
        <v>1.6199870401036789E-2</v>
      </c>
      <c r="K16" s="7">
        <v>-1</v>
      </c>
      <c r="L16" s="7">
        <v>1</v>
      </c>
    </row>
    <row r="17" spans="1:12" x14ac:dyDescent="0.25">
      <c r="A17" s="1" t="s">
        <v>20</v>
      </c>
      <c r="B17">
        <v>0.12848432777391336</v>
      </c>
      <c r="E17">
        <v>1.327</v>
      </c>
      <c r="F17">
        <v>1.6199870401036789E-2</v>
      </c>
      <c r="K17" s="7">
        <v>-1</v>
      </c>
      <c r="L17" s="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8BF4-DEBD-48F7-A4E3-83C7907FE87D}">
  <dimension ref="A2:B3"/>
  <sheetViews>
    <sheetView workbookViewId="0">
      <selection activeCell="C11" sqref="C11"/>
    </sheetView>
  </sheetViews>
  <sheetFormatPr defaultRowHeight="15.75" x14ac:dyDescent="0.25"/>
  <sheetData>
    <row r="2" spans="1:2" x14ac:dyDescent="0.25">
      <c r="A2" t="s">
        <v>48</v>
      </c>
      <c r="B2" s="22" t="s">
        <v>49</v>
      </c>
    </row>
    <row r="3" spans="1:2" x14ac:dyDescent="0.25">
      <c r="A3" t="s">
        <v>50</v>
      </c>
      <c r="B3" s="22" t="s">
        <v>51</v>
      </c>
    </row>
  </sheetData>
  <hyperlinks>
    <hyperlink ref="B2" r:id="rId1" display="https://www.researchgate.net/publication/265491948_End-of-Waste_Criteria_for_Glass_Cullet_Technical_Proposals" xr:uid="{078984C0-84A6-473B-88B2-CD1EA9A51DDE}"/>
    <hyperlink ref="B3" r:id="rId2" display="https://www.pbl.nl/sites/default/files/downloads/pbl-2019-decarbonisation-options-for-the-dutch-container_and_tableware_glass_industry_3720.pdf" xr:uid="{29E0DD23-6F29-49F7-8F80-8B6D9AD9147F}"/>
  </hyperlinks>
  <pageMargins left="0.7" right="0.7" top="0.75" bottom="0.75" header="0.3" footer="0.3"/>
  <pageSetup paperSize="9" orientation="portrait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DC4D3C1D3C9458AC066E4632A4A4E" ma:contentTypeVersion="9" ma:contentTypeDescription="Create a new document." ma:contentTypeScope="" ma:versionID="c6f7303d5311e3c21f2531ca44bb7afe">
  <xsd:schema xmlns:xsd="http://www.w3.org/2001/XMLSchema" xmlns:xs="http://www.w3.org/2001/XMLSchema" xmlns:p="http://schemas.microsoft.com/office/2006/metadata/properties" xmlns:ns3="30d14ee5-3163-4c8c-88d6-4a22cc6f225c" xmlns:ns4="e5e17635-81d4-4d2f-a4d5-a842b00668d4" targetNamespace="http://schemas.microsoft.com/office/2006/metadata/properties" ma:root="true" ma:fieldsID="217a681f02d060e4126430ff7a78a811" ns3:_="" ns4:_="">
    <xsd:import namespace="30d14ee5-3163-4c8c-88d6-4a22cc6f225c"/>
    <xsd:import namespace="e5e17635-81d4-4d2f-a4d5-a842b00668d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d14ee5-3163-4c8c-88d6-4a22cc6f22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17635-81d4-4d2f-a4d5-a842b00668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E2888A-17C8-42CC-A9B9-9F2F98BE82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d14ee5-3163-4c8c-88d6-4a22cc6f225c"/>
    <ds:schemaRef ds:uri="e5e17635-81d4-4d2f-a4d5-a842b00668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A5C4BB-32CC-4E6C-8FCC-F1BE938819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F18802-4982-4187-BFB1-B924EB06398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e17635-81d4-4d2f-a4d5-a842b00668d4"/>
    <ds:schemaRef ds:uri="30d14ee5-3163-4c8c-88d6-4a22cc6f225c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TECHNOLOGIES</vt:lpstr>
      <vt:lpstr>RESOURCES</vt:lpstr>
      <vt:lpstr>TECHNOLOGIES_RESOURCES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ROGEAU Antoine (ENGIE Impact)</cp:lastModifiedBy>
  <cp:revision/>
  <dcterms:created xsi:type="dcterms:W3CDTF">2022-08-09T07:52:37Z</dcterms:created>
  <dcterms:modified xsi:type="dcterms:W3CDTF">2022-08-10T12:39:27Z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2022-08-09T14:49:08Z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766726c7-583d-4eb4-b1b8-bde39b4c601c</vt:lpwstr>
  </property>
  <property fmtid="{D5CDD505-2E9C-101B-9397-08002B2CF9AE}" pid="8" name="MSIP_Label_c135c4ba-2280-41f8-be7d-6f21d368baa3_ContentBits">
    <vt:lpwstr>0</vt:lpwstr>
  </property>
  <property fmtid="{D5CDD505-2E9C-101B-9397-08002B2CF9AE}" pid="9" name="ContentTypeId">
    <vt:lpwstr>0x010100C46DC4D3C1D3C9458AC066E4632A4A4E</vt:lpwstr>
  </property>
</Properties>
</file>