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Chemistry\"/>
    </mc:Choice>
  </mc:AlternateContent>
  <xr:revisionPtr revIDLastSave="0" documentId="13_ncr:1_{E4F0DFFC-B72D-44A8-9F9F-8EB7DA94E3CA}" xr6:coauthVersionLast="36" xr6:coauthVersionMax="36" xr10:uidLastSave="{00000000-0000-0000-0000-000000000000}"/>
  <bookViews>
    <workbookView xWindow="0" yWindow="0" windowWidth="28800" windowHeight="10530" xr2:uid="{00000000-000D-0000-FFFF-FFFF00000000}"/>
  </bookViews>
  <sheets>
    <sheet name="Naphta &amp; gasoline produc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14" i="1"/>
  <c r="E32" i="1" l="1"/>
  <c r="D40" i="1" l="1"/>
  <c r="E33" i="1"/>
  <c r="D39" i="1"/>
  <c r="D38" i="1"/>
  <c r="D31" i="1"/>
  <c r="D37" i="1"/>
  <c r="E30" i="1"/>
  <c r="E29" i="1"/>
  <c r="E28" i="1"/>
  <c r="E27" i="1"/>
  <c r="E31" i="1"/>
  <c r="E7" i="1" s="1"/>
  <c r="D22" i="1"/>
  <c r="D13" i="1"/>
  <c r="E14" i="1" l="1"/>
  <c r="E40" i="1" s="1"/>
  <c r="E19" i="1"/>
  <c r="E25" i="1"/>
  <c r="E39" i="1" s="1"/>
  <c r="E24" i="1"/>
  <c r="E16" i="1"/>
  <c r="E11" i="1"/>
  <c r="E10" i="1"/>
  <c r="E22" i="1"/>
  <c r="E21" i="1"/>
  <c r="E18" i="1"/>
  <c r="E13" i="1"/>
  <c r="E12" i="1"/>
  <c r="E9" i="1"/>
  <c r="E6" i="1"/>
  <c r="E5" i="1"/>
  <c r="E37" i="1" s="1"/>
  <c r="E3" i="1"/>
  <c r="E20" i="1"/>
  <c r="E38" i="1" l="1"/>
</calcChain>
</file>

<file path=xl/sharedStrings.xml><?xml version="1.0" encoding="utf-8"?>
<sst xmlns="http://schemas.openxmlformats.org/spreadsheetml/2006/main" count="70" uniqueCount="26">
  <si>
    <t>Gas</t>
  </si>
  <si>
    <t>Oil</t>
  </si>
  <si>
    <t>Electricity</t>
  </si>
  <si>
    <t>Feedstock</t>
  </si>
  <si>
    <t>Energy</t>
  </si>
  <si>
    <t>t</t>
  </si>
  <si>
    <t>kWh</t>
  </si>
  <si>
    <t>Output</t>
  </si>
  <si>
    <t>Naphta</t>
  </si>
  <si>
    <t>Hydrocraking tail oil</t>
  </si>
  <si>
    <t>Light hydrocarbon</t>
  </si>
  <si>
    <t>LPG</t>
  </si>
  <si>
    <t>Total</t>
  </si>
  <si>
    <t>Initial</t>
  </si>
  <si>
    <t>Reforming</t>
  </si>
  <si>
    <t>Steam cracking</t>
  </si>
  <si>
    <t>Input</t>
  </si>
  <si>
    <t>Ethylene</t>
  </si>
  <si>
    <t>Propylene</t>
  </si>
  <si>
    <t>C4</t>
  </si>
  <si>
    <t>aromatics</t>
  </si>
  <si>
    <t>Normalized FR_SC</t>
  </si>
  <si>
    <t>MWh</t>
  </si>
  <si>
    <t>Valeurs à ajouter à FR_SC qui se base sur les données de vapocraqueurs en France sans le processus de production du naphta</t>
  </si>
  <si>
    <t>Hydrogen</t>
  </si>
  <si>
    <t>Process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</si>
</sst>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mistry_Technolog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ies"/>
      <sheetName val="Sources"/>
    </sheetNames>
    <sheetDataSet>
      <sheetData sheetId="0">
        <row r="2">
          <cell r="F2">
            <v>-0.31</v>
          </cell>
        </row>
        <row r="3">
          <cell r="F3">
            <v>-0.19</v>
          </cell>
        </row>
        <row r="4">
          <cell r="F4">
            <v>-0.13</v>
          </cell>
        </row>
        <row r="6">
          <cell r="F6">
            <v>-0.26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5" workbookViewId="0">
      <selection activeCell="E33" sqref="E33"/>
    </sheetView>
  </sheetViews>
  <sheetFormatPr baseColWidth="10" defaultRowHeight="15" x14ac:dyDescent="0.25"/>
  <cols>
    <col min="6" max="6" width="12" bestFit="1" customWidth="1"/>
  </cols>
  <sheetData>
    <row r="1" spans="1:9" x14ac:dyDescent="0.25">
      <c r="A1" s="4" t="s">
        <v>14</v>
      </c>
      <c r="B1" s="4"/>
      <c r="C1" s="4"/>
      <c r="D1" s="4"/>
    </row>
    <row r="2" spans="1:9" x14ac:dyDescent="0.25">
      <c r="A2" t="s">
        <v>3</v>
      </c>
      <c r="D2" t="s">
        <v>13</v>
      </c>
      <c r="E2" t="s">
        <v>21</v>
      </c>
    </row>
    <row r="3" spans="1:9" ht="15" customHeight="1" x14ac:dyDescent="0.25">
      <c r="B3" t="s">
        <v>1</v>
      </c>
      <c r="C3" t="s">
        <v>5</v>
      </c>
      <c r="D3">
        <v>6.3920000000000003</v>
      </c>
      <c r="E3" s="3">
        <f>D3/$D$31*$E$31</f>
        <v>1.1220670611439842</v>
      </c>
      <c r="G3" s="5" t="s">
        <v>23</v>
      </c>
      <c r="H3" s="5"/>
      <c r="I3" s="5"/>
    </row>
    <row r="4" spans="1:9" x14ac:dyDescent="0.25">
      <c r="A4" t="s">
        <v>4</v>
      </c>
      <c r="E4" s="3"/>
      <c r="G4" s="5"/>
      <c r="H4" s="5"/>
      <c r="I4" s="5"/>
    </row>
    <row r="5" spans="1:9" x14ac:dyDescent="0.25">
      <c r="B5" t="s">
        <v>0</v>
      </c>
      <c r="C5" t="s">
        <v>5</v>
      </c>
      <c r="D5">
        <v>6.5000000000000002E-2</v>
      </c>
      <c r="E5" s="3">
        <f>D5/$D$31*$E$31</f>
        <v>1.1410256410256409E-2</v>
      </c>
      <c r="G5" s="5"/>
      <c r="H5" s="5"/>
      <c r="I5" s="5"/>
    </row>
    <row r="6" spans="1:9" x14ac:dyDescent="0.25">
      <c r="B6" t="s">
        <v>1</v>
      </c>
      <c r="C6" t="s">
        <v>5</v>
      </c>
      <c r="D6">
        <v>0.06</v>
      </c>
      <c r="E6" s="3">
        <f>D6/$D$31*$E$31</f>
        <v>1.0532544378698225E-2</v>
      </c>
      <c r="G6" s="5"/>
      <c r="H6" s="5"/>
      <c r="I6" s="5"/>
    </row>
    <row r="7" spans="1:9" x14ac:dyDescent="0.25">
      <c r="B7" t="s">
        <v>2</v>
      </c>
      <c r="C7" t="s">
        <v>6</v>
      </c>
      <c r="D7">
        <v>255</v>
      </c>
      <c r="E7" s="3">
        <f>D7/$D$31*$E$31</f>
        <v>44.763313609467453</v>
      </c>
    </row>
    <row r="8" spans="1:9" x14ac:dyDescent="0.25">
      <c r="A8" t="s">
        <v>7</v>
      </c>
      <c r="E8" s="2"/>
    </row>
    <row r="9" spans="1:9" x14ac:dyDescent="0.25">
      <c r="B9" t="s">
        <v>8</v>
      </c>
      <c r="C9" t="s">
        <v>5</v>
      </c>
      <c r="D9">
        <v>3.48</v>
      </c>
      <c r="E9" s="2">
        <f t="shared" ref="E9:E14" si="0">D9/$D$31*$E$31</f>
        <v>0.610887573964497</v>
      </c>
    </row>
    <row r="10" spans="1:9" x14ac:dyDescent="0.25">
      <c r="B10" t="s">
        <v>9</v>
      </c>
      <c r="C10" t="s">
        <v>5</v>
      </c>
      <c r="D10">
        <v>1.52</v>
      </c>
      <c r="E10" s="2">
        <f t="shared" si="0"/>
        <v>0.26682445759368834</v>
      </c>
    </row>
    <row r="11" spans="1:9" x14ac:dyDescent="0.25">
      <c r="B11" t="s">
        <v>10</v>
      </c>
      <c r="C11" t="s">
        <v>5</v>
      </c>
      <c r="D11">
        <v>0.64</v>
      </c>
      <c r="E11" s="2">
        <f t="shared" si="0"/>
        <v>0.11234714003944773</v>
      </c>
    </row>
    <row r="12" spans="1:9" x14ac:dyDescent="0.25">
      <c r="B12" t="s">
        <v>11</v>
      </c>
      <c r="C12" t="s">
        <v>5</v>
      </c>
      <c r="D12">
        <v>0.64</v>
      </c>
      <c r="E12" s="2">
        <f t="shared" si="0"/>
        <v>0.11234714003944773</v>
      </c>
    </row>
    <row r="13" spans="1:9" x14ac:dyDescent="0.25">
      <c r="B13" s="1" t="s">
        <v>12</v>
      </c>
      <c r="C13" t="s">
        <v>5</v>
      </c>
      <c r="D13">
        <f>SUM(D9:D12)</f>
        <v>6.2799999999999994</v>
      </c>
      <c r="E13" s="2">
        <f t="shared" si="0"/>
        <v>1.1024063116370808</v>
      </c>
    </row>
    <row r="14" spans="1:9" x14ac:dyDescent="0.25">
      <c r="B14" s="1" t="s">
        <v>25</v>
      </c>
      <c r="C14" t="s">
        <v>5</v>
      </c>
      <c r="D14">
        <f>0.019+0.545</f>
        <v>0.56400000000000006</v>
      </c>
      <c r="E14" s="2">
        <f t="shared" si="0"/>
        <v>9.9005917159763313E-2</v>
      </c>
    </row>
    <row r="15" spans="1:9" x14ac:dyDescent="0.25">
      <c r="E15" s="2"/>
    </row>
    <row r="16" spans="1:9" x14ac:dyDescent="0.25">
      <c r="A16" s="4" t="s">
        <v>15</v>
      </c>
      <c r="B16" s="4"/>
      <c r="C16" s="4"/>
      <c r="D16" s="4"/>
      <c r="E16" s="2">
        <f>D16/$D$31*$E$31</f>
        <v>0</v>
      </c>
    </row>
    <row r="17" spans="1:5" x14ac:dyDescent="0.25">
      <c r="A17" t="s">
        <v>16</v>
      </c>
      <c r="E17" s="2"/>
    </row>
    <row r="18" spans="1:5" x14ac:dyDescent="0.25">
      <c r="B18" t="s">
        <v>8</v>
      </c>
      <c r="C18" t="s">
        <v>5</v>
      </c>
      <c r="D18">
        <v>3.48</v>
      </c>
      <c r="E18" s="2">
        <f>D18/$D$31*$E$31</f>
        <v>0.610887573964497</v>
      </c>
    </row>
    <row r="19" spans="1:5" x14ac:dyDescent="0.25">
      <c r="B19" t="s">
        <v>9</v>
      </c>
      <c r="C19" t="s">
        <v>5</v>
      </c>
      <c r="D19">
        <v>1.52</v>
      </c>
      <c r="E19" s="2">
        <f>D19/$D$31*$E$31</f>
        <v>0.26682445759368834</v>
      </c>
    </row>
    <row r="20" spans="1:5" x14ac:dyDescent="0.25">
      <c r="B20" t="s">
        <v>10</v>
      </c>
      <c r="C20" t="s">
        <v>5</v>
      </c>
      <c r="D20">
        <v>0.64</v>
      </c>
      <c r="E20" s="2">
        <f>D20/$D$31*$E$31</f>
        <v>0.11234714003944773</v>
      </c>
    </row>
    <row r="21" spans="1:5" x14ac:dyDescent="0.25">
      <c r="B21" t="s">
        <v>11</v>
      </c>
      <c r="C21" t="s">
        <v>5</v>
      </c>
      <c r="D21">
        <v>0.64</v>
      </c>
      <c r="E21" s="2">
        <f>D21/$D$31*$E$31</f>
        <v>0.11234714003944773</v>
      </c>
    </row>
    <row r="22" spans="1:5" x14ac:dyDescent="0.25">
      <c r="B22" s="1" t="s">
        <v>12</v>
      </c>
      <c r="C22" t="s">
        <v>5</v>
      </c>
      <c r="D22">
        <f>SUM(D18:D21)</f>
        <v>6.2799999999999994</v>
      </c>
      <c r="E22" s="2">
        <f>D22/$D$31*$E$31</f>
        <v>1.1024063116370808</v>
      </c>
    </row>
    <row r="23" spans="1:5" x14ac:dyDescent="0.25">
      <c r="A23" t="s">
        <v>4</v>
      </c>
      <c r="E23" s="2"/>
    </row>
    <row r="24" spans="1:5" x14ac:dyDescent="0.25">
      <c r="B24" t="s">
        <v>1</v>
      </c>
      <c r="C24" t="s">
        <v>5</v>
      </c>
      <c r="D24">
        <v>0.25700000000000001</v>
      </c>
      <c r="E24" s="2">
        <f>D24/$D$31*$E$31</f>
        <v>4.511439842209073E-2</v>
      </c>
    </row>
    <row r="25" spans="1:5" x14ac:dyDescent="0.25">
      <c r="B25" t="s">
        <v>2</v>
      </c>
      <c r="C25" t="s">
        <v>6</v>
      </c>
      <c r="D25">
        <v>142</v>
      </c>
      <c r="E25" s="2">
        <f>D25/$D$31*$E$31</f>
        <v>24.927021696252464</v>
      </c>
    </row>
    <row r="26" spans="1:5" x14ac:dyDescent="0.25">
      <c r="A26" t="s">
        <v>7</v>
      </c>
    </row>
    <row r="27" spans="1:5" x14ac:dyDescent="0.25">
      <c r="B27" t="s">
        <v>17</v>
      </c>
      <c r="C27" t="s">
        <v>5</v>
      </c>
      <c r="D27">
        <v>2.08</v>
      </c>
      <c r="E27">
        <f>-[1]Technologies!$F$2</f>
        <v>0.31</v>
      </c>
    </row>
    <row r="28" spans="1:5" x14ac:dyDescent="0.25">
      <c r="B28" t="s">
        <v>18</v>
      </c>
      <c r="C28" t="s">
        <v>5</v>
      </c>
      <c r="D28">
        <v>1</v>
      </c>
      <c r="E28">
        <f>-[1]Technologies!$F$3</f>
        <v>0.19</v>
      </c>
    </row>
    <row r="29" spans="1:5" x14ac:dyDescent="0.25">
      <c r="B29" t="s">
        <v>19</v>
      </c>
      <c r="C29" t="s">
        <v>5</v>
      </c>
      <c r="D29">
        <v>0.67</v>
      </c>
      <c r="E29">
        <f>-[1]Technologies!$F$4</f>
        <v>0.13</v>
      </c>
    </row>
    <row r="30" spans="1:5" x14ac:dyDescent="0.25">
      <c r="B30" t="s">
        <v>20</v>
      </c>
      <c r="C30" t="s">
        <v>5</v>
      </c>
      <c r="D30">
        <v>1.32</v>
      </c>
      <c r="E30">
        <f>-[1]Technologies!$F$6</f>
        <v>0.26</v>
      </c>
    </row>
    <row r="31" spans="1:5" x14ac:dyDescent="0.25">
      <c r="B31" s="1" t="s">
        <v>12</v>
      </c>
      <c r="C31" t="s">
        <v>5</v>
      </c>
      <c r="D31">
        <f>SUM(D27:D30)</f>
        <v>5.07</v>
      </c>
      <c r="E31">
        <f>-1*([1]Technologies!$F$2+[1]Technologies!$F$3+[1]Technologies!$F$4+[1]Technologies!$F$6)</f>
        <v>0.89</v>
      </c>
    </row>
    <row r="32" spans="1:5" x14ac:dyDescent="0.25">
      <c r="B32" s="1" t="s">
        <v>24</v>
      </c>
      <c r="C32" t="s">
        <v>5</v>
      </c>
      <c r="D32">
        <v>7.0000000000000007E-2</v>
      </c>
      <c r="E32" s="2">
        <f>D32/$D$31*$E$31</f>
        <v>1.2287968441814597E-2</v>
      </c>
    </row>
    <row r="33" spans="1:5" x14ac:dyDescent="0.25">
      <c r="B33" s="1" t="s">
        <v>25</v>
      </c>
      <c r="C33" t="s">
        <v>5</v>
      </c>
      <c r="D33">
        <f>0.086+3.656</f>
        <v>3.742</v>
      </c>
      <c r="E33" s="2">
        <f>D33/$D$31*$E$31</f>
        <v>0.65687968441814593</v>
      </c>
    </row>
    <row r="35" spans="1:5" x14ac:dyDescent="0.25">
      <c r="A35" s="4" t="s">
        <v>12</v>
      </c>
      <c r="B35" s="4"/>
      <c r="C35" s="4"/>
      <c r="D35" s="4"/>
      <c r="E35" s="4"/>
    </row>
    <row r="36" spans="1:5" x14ac:dyDescent="0.25">
      <c r="D36" t="s">
        <v>13</v>
      </c>
      <c r="E36" t="s">
        <v>21</v>
      </c>
    </row>
    <row r="37" spans="1:5" x14ac:dyDescent="0.25">
      <c r="B37" t="s">
        <v>0</v>
      </c>
      <c r="C37" t="s">
        <v>5</v>
      </c>
      <c r="D37">
        <f>D5</f>
        <v>6.5000000000000002E-2</v>
      </c>
      <c r="E37">
        <f>E5</f>
        <v>1.1410256410256409E-2</v>
      </c>
    </row>
    <row r="38" spans="1:5" x14ac:dyDescent="0.25">
      <c r="B38" t="s">
        <v>1</v>
      </c>
      <c r="C38" t="s">
        <v>5</v>
      </c>
      <c r="D38">
        <f>D24+D6+D3</f>
        <v>6.7090000000000005</v>
      </c>
      <c r="E38">
        <f>E24+E6+E3</f>
        <v>1.1777140039447731</v>
      </c>
    </row>
    <row r="39" spans="1:5" x14ac:dyDescent="0.25">
      <c r="B39" t="s">
        <v>2</v>
      </c>
      <c r="C39" t="s">
        <v>22</v>
      </c>
      <c r="D39">
        <f>(D25+D7)/1000</f>
        <v>0.39700000000000002</v>
      </c>
      <c r="E39">
        <f>(E25+E7)/1000</f>
        <v>6.9690335305719914E-2</v>
      </c>
    </row>
    <row r="40" spans="1:5" x14ac:dyDescent="0.25">
      <c r="B40" s="1" t="s">
        <v>25</v>
      </c>
      <c r="C40" t="s">
        <v>5</v>
      </c>
      <c r="D40">
        <f>D33+D14</f>
        <v>4.306</v>
      </c>
      <c r="E40">
        <f>E33+E14</f>
        <v>0.75588560157790918</v>
      </c>
    </row>
  </sheetData>
  <mergeCells count="4">
    <mergeCell ref="A1:D1"/>
    <mergeCell ref="A16:D16"/>
    <mergeCell ref="A35:E35"/>
    <mergeCell ref="G3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Naphta &amp; gasoline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2022-06-30T08:22:33Z</dcterms:created>
  <dcterms:modified xsi:type="dcterms:W3CDTF">2022-07-01T13:50:50Z</dcterms:modified>
</cp:coreProperties>
</file>