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Industry_model/Input/Steel/Data/"/>
    </mc:Choice>
  </mc:AlternateContent>
  <xr:revisionPtr revIDLastSave="0" documentId="13_ncr:1_{2A8DE5E9-6BF6-404C-999D-2D9071F17AA0}" xr6:coauthVersionLast="47" xr6:coauthVersionMax="47" xr10:uidLastSave="{00000000-0000-0000-0000-000000000000}"/>
  <bookViews>
    <workbookView xWindow="4300" yWindow="2580" windowWidth="23740" windowHeight="11760" activeTab="1" xr2:uid="{72F20DD2-FD61-154B-B48D-F6B531A3694C}"/>
  </bookViews>
  <sheets>
    <sheet name="TECHNOLOGIES" sheetId="1" r:id="rId1"/>
    <sheet name="RESOURCES" sheetId="2" r:id="rId2"/>
    <sheet name="TECHNOLOGIES_RE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3" l="1"/>
  <c r="B17" i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<sst xmlns="http://schemas.openxmlformats.org/spreadsheetml/2006/main" count="76" uniqueCount="44">
  <si>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</si>
  <si>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</si>
  <si>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</si>
  <si>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</si>
  <si>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</si>
  <si>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</si>
  <si>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</si>
  <si>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</si>
  <si>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</si>
  <si>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</si>
  <si>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</si>
  <si>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</si>
  <si>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</si>
  <si>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capex</t>
  </si>
  <si>
    <t>lifetime</t>
  </si>
  <si>
    <t>discount_rate</t>
  </si>
  <si>
    <t>CRF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</si>
  <si>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</si>
  <si>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</si>
  <si>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</si>
  <si>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</si>
  <si>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</si>
  <si>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</si>
  <si>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</si>
  <si>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</si>
  <si>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</si>
  <si>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</si>
  <si>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</si>
  <si>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</si>
  <si>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</si>
  <si>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</si>
  <si>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</si>
  <si>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</si>
  <si>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Methanisation</t>
  </si>
  <si>
    <t>flow_cost_r</t>
  </si>
  <si>
    <t>flow_cost_t</t>
  </si>
  <si>
    <t>emissions_t</t>
  </si>
  <si>
    <t>emissions_r</t>
  </si>
  <si>
    <t>forced_prod_ratio</t>
  </si>
  <si>
    <t>max_capacity_t</t>
  </si>
  <si>
    <t>production_error_margin</t>
  </si>
  <si>
    <t>max_volume</t>
  </si>
  <si>
    <t>forced_resource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</si>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</sst>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17"/>
  <sheetViews>
    <sheetView workbookViewId="0">
      <selection activeCell="B1" sqref="B1:B1048576"/>
    </sheetView>
  </sheetViews>
  <sheetFormatPr baseColWidth="10" defaultRowHeight="16" x14ac:dyDescent="0.2"/>
  <cols>
    <col min="1" max="1" width="15.1640625" customWidth="1"/>
    <col min="8" max="8" width="19.5" customWidth="1"/>
    <col min="10" max="10" width="18.5" customWidth="1"/>
  </cols>
  <sheetData>
    <row r="1" spans="1:10" x14ac:dyDescent="0.2">
      <c r="A1" t="s">
        <v>11</v>
      </c>
      <c r="B1" s="3" t="s">
        <v>36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35</v>
      </c>
      <c r="H1" s="1" t="s">
        <v>38</v>
      </c>
      <c r="I1" s="1" t="s">
        <v>39</v>
      </c>
      <c r="J1" s="2" t="s">
        <v>42</v>
      </c>
    </row>
    <row r="2" spans="1:10" x14ac:dyDescent="0.2">
      <c r="A2" s="1" t="s">
        <v>0</v>
      </c>
      <c r="G2">
        <v>180</v>
      </c>
      <c r="H2" s="7"/>
      <c r="I2" s="7"/>
      <c r="J2" s="9"/>
    </row>
    <row r="3" spans="1:10" x14ac:dyDescent="0.2">
      <c r="A3" s="1" t="s">
        <v>1</v>
      </c>
      <c r="B3">
        <v>0.26</v>
      </c>
      <c r="G3">
        <v>114</v>
      </c>
      <c r="H3" s="7"/>
      <c r="I3" s="7"/>
      <c r="J3" s="9"/>
    </row>
    <row r="4" spans="1:10" x14ac:dyDescent="0.2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  <c r="H4" s="7">
        <v>0.66</v>
      </c>
      <c r="I4" s="7"/>
      <c r="J4" s="9" t="s">
        <v>27</v>
      </c>
    </row>
    <row r="5" spans="1:10" x14ac:dyDescent="0.2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  <c r="I5" s="16"/>
    </row>
    <row r="6" spans="1:10" x14ac:dyDescent="0.2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0" x14ac:dyDescent="0.2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16">
        <v>0.34</v>
      </c>
      <c r="J7" s="17" t="s">
        <v>27</v>
      </c>
    </row>
    <row r="8" spans="1:10" x14ac:dyDescent="0.2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0" x14ac:dyDescent="0.2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0" x14ac:dyDescent="0.2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0" x14ac:dyDescent="0.2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0" x14ac:dyDescent="0.2">
      <c r="A12" s="2" t="s">
        <v>10</v>
      </c>
      <c r="B12">
        <v>-1</v>
      </c>
      <c r="G12">
        <v>100</v>
      </c>
    </row>
    <row r="13" spans="1:10" x14ac:dyDescent="0.2">
      <c r="A13" s="1" t="s">
        <v>22</v>
      </c>
    </row>
    <row r="14" spans="1:10" x14ac:dyDescent="0.2">
      <c r="A14" s="1" t="s">
        <v>23</v>
      </c>
      <c r="B14">
        <v>0</v>
      </c>
    </row>
    <row r="15" spans="1:10" x14ac:dyDescent="0.2">
      <c r="A15" s="1" t="s">
        <v>24</v>
      </c>
      <c r="B15">
        <v>12.13</v>
      </c>
      <c r="C15">
        <v>3448.3536819299948</v>
      </c>
      <c r="D15">
        <v>25</v>
      </c>
      <c r="E15">
        <v>0.1</v>
      </c>
      <c r="F15">
        <v>0.11016807219002084</v>
      </c>
      <c r="G15">
        <v>324.97573965832413</v>
      </c>
    </row>
    <row r="16" spans="1:10" x14ac:dyDescent="0.2">
      <c r="A16" s="1" t="s">
        <v>25</v>
      </c>
      <c r="C16">
        <v>0</v>
      </c>
      <c r="D16">
        <v>10</v>
      </c>
      <c r="E16">
        <v>0.1</v>
      </c>
      <c r="F16">
        <v>0.16274539488251155</v>
      </c>
    </row>
    <row r="17" spans="1:10" x14ac:dyDescent="0.2">
      <c r="A17" s="11" t="s">
        <v>33</v>
      </c>
      <c r="B17" s="10">
        <f>0.000001*-84*14500</f>
        <v>-1.218</v>
      </c>
      <c r="C17">
        <v>0</v>
      </c>
      <c r="G17" s="4">
        <f>49.2578*13</f>
        <v>640.35140000000001</v>
      </c>
      <c r="I17">
        <v>860000</v>
      </c>
      <c r="J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F13"/>
  <sheetViews>
    <sheetView tabSelected="1" workbookViewId="0">
      <selection activeCell="F17" sqref="F17"/>
    </sheetView>
  </sheetViews>
  <sheetFormatPr baseColWidth="10" defaultRowHeight="16" x14ac:dyDescent="0.2"/>
  <sheetData>
    <row r="1" spans="1:6" s="7" customFormat="1" x14ac:dyDescent="0.2">
      <c r="A1" s="7" t="s">
        <v>43</v>
      </c>
      <c r="B1" s="3" t="s">
        <v>37</v>
      </c>
      <c r="C1" s="3" t="s">
        <v>34</v>
      </c>
      <c r="D1" s="7" t="s">
        <v>32</v>
      </c>
      <c r="E1" s="7" t="s">
        <v>41</v>
      </c>
      <c r="F1" s="7" t="s">
        <v>40</v>
      </c>
    </row>
    <row r="2" spans="1:6" x14ac:dyDescent="0.2">
      <c r="A2" s="1" t="s">
        <v>17</v>
      </c>
      <c r="B2" s="10">
        <f>29308*0.00001621</f>
        <v>0.47508267999999998</v>
      </c>
      <c r="C2" s="4">
        <f>250*0.95</f>
        <v>237.5</v>
      </c>
      <c r="D2">
        <v>0</v>
      </c>
    </row>
    <row r="3" spans="1:6" x14ac:dyDescent="0.2">
      <c r="A3" s="1" t="s">
        <v>18</v>
      </c>
      <c r="B3" s="10">
        <f>0.000001*9*16900</f>
        <v>0.15210000000000001</v>
      </c>
      <c r="C3" s="8">
        <v>400</v>
      </c>
      <c r="D3">
        <v>0</v>
      </c>
    </row>
    <row r="4" spans="1:6" x14ac:dyDescent="0.2">
      <c r="A4" s="1" t="s">
        <v>19</v>
      </c>
      <c r="B4" s="10">
        <f>41816*0.0000136</f>
        <v>0.56869760000000003</v>
      </c>
      <c r="C4" s="4">
        <f>60*17.8</f>
        <v>1068</v>
      </c>
      <c r="D4">
        <v>0</v>
      </c>
    </row>
    <row r="5" spans="1:6" x14ac:dyDescent="0.2">
      <c r="A5" s="1" t="s">
        <v>20</v>
      </c>
      <c r="B5" s="10">
        <v>0.06</v>
      </c>
      <c r="C5" s="4">
        <v>60</v>
      </c>
      <c r="D5">
        <v>0</v>
      </c>
    </row>
    <row r="6" spans="1:6" x14ac:dyDescent="0.2">
      <c r="A6" s="1" t="s">
        <v>21</v>
      </c>
      <c r="B6" s="10">
        <f>45998*0.0000097</f>
        <v>0.44618060000000004</v>
      </c>
      <c r="C6" s="4">
        <v>291.66900000000004</v>
      </c>
    </row>
    <row r="7" spans="1:6" x14ac:dyDescent="0.2">
      <c r="A7" s="1" t="s">
        <v>12</v>
      </c>
      <c r="B7" s="4">
        <v>-1</v>
      </c>
      <c r="C7" s="4">
        <v>0</v>
      </c>
      <c r="D7">
        <v>0</v>
      </c>
    </row>
    <row r="8" spans="1:6" x14ac:dyDescent="0.2">
      <c r="A8" s="11" t="s">
        <v>30</v>
      </c>
      <c r="B8" s="15">
        <v>0</v>
      </c>
      <c r="C8" s="15">
        <v>0</v>
      </c>
      <c r="D8">
        <v>0</v>
      </c>
    </row>
    <row r="9" spans="1:6" x14ac:dyDescent="0.2">
      <c r="A9" s="11" t="s">
        <v>31</v>
      </c>
      <c r="B9" s="15">
        <v>0</v>
      </c>
      <c r="C9" s="15">
        <v>0</v>
      </c>
      <c r="D9">
        <v>0</v>
      </c>
    </row>
    <row r="10" spans="1:6" x14ac:dyDescent="0.2">
      <c r="A10" s="2" t="s">
        <v>26</v>
      </c>
      <c r="B10" s="14">
        <v>0</v>
      </c>
      <c r="C10" s="13">
        <v>1.5</v>
      </c>
      <c r="D10">
        <v>0</v>
      </c>
    </row>
    <row r="11" spans="1:6" x14ac:dyDescent="0.2">
      <c r="A11" s="11" t="s">
        <v>27</v>
      </c>
      <c r="B11">
        <v>0</v>
      </c>
      <c r="C11" s="15">
        <v>0</v>
      </c>
      <c r="D11">
        <v>15000000</v>
      </c>
    </row>
    <row r="12" spans="1:6" x14ac:dyDescent="0.2">
      <c r="A12" s="12" t="s">
        <v>28</v>
      </c>
      <c r="B12">
        <v>0</v>
      </c>
      <c r="C12" s="5">
        <v>10000000</v>
      </c>
      <c r="D12">
        <v>0</v>
      </c>
    </row>
    <row r="13" spans="1:6" x14ac:dyDescent="0.2">
      <c r="A13" s="12" t="s">
        <v>29</v>
      </c>
      <c r="B13">
        <v>0</v>
      </c>
      <c r="C13" s="6">
        <v>10000000</v>
      </c>
      <c r="D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B1" sqref="B1:B1048576"/>
    </sheetView>
  </sheetViews>
  <sheetFormatPr baseColWidth="10" defaultRowHeight="16" x14ac:dyDescent="0.2"/>
  <cols>
    <col min="1" max="1" width="14.83203125" customWidth="1"/>
  </cols>
  <sheetData>
    <row r="1" spans="1:13" x14ac:dyDescent="0.2">
      <c r="A1" t="s">
        <v>11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12</v>
      </c>
      <c r="H1" s="21" t="s">
        <v>30</v>
      </c>
      <c r="I1" s="21" t="s">
        <v>31</v>
      </c>
      <c r="J1" s="19" t="s">
        <v>26</v>
      </c>
      <c r="K1" s="11" t="s">
        <v>27</v>
      </c>
      <c r="L1" s="22" t="s">
        <v>28</v>
      </c>
      <c r="M1" s="22" t="s">
        <v>29</v>
      </c>
    </row>
    <row r="2" spans="1:13" x14ac:dyDescent="0.2">
      <c r="A2" s="19" t="s">
        <v>10</v>
      </c>
      <c r="G2" s="9">
        <v>1</v>
      </c>
    </row>
    <row r="3" spans="1:13" x14ac:dyDescent="0.2">
      <c r="A3" s="20" t="s">
        <v>22</v>
      </c>
      <c r="E3">
        <v>0.76</v>
      </c>
      <c r="I3">
        <v>-1</v>
      </c>
    </row>
    <row r="4" spans="1:13" x14ac:dyDescent="0.2">
      <c r="A4" s="20" t="s">
        <v>23</v>
      </c>
      <c r="F4">
        <v>7.0000000000000007E-2</v>
      </c>
      <c r="I4">
        <v>-1</v>
      </c>
    </row>
    <row r="5" spans="1:13" x14ac:dyDescent="0.2">
      <c r="A5" s="20" t="s">
        <v>24</v>
      </c>
      <c r="F5" s="4">
        <v>3.04</v>
      </c>
      <c r="I5" s="4">
        <v>4.45</v>
      </c>
    </row>
    <row r="6" spans="1:13" x14ac:dyDescent="0.2">
      <c r="A6" s="20" t="s">
        <v>25</v>
      </c>
      <c r="H6" s="4">
        <v>55</v>
      </c>
      <c r="I6" s="18"/>
    </row>
    <row r="7" spans="1:13" x14ac:dyDescent="0.2">
      <c r="A7" s="21" t="s">
        <v>33</v>
      </c>
      <c r="F7">
        <v>-1</v>
      </c>
    </row>
    <row r="8" spans="1:13" x14ac:dyDescent="0.2">
      <c r="A8" s="1" t="s">
        <v>0</v>
      </c>
      <c r="E8" s="4">
        <f>0.004</f>
        <v>4.0000000000000001E-3</v>
      </c>
      <c r="F8">
        <v>1.9E-2</v>
      </c>
      <c r="M8">
        <v>-1</v>
      </c>
    </row>
    <row r="9" spans="1:13" x14ac:dyDescent="0.2">
      <c r="A9" s="1" t="s">
        <v>1</v>
      </c>
      <c r="E9">
        <v>0.14000000000000001</v>
      </c>
      <c r="F9">
        <v>4.7656761603050032E-2</v>
      </c>
      <c r="L9">
        <v>-1</v>
      </c>
    </row>
    <row r="10" spans="1:13" x14ac:dyDescent="0.2">
      <c r="A10" s="1" t="s">
        <v>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2">
      <c r="A11" s="1" t="s">
        <v>3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2">
      <c r="A12" s="1" t="s">
        <v>4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2">
      <c r="A13" s="1" t="s">
        <v>5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2">
      <c r="A14" s="1" t="s">
        <v>6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2">
      <c r="A15" s="1" t="s">
        <v>7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2">
      <c r="A16" s="1" t="s">
        <v>8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2">
      <c r="A17" s="1" t="s">
        <v>9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RESOURCES</vt:lpstr>
      <vt:lpstr>TECHNOLOGIES_RESOURCES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2022-08-09T07:52:37Z</dcterms:created>
  <dcterms:modified xsi:type="dcterms:W3CDTF">2022-08-09T14:14:25Z</dcterms:modified>
</cp:coreProperties>
</file>