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77" documentId="8_{92CCBBB2-8921-4602-B11F-24C86DE56CEF}" xr6:coauthVersionLast="47" xr6:coauthVersionMax="47" xr10:uidLastSave="{9D7840E2-A758-4B53-BED9-064315D66B8C}"/>
  <bookViews>
    <workbookView xWindow="-108" yWindow="-108" windowWidth="23256" windowHeight="12576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7" i="2"/>
  <c r="C4" i="2"/>
  <c r="C3" i="2"/>
  <c r="C5" i="2"/>
  <c r="C6" i="2"/>
  <c r="C8" i="2"/>
  <c r="C9" i="2"/>
  <c r="C2" i="2"/>
  <c r="B3" i="2"/>
  <c r="B4" i="2"/>
  <c r="B5" i="2"/>
  <c r="B6" i="2"/>
  <c r="B7" i="2"/>
  <c r="B8" i="2"/>
  <c r="B9" i="2"/>
  <c r="B10" i="2"/>
  <c r="B2" i="2"/>
  <c r="D3" i="5" l="1"/>
</calcChain>
</file>

<file path=xl/sharedStrings.xml><?xml version="1.0" encoding="utf-8"?>
<sst xmlns="http://schemas.openxmlformats.org/spreadsheetml/2006/main" count="81" uniqueCount="35">
  <si>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</si>
  <si>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</si>
  <si>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</si>
  <si>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</si>
  <si>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</si>
  <si>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</si>
  <si>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</si>
  <si>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</si>
  <si>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</si>
  <si>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</si>
  <si>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</si>
  <si>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</si>
  <si>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</si>
  <si>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</si>
  <si>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</si>
  <si>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</si>
  <si>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</si>
  <si>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</si>
  <si>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</si>
  <si>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hydrogen</t>
  </si>
  <si>
    <t>conso_unitaire_elec</t>
  </si>
  <si>
    <t>conso_unitaire_gaz</t>
  </si>
  <si>
    <t>conso_unitaire_fioul</t>
  </si>
  <si>
    <t>conso_unitaire_bois</t>
  </si>
  <si>
    <t>conso_unitaire_charbon</t>
  </si>
  <si>
    <t>conso_unitaire_hydrogen</t>
  </si>
  <si>
    <t>Mechanical pulping + Fossil fired PM</t>
  </si>
  <si>
    <t>Chemical pulping + Fossil fired PM</t>
  </si>
  <si>
    <t>DES pulping + Fossil fired PM</t>
  </si>
  <si>
    <t>Mechanical pulping + Electric PM</t>
  </si>
  <si>
    <t>Chemical pulping + Electric PM</t>
  </si>
  <si>
    <t>DES pulping + Electric PM</t>
  </si>
  <si>
    <t>Mechanical pulping + Biomass PM</t>
  </si>
  <si>
    <t>Chemical pulping + Biomass PM</t>
  </si>
  <si>
    <t>DES pulping + Biomass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</si>
</sst>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v6345_engie_com/Documents/Documents/2-Decarbonisation/Hypotheses_paper_pulp_1D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v6345_engie_com/Documents/Documents/tmp_JRC/JRC-IDEES-2015_Industry_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D"/>
      <sheetName val="Production_system"/>
      <sheetName val="Production_system (2)"/>
      <sheetName val="Production_system (3)"/>
      <sheetName val="Production_system_year"/>
      <sheetName val="Vecteur_year"/>
      <sheetName val="retrofit_Transition"/>
    </sheetNames>
    <sheetDataSet>
      <sheetData sheetId="0"/>
      <sheetData sheetId="1"/>
      <sheetData sheetId="2"/>
      <sheetData sheetId="3">
        <row r="14">
          <cell r="G14">
            <v>0.24</v>
          </cell>
        </row>
        <row r="15">
          <cell r="G15">
            <v>0.46</v>
          </cell>
        </row>
        <row r="17">
          <cell r="G17">
            <v>0.09</v>
          </cell>
        </row>
        <row r="20">
          <cell r="G20">
            <v>0</v>
          </cell>
        </row>
        <row r="21">
          <cell r="G21">
            <v>0.21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Ind_Summary"/>
      <sheetName val="Ind_Summary_fec"/>
      <sheetName val="Ind_Summary_ued"/>
      <sheetName val="Ind_Summary_emi"/>
      <sheetName val="ISI"/>
      <sheetName val="ISI_fec"/>
      <sheetName val="ISI_ued"/>
      <sheetName val="ISI_emi"/>
      <sheetName val="NFM"/>
      <sheetName val="NFM_fec"/>
      <sheetName val="NFM_ued"/>
      <sheetName val="NFM_emi"/>
      <sheetName val="CHI"/>
      <sheetName val="CHI_fec"/>
      <sheetName val="CHI_ued"/>
      <sheetName val="CHI_emi"/>
      <sheetName val="NMM"/>
      <sheetName val="NMM_fec"/>
      <sheetName val="NMM_ued"/>
      <sheetName val="NMM_emi"/>
      <sheetName val="PPA"/>
      <sheetName val="PPA_fec"/>
      <sheetName val="PPA_ued"/>
      <sheetName val="PPA_emi"/>
      <sheetName val="FBT"/>
      <sheetName val="FBT_fec"/>
      <sheetName val="FBT_ued"/>
      <sheetName val="FBT_emi"/>
      <sheetName val="TRE"/>
      <sheetName val="TRE_fec"/>
      <sheetName val="TRE_ued"/>
      <sheetName val="TRE_emi"/>
      <sheetName val="MAE"/>
      <sheetName val="MAE_fec"/>
      <sheetName val="MAE_ued"/>
      <sheetName val="MAE_emi"/>
      <sheetName val="TEL"/>
      <sheetName val="TEL_fec"/>
      <sheetName val="TEL_ued"/>
      <sheetName val="TEL_emi"/>
      <sheetName val="WWP"/>
      <sheetName val="WWP_fec"/>
      <sheetName val="WWP_ued"/>
      <sheetName val="WWP_emi"/>
      <sheetName val="OIS"/>
      <sheetName val="OIS_fec"/>
      <sheetName val="OIS_ued"/>
      <sheetName val="OIS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0">
          <cell r="Q10">
            <v>1725</v>
          </cell>
        </row>
        <row r="11">
          <cell r="Q11">
            <v>7984</v>
          </cell>
        </row>
      </sheetData>
      <sheetData sheetId="23"/>
      <sheetData sheetId="24">
        <row r="5">
          <cell r="Q5">
            <v>212.66077727113213</v>
          </cell>
        </row>
        <row r="31">
          <cell r="Q31">
            <v>1216.7717895474614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6"/>
  <sheetViews>
    <sheetView tabSelected="1" workbookViewId="0">
      <selection activeCell="C6" sqref="C6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1" t="s">
        <v>2</v>
      </c>
      <c r="B2" s="4">
        <v>2020</v>
      </c>
    </row>
    <row r="3" spans="1:2" x14ac:dyDescent="0.3">
      <c r="A3" s="1" t="s">
        <v>3</v>
      </c>
      <c r="B3" s="4">
        <v>2050</v>
      </c>
    </row>
    <row r="4" spans="1:2" x14ac:dyDescent="0.3">
      <c r="A4" s="1" t="s">
        <v>4</v>
      </c>
      <c r="B4" s="4">
        <v>1</v>
      </c>
    </row>
    <row r="5" spans="1:2" x14ac:dyDescent="0.3">
      <c r="A5" s="1" t="s">
        <v>15</v>
      </c>
      <c r="B5" s="4">
        <v>0</v>
      </c>
    </row>
    <row r="6" spans="1:2" x14ac:dyDescent="0.3">
      <c r="A6" s="5" t="s">
        <v>16</v>
      </c>
      <c r="B6" s="4">
        <v>0.14000000000000001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C10"/>
  <sheetViews>
    <sheetView workbookViewId="0">
      <selection activeCell="A13" sqref="A13"/>
    </sheetView>
  </sheetViews>
  <sheetFormatPr defaultColWidth="8.77734375" defaultRowHeight="14.4" x14ac:dyDescent="0.3"/>
  <cols>
    <col min="1" max="1" width="30.77734375" bestFit="1" customWidth="1"/>
    <col min="4" max="4" width="25.109375" bestFit="1" customWidth="1"/>
    <col min="5" max="5" width="22.44140625" bestFit="1" customWidth="1"/>
  </cols>
  <sheetData>
    <row r="1" spans="1:3" x14ac:dyDescent="0.3">
      <c r="A1" t="s">
        <v>5</v>
      </c>
      <c r="B1" t="s">
        <v>14</v>
      </c>
      <c r="C1" s="1" t="s">
        <v>18</v>
      </c>
    </row>
    <row r="2" spans="1:3" x14ac:dyDescent="0.3">
      <c r="A2" t="s">
        <v>26</v>
      </c>
      <c r="B2">
        <f>'[1]Production_system (3)'!G14*([2]PPA!$Q$10+[2]PPA!$Q$11)</f>
        <v>2330.16</v>
      </c>
      <c r="C2">
        <f>([2]PPA_ued!$Q$5+[2]PPA_ued!$Q$31)/([2]PPA!$Q$11+[2]PPA!$Q$10)*11.628</f>
        <v>1.7119622913756931</v>
      </c>
    </row>
    <row r="3" spans="1:3" x14ac:dyDescent="0.3">
      <c r="A3" t="s">
        <v>27</v>
      </c>
      <c r="B3">
        <f>'[1]Production_system (3)'!G15*([2]PPA!$Q$10+[2]PPA!$Q$11)</f>
        <v>4466.1400000000003</v>
      </c>
      <c r="C3">
        <f>([2]PPA_ued!$Q$5+[2]PPA_ued!$Q$31)/([2]PPA!$Q$11+[2]PPA!$Q$10)*11.628</f>
        <v>1.7119622913756931</v>
      </c>
    </row>
    <row r="4" spans="1:3" x14ac:dyDescent="0.3">
      <c r="A4" t="s">
        <v>28</v>
      </c>
      <c r="B4">
        <f>'[1]Production_system (3)'!G16*([2]PPA!$Q$10+[2]PPA!$Q$11)</f>
        <v>0</v>
      </c>
      <c r="C4">
        <f>([2]PPA_ued!$Q$5*0.672+[2]PPA_ued!$Q$31)/([2]PPA!$Q$11+[2]PPA!$Q$10)*11.628</f>
        <v>1.6284228123418421</v>
      </c>
    </row>
    <row r="5" spans="1:3" x14ac:dyDescent="0.3">
      <c r="A5" t="s">
        <v>29</v>
      </c>
      <c r="B5">
        <f>'[1]Production_system (3)'!G17*([2]PPA!$Q$10+[2]PPA!$Q$11)</f>
        <v>873.81</v>
      </c>
      <c r="C5">
        <f>([2]PPA_ued!$Q$5+[2]PPA_ued!$Q$31)/([2]PPA!$Q$11+[2]PPA!$Q$10)*11.628</f>
        <v>1.7119622913756931</v>
      </c>
    </row>
    <row r="6" spans="1:3" x14ac:dyDescent="0.3">
      <c r="A6" t="s">
        <v>30</v>
      </c>
      <c r="B6">
        <f>'[1]Production_system (3)'!G18*([2]PPA!$Q$10+[2]PPA!$Q$11)</f>
        <v>0</v>
      </c>
      <c r="C6">
        <f>([2]PPA_ued!$Q$5+[2]PPA_ued!$Q$31)/([2]PPA!$Q$11+[2]PPA!$Q$10)*11.628</f>
        <v>1.7119622913756931</v>
      </c>
    </row>
    <row r="7" spans="1:3" x14ac:dyDescent="0.3">
      <c r="A7" t="s">
        <v>31</v>
      </c>
      <c r="B7">
        <f>'[1]Production_system (3)'!G19*([2]PPA!$Q$10+[2]PPA!$Q$11)</f>
        <v>0</v>
      </c>
      <c r="C7">
        <f>([2]PPA_ued!$Q$5*0.672+[2]PPA_ued!$Q$31)/([2]PPA!$Q$11+[2]PPA!$Q$10)*11.628</f>
        <v>1.6284228123418421</v>
      </c>
    </row>
    <row r="8" spans="1:3" x14ac:dyDescent="0.3">
      <c r="A8" t="s">
        <v>32</v>
      </c>
      <c r="B8">
        <f>'[1]Production_system (3)'!G20*([2]PPA!$Q$10+[2]PPA!$Q$11)</f>
        <v>0</v>
      </c>
      <c r="C8">
        <f>([2]PPA_ued!$Q$5+[2]PPA_ued!$Q$31)/([2]PPA!$Q$11+[2]PPA!$Q$10)*11.628</f>
        <v>1.7119622913756931</v>
      </c>
    </row>
    <row r="9" spans="1:3" x14ac:dyDescent="0.3">
      <c r="A9" t="s">
        <v>33</v>
      </c>
      <c r="B9">
        <f>'[1]Production_system (3)'!G21*([2]PPA!$Q$10+[2]PPA!$Q$11)</f>
        <v>2038.8899999999999</v>
      </c>
      <c r="C9">
        <f>([2]PPA_ued!$Q$5+[2]PPA_ued!$Q$31)/([2]PPA!$Q$11+[2]PPA!$Q$10)*11.628</f>
        <v>1.7119622913756931</v>
      </c>
    </row>
    <row r="10" spans="1:3" x14ac:dyDescent="0.3">
      <c r="A10" t="s">
        <v>34</v>
      </c>
      <c r="B10">
        <f>'[1]Production_system (3)'!G22*([2]PPA!$Q$10+[2]PPA!$Q$11)</f>
        <v>0</v>
      </c>
      <c r="C10">
        <f>([2]PPA_ued!$Q$5*0.672+[2]PPA_ued!$Q$31)/([2]PPA!$Q$11+[2]PPA!$Q$10)*11.628</f>
        <v>1.6284228123418421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H19"/>
  <sheetViews>
    <sheetView workbookViewId="0">
      <selection activeCell="D15" sqref="D15"/>
    </sheetView>
  </sheetViews>
  <sheetFormatPr defaultColWidth="8.77734375" defaultRowHeight="14.4" x14ac:dyDescent="0.3"/>
  <cols>
    <col min="1" max="1" width="38" bestFit="1" customWidth="1"/>
    <col min="2" max="2" width="5" bestFit="1" customWidth="1"/>
    <col min="3" max="7" width="16.6640625" customWidth="1"/>
  </cols>
  <sheetData>
    <row r="1" spans="1:8" x14ac:dyDescent="0.3">
      <c r="A1" t="s">
        <v>5</v>
      </c>
      <c r="B1" t="s">
        <v>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t="s">
        <v>26</v>
      </c>
      <c r="B2">
        <v>2020</v>
      </c>
      <c r="C2">
        <v>0.27120347721397309</v>
      </c>
      <c r="D2">
        <v>0.66871113539858662</v>
      </c>
      <c r="E2">
        <v>3.1529426100105423E-2</v>
      </c>
      <c r="F2">
        <v>1.8810095731873061E-2</v>
      </c>
      <c r="G2">
        <v>9.7458655554617246E-3</v>
      </c>
      <c r="H2">
        <v>0</v>
      </c>
    </row>
    <row r="3" spans="1:8" x14ac:dyDescent="0.3">
      <c r="A3" t="s">
        <v>27</v>
      </c>
      <c r="B3">
        <v>2020</v>
      </c>
      <c r="C3">
        <v>0.15569568522401475</v>
      </c>
      <c r="D3">
        <v>0.78421892738854493</v>
      </c>
      <c r="E3">
        <v>3.1529426100105423E-2</v>
      </c>
      <c r="F3">
        <v>1.8810095731873061E-2</v>
      </c>
      <c r="G3">
        <v>9.7458655554617246E-3</v>
      </c>
      <c r="H3">
        <v>0</v>
      </c>
    </row>
    <row r="4" spans="1:8" x14ac:dyDescent="0.3">
      <c r="A4" t="s">
        <v>28</v>
      </c>
      <c r="B4">
        <v>2020</v>
      </c>
      <c r="C4">
        <v>0.27120347721397309</v>
      </c>
      <c r="D4">
        <v>0.66871113539858662</v>
      </c>
      <c r="E4">
        <v>3.1529426100105423E-2</v>
      </c>
      <c r="F4">
        <v>1.8810095731873061E-2</v>
      </c>
      <c r="G4">
        <v>9.7458655554617246E-3</v>
      </c>
      <c r="H4">
        <v>0</v>
      </c>
    </row>
    <row r="5" spans="1:8" x14ac:dyDescent="0.3">
      <c r="A5" t="s">
        <v>29</v>
      </c>
      <c r="B5">
        <v>2020</v>
      </c>
      <c r="C5">
        <v>0.90229178979544256</v>
      </c>
      <c r="D5">
        <v>7.4979929158632788E-2</v>
      </c>
      <c r="E5">
        <v>3.0165471310168728E-3</v>
      </c>
      <c r="F5">
        <v>1.8810095731873061E-2</v>
      </c>
      <c r="G5">
        <v>9.0163818303471051E-4</v>
      </c>
      <c r="H5">
        <v>0</v>
      </c>
    </row>
    <row r="6" spans="1:8" x14ac:dyDescent="0.3">
      <c r="A6" t="s">
        <v>30</v>
      </c>
      <c r="B6">
        <v>2020</v>
      </c>
      <c r="C6">
        <v>0.78678399780548414</v>
      </c>
      <c r="D6">
        <v>0.19048772114859114</v>
      </c>
      <c r="E6">
        <v>3.0165471310168728E-3</v>
      </c>
      <c r="F6">
        <v>1.8810095731873061E-2</v>
      </c>
      <c r="G6">
        <v>9.0163818303471051E-4</v>
      </c>
      <c r="H6">
        <v>0</v>
      </c>
    </row>
    <row r="7" spans="1:8" x14ac:dyDescent="0.3">
      <c r="A7" t="s">
        <v>31</v>
      </c>
      <c r="B7">
        <v>2020</v>
      </c>
      <c r="C7">
        <v>0.90229178979544256</v>
      </c>
      <c r="D7">
        <v>7.4979929158632788E-2</v>
      </c>
      <c r="E7">
        <v>3.0165471310168728E-3</v>
      </c>
      <c r="F7">
        <v>1.8810095731873061E-2</v>
      </c>
      <c r="G7">
        <v>9.0163818303471051E-4</v>
      </c>
      <c r="H7">
        <v>0</v>
      </c>
    </row>
    <row r="8" spans="1:8" x14ac:dyDescent="0.3">
      <c r="A8" t="s">
        <v>32</v>
      </c>
      <c r="B8">
        <v>2020</v>
      </c>
      <c r="C8">
        <v>0.27120347721397309</v>
      </c>
      <c r="D8">
        <v>7.4979929158632788E-2</v>
      </c>
      <c r="E8">
        <v>3.0165471310168728E-3</v>
      </c>
      <c r="F8">
        <v>0.64989840831334245</v>
      </c>
      <c r="G8">
        <v>9.0163818303471051E-4</v>
      </c>
      <c r="H8">
        <v>0</v>
      </c>
    </row>
    <row r="9" spans="1:8" x14ac:dyDescent="0.3">
      <c r="A9" t="s">
        <v>33</v>
      </c>
      <c r="B9">
        <v>2020</v>
      </c>
      <c r="C9">
        <v>0.15569568522401475</v>
      </c>
      <c r="D9">
        <v>0.19048772114859114</v>
      </c>
      <c r="E9">
        <v>3.0165471310168728E-3</v>
      </c>
      <c r="F9">
        <v>0.64989840831334245</v>
      </c>
      <c r="G9">
        <v>9.0163818303471051E-4</v>
      </c>
      <c r="H9">
        <v>0</v>
      </c>
    </row>
    <row r="10" spans="1:8" x14ac:dyDescent="0.3">
      <c r="A10" t="s">
        <v>34</v>
      </c>
      <c r="B10">
        <v>2020</v>
      </c>
      <c r="C10">
        <v>0.27120347721397309</v>
      </c>
      <c r="D10">
        <v>7.4979929158632788E-2</v>
      </c>
      <c r="E10">
        <v>3.0165471310168728E-3</v>
      </c>
      <c r="F10">
        <v>0.64989840831334245</v>
      </c>
      <c r="G10">
        <v>9.0163818303471051E-4</v>
      </c>
      <c r="H10">
        <v>0</v>
      </c>
    </row>
    <row r="11" spans="1:8" x14ac:dyDescent="0.3">
      <c r="A11" t="s">
        <v>26</v>
      </c>
      <c r="B11">
        <v>2050</v>
      </c>
      <c r="C11">
        <v>0.34357129787567331</v>
      </c>
      <c r="D11">
        <v>0.6064014010113824</v>
      </c>
      <c r="E11">
        <v>2.8512878969088551E-2</v>
      </c>
      <c r="F11">
        <v>1.2670194771428609E-2</v>
      </c>
      <c r="G11">
        <v>8.8442273724270142E-3</v>
      </c>
      <c r="H11">
        <v>0</v>
      </c>
    </row>
    <row r="12" spans="1:8" x14ac:dyDescent="0.3">
      <c r="A12" t="s">
        <v>27</v>
      </c>
      <c r="B12">
        <v>2050</v>
      </c>
      <c r="C12">
        <v>0.22806350588571495</v>
      </c>
      <c r="D12">
        <v>0.72190919300134071</v>
      </c>
      <c r="E12">
        <v>2.8512878969088551E-2</v>
      </c>
      <c r="F12">
        <v>1.2670194771428609E-2</v>
      </c>
      <c r="G12">
        <v>8.8442273724270142E-3</v>
      </c>
      <c r="H12">
        <v>0</v>
      </c>
    </row>
    <row r="13" spans="1:8" x14ac:dyDescent="0.3">
      <c r="A13" t="s">
        <v>28</v>
      </c>
      <c r="B13">
        <v>2050</v>
      </c>
      <c r="C13">
        <v>0.34357129787567331</v>
      </c>
      <c r="D13">
        <v>0.6064014010113824</v>
      </c>
      <c r="E13">
        <v>2.8512878969088551E-2</v>
      </c>
      <c r="F13">
        <v>1.2670194771428609E-2</v>
      </c>
      <c r="G13">
        <v>8.8442273724270142E-3</v>
      </c>
      <c r="H13">
        <v>0</v>
      </c>
    </row>
    <row r="14" spans="1:8" x14ac:dyDescent="0.3">
      <c r="A14" t="s">
        <v>29</v>
      </c>
      <c r="B14">
        <v>2050</v>
      </c>
      <c r="C14">
        <v>0.97465961045714278</v>
      </c>
      <c r="D14">
        <v>1.2670194771428609E-2</v>
      </c>
      <c r="E14">
        <v>0</v>
      </c>
      <c r="F14">
        <v>1.2670194771428609E-2</v>
      </c>
      <c r="G14">
        <v>0</v>
      </c>
      <c r="H14">
        <v>0</v>
      </c>
    </row>
    <row r="15" spans="1:8" x14ac:dyDescent="0.3">
      <c r="A15" t="s">
        <v>30</v>
      </c>
      <c r="B15">
        <v>2050</v>
      </c>
      <c r="C15">
        <v>0.85915181846718425</v>
      </c>
      <c r="D15">
        <v>0.12817798676138698</v>
      </c>
      <c r="E15">
        <v>0</v>
      </c>
      <c r="F15">
        <v>1.2670194771428609E-2</v>
      </c>
      <c r="G15">
        <v>0</v>
      </c>
      <c r="H15">
        <v>0</v>
      </c>
    </row>
    <row r="16" spans="1:8" x14ac:dyDescent="0.3">
      <c r="A16" t="s">
        <v>31</v>
      </c>
      <c r="B16">
        <v>2050</v>
      </c>
      <c r="C16">
        <v>0.97465961045714278</v>
      </c>
      <c r="D16">
        <v>1.2670194771428609E-2</v>
      </c>
      <c r="E16">
        <v>0</v>
      </c>
      <c r="F16">
        <v>1.2670194771428609E-2</v>
      </c>
      <c r="G16">
        <v>0</v>
      </c>
      <c r="H16">
        <v>0</v>
      </c>
    </row>
    <row r="17" spans="1:8" x14ac:dyDescent="0.3">
      <c r="A17" t="s">
        <v>32</v>
      </c>
      <c r="B17">
        <v>2050</v>
      </c>
      <c r="C17">
        <v>0.34357129787567331</v>
      </c>
      <c r="D17">
        <v>1.2670194771428609E-2</v>
      </c>
      <c r="E17">
        <v>0</v>
      </c>
      <c r="F17">
        <v>0.64375850735289797</v>
      </c>
      <c r="G17">
        <v>0</v>
      </c>
      <c r="H17">
        <v>0</v>
      </c>
    </row>
    <row r="18" spans="1:8" x14ac:dyDescent="0.3">
      <c r="A18" t="s">
        <v>33</v>
      </c>
      <c r="B18">
        <v>2050</v>
      </c>
      <c r="C18">
        <v>0.22806350588571495</v>
      </c>
      <c r="D18">
        <v>0.12817798676138698</v>
      </c>
      <c r="E18">
        <v>0</v>
      </c>
      <c r="F18">
        <v>0.64375850735289797</v>
      </c>
      <c r="G18">
        <v>0</v>
      </c>
      <c r="H18">
        <v>0</v>
      </c>
    </row>
    <row r="19" spans="1:8" x14ac:dyDescent="0.3">
      <c r="A19" t="s">
        <v>34</v>
      </c>
      <c r="B19">
        <v>2050</v>
      </c>
      <c r="C19">
        <v>0.34357129787567331</v>
      </c>
      <c r="D19">
        <v>1.2670194771428609E-2</v>
      </c>
      <c r="E19">
        <v>0</v>
      </c>
      <c r="F19">
        <v>0.64375850735289797</v>
      </c>
      <c r="G19">
        <v>0</v>
      </c>
      <c r="H1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13"/>
  <sheetViews>
    <sheetView workbookViewId="0">
      <selection activeCell="D29" sqref="D29"/>
    </sheetView>
  </sheetViews>
  <sheetFormatPr defaultColWidth="8.77734375" defaultRowHeight="14.4" x14ac:dyDescent="0.3"/>
  <cols>
    <col min="3" max="4" width="15.109375" customWidth="1"/>
  </cols>
  <sheetData>
    <row r="1" spans="1:4" x14ac:dyDescent="0.3">
      <c r="A1" t="s">
        <v>17</v>
      </c>
      <c r="B1" t="s">
        <v>6</v>
      </c>
      <c r="C1" t="s">
        <v>7</v>
      </c>
      <c r="D1" t="s">
        <v>8</v>
      </c>
    </row>
    <row r="2" spans="1:4" x14ac:dyDescent="0.3">
      <c r="A2" t="s">
        <v>9</v>
      </c>
      <c r="B2">
        <v>2020</v>
      </c>
      <c r="C2">
        <v>0</v>
      </c>
      <c r="D2">
        <v>45</v>
      </c>
    </row>
    <row r="3" spans="1:4" x14ac:dyDescent="0.3">
      <c r="A3" t="s">
        <v>10</v>
      </c>
      <c r="B3">
        <v>2020</v>
      </c>
      <c r="C3">
        <v>187</v>
      </c>
      <c r="D3">
        <f>227-C3</f>
        <v>40</v>
      </c>
    </row>
    <row r="4" spans="1:4" x14ac:dyDescent="0.3">
      <c r="A4" t="s">
        <v>11</v>
      </c>
      <c r="B4">
        <v>2020</v>
      </c>
      <c r="C4">
        <v>272</v>
      </c>
      <c r="D4">
        <v>57</v>
      </c>
    </row>
    <row r="5" spans="1:4" x14ac:dyDescent="0.3">
      <c r="A5" t="s">
        <v>12</v>
      </c>
      <c r="B5">
        <v>2020</v>
      </c>
      <c r="C5">
        <v>27</v>
      </c>
      <c r="D5">
        <v>0</v>
      </c>
    </row>
    <row r="6" spans="1:4" x14ac:dyDescent="0.3">
      <c r="A6" t="s">
        <v>13</v>
      </c>
      <c r="B6">
        <v>2020</v>
      </c>
      <c r="C6">
        <v>346.5</v>
      </c>
      <c r="D6">
        <v>28.5</v>
      </c>
    </row>
    <row r="7" spans="1:4" x14ac:dyDescent="0.3">
      <c r="A7" t="s">
        <v>19</v>
      </c>
      <c r="B7">
        <v>2020</v>
      </c>
      <c r="C7" s="3">
        <v>0</v>
      </c>
      <c r="D7" s="3">
        <v>289</v>
      </c>
    </row>
    <row r="8" spans="1:4" x14ac:dyDescent="0.3">
      <c r="A8" t="s">
        <v>9</v>
      </c>
      <c r="B8">
        <v>2050</v>
      </c>
      <c r="C8">
        <v>0</v>
      </c>
      <c r="D8">
        <v>15</v>
      </c>
    </row>
    <row r="9" spans="1:4" x14ac:dyDescent="0.3">
      <c r="A9" t="s">
        <v>10</v>
      </c>
      <c r="B9">
        <v>2050</v>
      </c>
      <c r="C9">
        <v>44</v>
      </c>
      <c r="D9">
        <v>0</v>
      </c>
    </row>
    <row r="10" spans="1:4" x14ac:dyDescent="0.3">
      <c r="A10" t="s">
        <v>11</v>
      </c>
      <c r="B10">
        <v>2050</v>
      </c>
      <c r="C10">
        <v>272</v>
      </c>
      <c r="D10">
        <v>57</v>
      </c>
    </row>
    <row r="11" spans="1:4" x14ac:dyDescent="0.3">
      <c r="A11" t="s">
        <v>12</v>
      </c>
      <c r="B11">
        <v>2050</v>
      </c>
      <c r="C11">
        <v>27</v>
      </c>
      <c r="D11">
        <v>0</v>
      </c>
    </row>
    <row r="12" spans="1:4" x14ac:dyDescent="0.3">
      <c r="A12" t="s">
        <v>13</v>
      </c>
      <c r="B12">
        <v>2050</v>
      </c>
      <c r="C12">
        <v>346.5</v>
      </c>
      <c r="D12">
        <v>28.5</v>
      </c>
    </row>
    <row r="13" spans="1:4" x14ac:dyDescent="0.3">
      <c r="A13" t="s">
        <v>19</v>
      </c>
      <c r="B13">
        <v>2050</v>
      </c>
      <c r="C13" s="3">
        <v>0</v>
      </c>
      <c r="D13" s="3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I14" sqref="I14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11" x14ac:dyDescent="0.3">
      <c r="A1" t="s">
        <v>5</v>
      </c>
      <c r="B1" s="2" t="s">
        <v>6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3">
      <c r="A2" t="s">
        <v>26</v>
      </c>
      <c r="B2" s="1">
        <v>2020</v>
      </c>
      <c r="C2">
        <v>0</v>
      </c>
      <c r="D2">
        <v>0</v>
      </c>
      <c r="E2">
        <v>0</v>
      </c>
      <c r="F2">
        <v>0.48484848484848492</v>
      </c>
      <c r="G2">
        <v>6.0606060606060615E-2</v>
      </c>
      <c r="H2">
        <v>0.45454545454545459</v>
      </c>
      <c r="I2">
        <v>0</v>
      </c>
      <c r="J2">
        <v>0</v>
      </c>
      <c r="K2">
        <v>0</v>
      </c>
    </row>
    <row r="3" spans="1:11" x14ac:dyDescent="0.3">
      <c r="A3" t="s">
        <v>27</v>
      </c>
      <c r="B3" s="1">
        <v>2020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28</v>
      </c>
      <c r="B4" s="1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3">
      <c r="A5" t="s">
        <v>29</v>
      </c>
      <c r="B5" s="1">
        <v>2020</v>
      </c>
      <c r="C5">
        <v>0</v>
      </c>
      <c r="D5">
        <v>0</v>
      </c>
      <c r="E5">
        <v>0</v>
      </c>
      <c r="F5">
        <v>0.48484848484848492</v>
      </c>
      <c r="G5">
        <v>6.0606060606060615E-2</v>
      </c>
      <c r="H5">
        <v>0.45454545454545459</v>
      </c>
      <c r="I5">
        <v>0</v>
      </c>
      <c r="J5">
        <v>0</v>
      </c>
      <c r="K5">
        <v>0</v>
      </c>
    </row>
    <row r="6" spans="1:11" x14ac:dyDescent="0.3">
      <c r="A6" t="s">
        <v>30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31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3">
      <c r="A8" t="s">
        <v>32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0.48484848484848492</v>
      </c>
      <c r="J8">
        <v>6.0606060606060615E-2</v>
      </c>
      <c r="K8">
        <v>0.45454545454545459</v>
      </c>
    </row>
    <row r="9" spans="1:11" x14ac:dyDescent="0.3">
      <c r="A9" t="s">
        <v>33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3">
      <c r="A10" t="s">
        <v>34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2022-09-30T09:58:54Z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