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v2\"/>
    </mc:Choice>
  </mc:AlternateContent>
  <xr:revisionPtr revIDLastSave="0" documentId="13_ncr:1_{D978EDE9-558C-4184-872E-1CE5FDAE3D1C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L11" i="4" l="1"/>
  <c r="K11" i="4"/>
  <c r="K15" i="4"/>
  <c r="K14" i="4"/>
  <c r="C15" i="4" l="1"/>
  <c r="L14" i="4"/>
  <c r="B6" i="5"/>
  <c r="B5" i="5"/>
  <c r="B4" i="5"/>
  <c r="B3" i="5"/>
  <c r="B2" i="5"/>
  <c r="J10" i="4" l="1"/>
  <c r="I8" i="4"/>
  <c r="K7" i="4" l="1"/>
  <c r="E15" i="4"/>
  <c r="H15" i="4"/>
  <c r="G10" i="4"/>
  <c r="E10" i="4"/>
  <c r="C10" i="4"/>
  <c r="D10" i="4"/>
</calcChain>
</file>

<file path=xl/sharedStrings.xml><?xml version="1.0" encoding="utf-8"?>
<sst xmlns="http://schemas.openxmlformats.org/spreadsheetml/2006/main" count="83" uniqueCount="65">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</sst>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1" xfId="0" applyNumberFormat="1" applyFont="1" applyFill="1" applyBorder="1"/>
    <xf numFmtId="164" fontId="0" fillId="4" borderId="0" xfId="0" applyNumberFormat="1" applyFill="1"/>
    <xf numFmtId="2" fontId="0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0" xfId="0" applyFill="1"/>
    <xf numFmtId="1" fontId="0" fillId="6" borderId="1" xfId="0" applyNumberFormat="1" applyFont="1" applyFill="1" applyBorder="1"/>
    <xf numFmtId="1" fontId="0" fillId="2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ont="1" applyFill="1" applyBorder="1"/>
    <xf numFmtId="0" fontId="1" fillId="3" borderId="0" xfId="0" applyFont="1" applyFill="1"/>
    <xf numFmtId="0" fontId="0" fillId="6" borderId="0" xfId="0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1" fontId="0" fillId="9" borderId="1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M10" sqref="M10"/>
    </sheetView>
  </sheetViews>
  <sheetFormatPr baseColWidth="10" defaultRowHeight="15" x14ac:dyDescent="0.25"/>
  <cols>
    <col min="7" max="7" width="12" bestFit="1" customWidth="1"/>
    <col min="9" max="9" width="12" bestFit="1" customWidth="1"/>
  </cols>
  <sheetData>
    <row r="1" spans="1:14" x14ac:dyDescent="0.25">
      <c r="A1" s="2" t="s">
        <v>15</v>
      </c>
      <c r="B1" s="2" t="s">
        <v>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21</v>
      </c>
      <c r="J1" s="2" t="s">
        <v>20</v>
      </c>
      <c r="K1" s="2" t="s">
        <v>19</v>
      </c>
      <c r="L1" s="2" t="s">
        <v>8</v>
      </c>
      <c r="M1" s="22" t="s">
        <v>57</v>
      </c>
      <c r="N1" s="22" t="s">
        <v>58</v>
      </c>
    </row>
    <row r="2" spans="1:14" x14ac:dyDescent="0.25">
      <c r="A2" s="3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>
        <v>-1</v>
      </c>
      <c r="L2" s="3">
        <v>-1</v>
      </c>
      <c r="M2" s="21"/>
      <c r="N2" s="21"/>
    </row>
    <row r="3" spans="1:14" x14ac:dyDescent="0.25">
      <c r="A3" s="3" t="s">
        <v>9</v>
      </c>
      <c r="B3" s="3" t="s">
        <v>6</v>
      </c>
      <c r="C3" s="3"/>
      <c r="D3" s="3"/>
      <c r="E3" s="3"/>
      <c r="F3" s="3"/>
      <c r="G3" s="3">
        <v>-1</v>
      </c>
      <c r="H3" s="3">
        <v>-1</v>
      </c>
      <c r="I3" s="3"/>
      <c r="J3" s="4">
        <v>6.7668631583278155E-2</v>
      </c>
      <c r="K3" s="3">
        <v>3.04</v>
      </c>
      <c r="L3" s="3"/>
      <c r="M3" s="21"/>
      <c r="N3" s="21"/>
    </row>
    <row r="4" spans="1:14" x14ac:dyDescent="0.25">
      <c r="A4" s="3" t="s">
        <v>0</v>
      </c>
      <c r="B4" s="3" t="s">
        <v>6</v>
      </c>
      <c r="C4" s="3">
        <v>-1</v>
      </c>
      <c r="D4" s="3"/>
      <c r="E4" s="3"/>
      <c r="F4" s="3"/>
      <c r="G4" s="3"/>
      <c r="H4" s="3"/>
      <c r="I4" s="3"/>
      <c r="J4" s="3"/>
      <c r="K4" s="3"/>
      <c r="L4" s="3"/>
      <c r="M4" s="21"/>
      <c r="N4" s="21"/>
    </row>
    <row r="5" spans="1:14" x14ac:dyDescent="0.25">
      <c r="A5" s="3" t="s">
        <v>1</v>
      </c>
      <c r="B5" s="3" t="s">
        <v>6</v>
      </c>
      <c r="C5" s="3"/>
      <c r="D5" s="3">
        <v>-1</v>
      </c>
      <c r="E5" s="3"/>
      <c r="F5" s="3"/>
      <c r="G5" s="3"/>
      <c r="H5" s="3"/>
      <c r="I5" s="3"/>
      <c r="J5" s="3"/>
      <c r="K5" s="3"/>
      <c r="L5" s="3"/>
      <c r="M5" s="21"/>
      <c r="N5" s="21"/>
    </row>
    <row r="6" spans="1:14" x14ac:dyDescent="0.25">
      <c r="A6" s="3" t="s">
        <v>3</v>
      </c>
      <c r="B6" s="3" t="s">
        <v>6</v>
      </c>
      <c r="C6" s="3"/>
      <c r="D6" s="3"/>
      <c r="E6" s="3">
        <v>-1</v>
      </c>
      <c r="F6" s="3"/>
      <c r="G6" s="3"/>
      <c r="H6" s="3"/>
      <c r="I6" s="3"/>
      <c r="J6" s="3"/>
      <c r="K6" s="3"/>
      <c r="L6" s="3"/>
      <c r="M6" s="21"/>
      <c r="N6" s="21"/>
    </row>
    <row r="7" spans="1:14" x14ac:dyDescent="0.25">
      <c r="A7" s="3" t="s">
        <v>12</v>
      </c>
      <c r="B7" s="3" t="s">
        <v>6</v>
      </c>
      <c r="C7" s="3"/>
      <c r="D7" s="3"/>
      <c r="E7" s="3"/>
      <c r="F7" s="3"/>
      <c r="G7" s="3"/>
      <c r="H7" s="3"/>
      <c r="I7" s="3">
        <v>-1</v>
      </c>
      <c r="J7" s="3">
        <v>-1</v>
      </c>
      <c r="K7" s="8">
        <f>4.9/1.1</f>
        <v>4.4545454545454541</v>
      </c>
      <c r="L7" s="3"/>
      <c r="M7" s="21"/>
      <c r="N7" s="21"/>
    </row>
    <row r="8" spans="1:14" x14ac:dyDescent="0.25">
      <c r="A8" s="3" t="s">
        <v>4</v>
      </c>
      <c r="B8" s="3" t="s">
        <v>7</v>
      </c>
      <c r="C8" s="3"/>
      <c r="D8" s="3"/>
      <c r="E8" s="3"/>
      <c r="F8" s="3">
        <v>-1</v>
      </c>
      <c r="G8" s="3"/>
      <c r="H8" s="3"/>
      <c r="I8" s="4">
        <f>1/0.99*0.75</f>
        <v>0.75757575757575757</v>
      </c>
      <c r="J8" s="3"/>
      <c r="K8" s="3"/>
      <c r="L8" s="3">
        <v>55</v>
      </c>
      <c r="M8" s="21"/>
      <c r="N8" s="21"/>
    </row>
    <row r="9" spans="1:14" x14ac:dyDescent="0.25">
      <c r="A9" s="3" t="s">
        <v>57</v>
      </c>
      <c r="B9" s="3" t="s">
        <v>6</v>
      </c>
      <c r="C9" s="3"/>
      <c r="D9" s="3"/>
      <c r="E9" s="3"/>
      <c r="F9" s="3"/>
      <c r="G9" s="3"/>
      <c r="H9" s="3"/>
      <c r="I9" s="4"/>
      <c r="J9" s="3"/>
      <c r="K9" s="3"/>
      <c r="L9" s="3"/>
      <c r="M9" s="21">
        <v>-1</v>
      </c>
      <c r="N9" s="21"/>
    </row>
    <row r="10" spans="1:14" x14ac:dyDescent="0.25">
      <c r="A10" s="3" t="s">
        <v>14</v>
      </c>
      <c r="B10" s="3" t="s">
        <v>11</v>
      </c>
      <c r="C10" s="6">
        <f>29308*0.00001621</f>
        <v>0.47508267999999998</v>
      </c>
      <c r="D10" s="6">
        <f>0.000001*9*16900</f>
        <v>0.15210000000000001</v>
      </c>
      <c r="E10" s="7">
        <f>41816*0.0000136</f>
        <v>0.56869760000000003</v>
      </c>
      <c r="F10" s="6">
        <v>0.06</v>
      </c>
      <c r="G10" s="7">
        <f>45998*0.0000097</f>
        <v>0.44618060000000004</v>
      </c>
      <c r="H10" s="6">
        <f>0.000001*-84*14500</f>
        <v>-1.218</v>
      </c>
      <c r="I10" s="5"/>
      <c r="J10" s="6">
        <f>J3/0.000277778*0.00005624</f>
        <v>1.3700450864516135E-2</v>
      </c>
      <c r="K10" s="3">
        <v>12.13</v>
      </c>
      <c r="L10" s="3"/>
      <c r="M10" s="21">
        <v>-1</v>
      </c>
      <c r="N10" s="21"/>
    </row>
    <row r="11" spans="1:14" x14ac:dyDescent="0.25">
      <c r="A11" s="3" t="s">
        <v>51</v>
      </c>
      <c r="B11" s="3" t="s">
        <v>10</v>
      </c>
      <c r="C11" s="6"/>
      <c r="D11" s="6"/>
      <c r="E11" s="6"/>
      <c r="F11" s="6"/>
      <c r="G11" s="6"/>
      <c r="H11" s="6"/>
      <c r="I11" s="5"/>
      <c r="J11" s="6"/>
      <c r="K11" s="27">
        <f>764000000/(607*365)</f>
        <v>3448.3536819299948</v>
      </c>
      <c r="L11" s="17">
        <f>650000*L8/(8760)</f>
        <v>4081.0502283105025</v>
      </c>
      <c r="M11" s="21"/>
      <c r="N11" s="21"/>
    </row>
    <row r="12" spans="1:14" x14ac:dyDescent="0.25">
      <c r="A12" s="3" t="s">
        <v>53</v>
      </c>
      <c r="B12" s="3" t="s">
        <v>54</v>
      </c>
      <c r="C12" s="6"/>
      <c r="D12" s="6"/>
      <c r="E12" s="6"/>
      <c r="F12" s="6"/>
      <c r="G12" s="6"/>
      <c r="H12" s="6"/>
      <c r="I12" s="5"/>
      <c r="J12" s="6"/>
      <c r="K12" s="25">
        <v>25</v>
      </c>
      <c r="L12" s="18">
        <v>10</v>
      </c>
      <c r="M12" s="21"/>
      <c r="N12" s="21"/>
    </row>
    <row r="13" spans="1:14" x14ac:dyDescent="0.25">
      <c r="A13" s="3" t="s">
        <v>56</v>
      </c>
      <c r="B13" s="3"/>
      <c r="C13" s="6"/>
      <c r="D13" s="6"/>
      <c r="E13" s="6"/>
      <c r="F13" s="6"/>
      <c r="G13" s="6"/>
      <c r="H13" s="6"/>
      <c r="I13" s="5"/>
      <c r="J13" s="6"/>
      <c r="K13" s="1">
        <v>0.1</v>
      </c>
      <c r="L13" s="8">
        <v>0.1</v>
      </c>
      <c r="M13" s="21"/>
      <c r="N13" s="21"/>
    </row>
    <row r="14" spans="1:14" x14ac:dyDescent="0.25">
      <c r="A14" s="3" t="s">
        <v>55</v>
      </c>
      <c r="B14" s="3"/>
      <c r="C14" s="6"/>
      <c r="D14" s="6"/>
      <c r="E14" s="6"/>
      <c r="F14" s="6"/>
      <c r="G14" s="6"/>
      <c r="H14" s="6"/>
      <c r="I14" s="5"/>
      <c r="J14" s="6"/>
      <c r="K14" s="26">
        <f>(K13*(1+K13)^K12/((1+K13)^K12-1))</f>
        <v>0.11016807219002084</v>
      </c>
      <c r="L14" s="4">
        <f>(L13*(1+L13)^L12/((1+L13)^L12-1))</f>
        <v>0.16274539488251155</v>
      </c>
      <c r="M14" s="21"/>
      <c r="N14" s="21"/>
    </row>
    <row r="15" spans="1:14" x14ac:dyDescent="0.25">
      <c r="A15" s="3" t="s">
        <v>52</v>
      </c>
      <c r="B15" s="3" t="s">
        <v>10</v>
      </c>
      <c r="C15" s="3">
        <f>250*0.95</f>
        <v>237.5</v>
      </c>
      <c r="D15" s="1">
        <v>400</v>
      </c>
      <c r="E15" s="3">
        <f>60*17.8</f>
        <v>1068</v>
      </c>
      <c r="F15" s="3">
        <v>60</v>
      </c>
      <c r="G15" s="3">
        <v>291.66900000000004</v>
      </c>
      <c r="H15" s="3">
        <f>49.2578*13</f>
        <v>640.35140000000001</v>
      </c>
      <c r="I15" s="3"/>
      <c r="J15" s="3"/>
      <c r="K15" s="27">
        <f>(30+39+2+1)*1000000/(607*365)</f>
        <v>324.97573965832413</v>
      </c>
      <c r="L15" s="3"/>
      <c r="M15" s="21"/>
      <c r="N15" s="23">
        <v>1.5</v>
      </c>
    </row>
    <row r="16" spans="1:14" x14ac:dyDescent="0.25">
      <c r="A16" s="3" t="s">
        <v>13</v>
      </c>
      <c r="B16" s="3" t="s">
        <v>6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16.3</v>
      </c>
      <c r="L16" s="3">
        <v>9</v>
      </c>
      <c r="M16" s="21"/>
      <c r="N16" s="2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2"/>
      <c r="B1" s="15" t="s">
        <v>47</v>
      </c>
    </row>
    <row r="2" spans="1:2" x14ac:dyDescent="0.25">
      <c r="A2" s="13" t="s">
        <v>2</v>
      </c>
      <c r="B2" s="14">
        <f>0.27778*120</f>
        <v>33.333600000000004</v>
      </c>
    </row>
    <row r="3" spans="1:2" x14ac:dyDescent="0.25">
      <c r="A3" s="13" t="s">
        <v>9</v>
      </c>
      <c r="B3" s="14">
        <f>0.27778*42</f>
        <v>11.666760000000002</v>
      </c>
    </row>
    <row r="4" spans="1:2" x14ac:dyDescent="0.25">
      <c r="A4" s="13" t="s">
        <v>0</v>
      </c>
      <c r="B4" s="14">
        <f>0.27778*23.9</f>
        <v>6.6389420000000001</v>
      </c>
    </row>
    <row r="5" spans="1:2" x14ac:dyDescent="0.25">
      <c r="A5" s="13" t="s">
        <v>1</v>
      </c>
      <c r="B5" s="14">
        <f>0.27778*16</f>
        <v>4.4444800000000004</v>
      </c>
    </row>
    <row r="6" spans="1:2" x14ac:dyDescent="0.25">
      <c r="A6" s="13" t="s">
        <v>3</v>
      </c>
      <c r="B6" s="14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workbookViewId="0">
      <selection activeCell="C13" sqref="C13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1" t="s">
        <v>40</v>
      </c>
      <c r="C2" t="s">
        <v>29</v>
      </c>
    </row>
    <row r="3" spans="1:3" x14ac:dyDescent="0.25">
      <c r="A3" s="11" t="s">
        <v>40</v>
      </c>
      <c r="C3" t="s">
        <v>30</v>
      </c>
    </row>
    <row r="4" spans="1:3" x14ac:dyDescent="0.25">
      <c r="A4" s="11" t="s">
        <v>40</v>
      </c>
      <c r="C4" t="s">
        <v>31</v>
      </c>
    </row>
    <row r="5" spans="1:3" x14ac:dyDescent="0.25">
      <c r="A5" s="11" t="s">
        <v>40</v>
      </c>
      <c r="C5" t="s">
        <v>32</v>
      </c>
    </row>
    <row r="6" spans="1:3" x14ac:dyDescent="0.25">
      <c r="A6" s="11" t="s">
        <v>40</v>
      </c>
      <c r="C6" t="s">
        <v>33</v>
      </c>
    </row>
    <row r="7" spans="1:3" x14ac:dyDescent="0.25">
      <c r="A7" s="19" t="s">
        <v>41</v>
      </c>
      <c r="B7" s="19"/>
      <c r="C7" s="19" t="s">
        <v>34</v>
      </c>
    </row>
    <row r="8" spans="1:3" x14ac:dyDescent="0.25">
      <c r="A8" t="s">
        <v>42</v>
      </c>
      <c r="C8" t="s">
        <v>35</v>
      </c>
    </row>
    <row r="9" spans="1:3" x14ac:dyDescent="0.25">
      <c r="A9" t="s">
        <v>43</v>
      </c>
      <c r="C9" t="s">
        <v>36</v>
      </c>
    </row>
    <row r="10" spans="1:3" x14ac:dyDescent="0.25">
      <c r="A10" s="20" t="s">
        <v>44</v>
      </c>
      <c r="B10" s="20"/>
      <c r="C10" s="20" t="s">
        <v>37</v>
      </c>
    </row>
    <row r="11" spans="1:3" x14ac:dyDescent="0.25">
      <c r="A11" t="s">
        <v>45</v>
      </c>
      <c r="C11" t="s">
        <v>38</v>
      </c>
    </row>
    <row r="12" spans="1:3" x14ac:dyDescent="0.25">
      <c r="A12" t="s">
        <v>46</v>
      </c>
      <c r="C12" t="s">
        <v>39</v>
      </c>
    </row>
    <row r="13" spans="1:3" x14ac:dyDescent="0.25">
      <c r="A13" s="16" t="s">
        <v>50</v>
      </c>
      <c r="B13" s="16" t="s">
        <v>49</v>
      </c>
      <c r="C13" s="16" t="s">
        <v>48</v>
      </c>
    </row>
    <row r="14" spans="1:3" x14ac:dyDescent="0.25">
      <c r="A14" s="24" t="s">
        <v>60</v>
      </c>
      <c r="B14" s="24" t="s">
        <v>61</v>
      </c>
      <c r="C14" s="24" t="s">
        <v>59</v>
      </c>
    </row>
    <row r="15" spans="1:3" x14ac:dyDescent="0.25">
      <c r="A15" t="s">
        <v>63</v>
      </c>
      <c r="B15" t="s">
        <v>64</v>
      </c>
      <c r="C1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9"/>
      <c r="B1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2022-07-25T14:59:22Z</dcterms:modified>
</cp:coreProperties>
</file>