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gie-my.sharepoint.com/personal/kv6345_engie_com/Documents/Documents/5-Python/Energy-Alternatives-Planing/Models/Prospective_conso/data/"/>
    </mc:Choice>
  </mc:AlternateContent>
  <xr:revisionPtr revIDLastSave="122" documentId="8_{92CCBBB2-8921-4602-B11F-24C86DE56CEF}" xr6:coauthVersionLast="47" xr6:coauthVersionMax="47" xr10:uidLastSave="{98A86C20-E948-452C-B2E3-6E86E7403914}"/>
  <bookViews>
    <workbookView xWindow="28680" yWindow="-120" windowWidth="29040" windowHeight="15840" xr2:uid="{263B99EF-50CC-433E-9045-94D7F8818570}"/>
  </bookViews>
  <sheets>
    <sheet name="0D" sheetId="1" r:id="rId1"/>
    <sheet name="Production_system" sheetId="2" r:id="rId2"/>
    <sheet name="Production_system_year" sheetId="3" r:id="rId3"/>
    <sheet name="year_Vecteurs" sheetId="5" r:id="rId4"/>
    <sheet name="retrofit_Transition" sheetId="4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C7" i="2"/>
  <c r="C4" i="2"/>
  <c r="C3" i="2"/>
  <c r="C5" i="2"/>
  <c r="C6" i="2"/>
  <c r="C8" i="2"/>
  <c r="C9" i="2"/>
  <c r="C2" i="2"/>
  <c r="B3" i="2"/>
  <c r="B4" i="2"/>
  <c r="B5" i="2"/>
  <c r="B6" i="2"/>
  <c r="B7" i="2"/>
  <c r="B8" i="2"/>
  <c r="B9" i="2"/>
  <c r="B10" i="2"/>
  <c r="B2" i="2"/>
  <c r="D3" i="5" l="1"/>
</calcChain>
</file>

<file path=xl/sharedStrings.xml><?xml version="1.0" encoding="utf-8"?>
<sst xmlns="http://schemas.openxmlformats.org/spreadsheetml/2006/main" count="82" uniqueCount="36">
  <si>
    <t>Nom</t>
  </si>
  <si>
    <t>Valeur</t>
  </si>
  <si>
    <t>date_debut</t>
  </si>
  <si>
    <t>date_fin</t>
  </si>
  <si>
    <t>retrofit_change_total_proportion_init_unite_prod</t>
  </si>
  <si>
    <t>Production_system</t>
  </si>
  <si>
    <t>year</t>
  </si>
  <si>
    <t>direct_emissions</t>
  </si>
  <si>
    <t>indirect_emissions</t>
  </si>
  <si>
    <t>elec</t>
  </si>
  <si>
    <t>gaz</t>
  </si>
  <si>
    <t>fioul</t>
  </si>
  <si>
    <t>bois</t>
  </si>
  <si>
    <t>charbon</t>
  </si>
  <si>
    <t>init_unite_prod</t>
  </si>
  <si>
    <t>init_process_emissions_unite_prod</t>
  </si>
  <si>
    <t>retrofit_improvement</t>
  </si>
  <si>
    <t>Vecteurs</t>
  </si>
  <si>
    <t>init_energy_need_per_unite_prod</t>
  </si>
  <si>
    <t>hydrogen</t>
  </si>
  <si>
    <t>conso_unitaire_elec</t>
  </si>
  <si>
    <t>conso_unitaire_gaz</t>
  </si>
  <si>
    <t>conso_unitaire_fioul</t>
  </si>
  <si>
    <t>conso_unitaire_bois</t>
  </si>
  <si>
    <t>conso_unitaire_charbon</t>
  </si>
  <si>
    <t>conso_unitaire_hydrogen</t>
  </si>
  <si>
    <t>Pulping mecanique + MP fossile</t>
  </si>
  <si>
    <t>Pulping chimique + MP fossile</t>
  </si>
  <si>
    <t>Pulping via DES + MP fossile</t>
  </si>
  <si>
    <t>Pulping mecanique + MP electrique</t>
  </si>
  <si>
    <t>Pulping chimique + MP electrique</t>
  </si>
  <si>
    <t>Pulping via DES + MP electrique</t>
  </si>
  <si>
    <t>Pulping mecanique + MP bois</t>
  </si>
  <si>
    <t>Pulping chimique + MP bois</t>
  </si>
  <si>
    <t>Pulping via DES + MP bois</t>
  </si>
  <si>
    <t>seasonal_efficiency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</si>
</sst>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0" fontId="0" fillId="2" borderId="1" xfId="0" applyFill="1" applyBorder="1"/>
  </cellXfs>
  <cellStyles count="2">
    <cellStyle name="Normal" xfId="0" builtinId="0"/>
    <cellStyle name="Normal 2" xfId="1" xr:uid="{28775052-FAA9-4F5A-96B8-7277913154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v6345_engie_com/Documents/Documents/2-Decarbonisation/Hypotheses_paper_pulp_1D_calc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v6345_engie_com/Documents/Documents/tmp_JRC/JRC-IDEES-2015_Industry_F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D"/>
      <sheetName val="Production_system"/>
      <sheetName val="Production_system (2)"/>
      <sheetName val="Production_system (3)"/>
      <sheetName val="Production_system_year"/>
      <sheetName val="Vecteur_year"/>
      <sheetName val="retrofit_Transition"/>
    </sheetNames>
    <sheetDataSet>
      <sheetData sheetId="0"/>
      <sheetData sheetId="1"/>
      <sheetData sheetId="2"/>
      <sheetData sheetId="3">
        <row r="14">
          <cell r="G14">
            <v>0.24</v>
          </cell>
        </row>
        <row r="15">
          <cell r="G15">
            <v>0.46</v>
          </cell>
        </row>
        <row r="17">
          <cell r="G17">
            <v>0.09</v>
          </cell>
        </row>
        <row r="20">
          <cell r="G20">
            <v>0</v>
          </cell>
        </row>
        <row r="21">
          <cell r="G21">
            <v>0.21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Ind_Summary"/>
      <sheetName val="Ind_Summary_fec"/>
      <sheetName val="Ind_Summary_ued"/>
      <sheetName val="Ind_Summary_emi"/>
      <sheetName val="ISI"/>
      <sheetName val="ISI_fec"/>
      <sheetName val="ISI_ued"/>
      <sheetName val="ISI_emi"/>
      <sheetName val="NFM"/>
      <sheetName val="NFM_fec"/>
      <sheetName val="NFM_ued"/>
      <sheetName val="NFM_emi"/>
      <sheetName val="CHI"/>
      <sheetName val="CHI_fec"/>
      <sheetName val="CHI_ued"/>
      <sheetName val="CHI_emi"/>
      <sheetName val="NMM"/>
      <sheetName val="NMM_fec"/>
      <sheetName val="NMM_ued"/>
      <sheetName val="NMM_emi"/>
      <sheetName val="PPA"/>
      <sheetName val="PPA_fec"/>
      <sheetName val="PPA_ued"/>
      <sheetName val="PPA_emi"/>
      <sheetName val="FBT"/>
      <sheetName val="FBT_fec"/>
      <sheetName val="FBT_ued"/>
      <sheetName val="FBT_emi"/>
      <sheetName val="TRE"/>
      <sheetName val="TRE_fec"/>
      <sheetName val="TRE_ued"/>
      <sheetName val="TRE_emi"/>
      <sheetName val="MAE"/>
      <sheetName val="MAE_fec"/>
      <sheetName val="MAE_ued"/>
      <sheetName val="MAE_emi"/>
      <sheetName val="TEL"/>
      <sheetName val="TEL_fec"/>
      <sheetName val="TEL_ued"/>
      <sheetName val="TEL_emi"/>
      <sheetName val="WWP"/>
      <sheetName val="WWP_fec"/>
      <sheetName val="WWP_ued"/>
      <sheetName val="WWP_emi"/>
      <sheetName val="OIS"/>
      <sheetName val="OIS_fec"/>
      <sheetName val="OIS_ued"/>
      <sheetName val="OIS_em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0">
          <cell r="Q10">
            <v>1725</v>
          </cell>
        </row>
        <row r="11">
          <cell r="Q11">
            <v>7984</v>
          </cell>
        </row>
      </sheetData>
      <sheetData sheetId="23"/>
      <sheetData sheetId="24">
        <row r="5">
          <cell r="Q5">
            <v>212.66077727113213</v>
          </cell>
        </row>
        <row r="31">
          <cell r="Q31">
            <v>1216.7717895474614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1527-08E9-4208-98F7-539760163740}">
  <dimension ref="A1:B6"/>
  <sheetViews>
    <sheetView tabSelected="1" workbookViewId="0">
      <selection activeCell="B32" sqref="B32"/>
    </sheetView>
  </sheetViews>
  <sheetFormatPr defaultColWidth="8.77734375" defaultRowHeight="14.4" x14ac:dyDescent="0.3"/>
  <cols>
    <col min="1" max="1" width="46.44140625" bestFit="1" customWidth="1"/>
    <col min="3" max="3" width="11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</v>
      </c>
      <c r="B2" s="2">
        <v>2020</v>
      </c>
    </row>
    <row r="3" spans="1:2" x14ac:dyDescent="0.3">
      <c r="A3" s="1" t="s">
        <v>3</v>
      </c>
      <c r="B3" s="2">
        <v>2050</v>
      </c>
    </row>
    <row r="4" spans="1:2" x14ac:dyDescent="0.3">
      <c r="A4" s="1" t="s">
        <v>4</v>
      </c>
      <c r="B4" s="2">
        <v>1</v>
      </c>
    </row>
    <row r="5" spans="1:2" x14ac:dyDescent="0.3">
      <c r="A5" s="1" t="s">
        <v>15</v>
      </c>
      <c r="B5" s="2">
        <v>0</v>
      </c>
    </row>
    <row r="6" spans="1:2" x14ac:dyDescent="0.3">
      <c r="A6" s="3" t="s">
        <v>16</v>
      </c>
      <c r="B6" s="2">
        <v>0.14000000000000001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17A6-7034-427D-8121-908083D2933B}">
  <dimension ref="A1:C10"/>
  <sheetViews>
    <sheetView workbookViewId="0">
      <selection sqref="A1:C10"/>
    </sheetView>
  </sheetViews>
  <sheetFormatPr defaultColWidth="8.77734375" defaultRowHeight="14.4" x14ac:dyDescent="0.3"/>
  <cols>
    <col min="1" max="1" width="30.77734375" bestFit="1" customWidth="1"/>
    <col min="4" max="4" width="25.109375" bestFit="1" customWidth="1"/>
    <col min="5" max="5" width="22.44140625" bestFit="1" customWidth="1"/>
  </cols>
  <sheetData>
    <row r="1" spans="1:3" x14ac:dyDescent="0.3">
      <c r="A1" s="2" t="s">
        <v>5</v>
      </c>
      <c r="B1" s="2" t="s">
        <v>14</v>
      </c>
      <c r="C1" s="1" t="s">
        <v>18</v>
      </c>
    </row>
    <row r="2" spans="1:3" x14ac:dyDescent="0.3">
      <c r="A2" s="2" t="s">
        <v>26</v>
      </c>
      <c r="B2" s="2">
        <f>'[1]Production_system (3)'!G14*([2]PPA!$Q$10+[2]PPA!$Q$11)</f>
        <v>2330.16</v>
      </c>
      <c r="C2" s="2">
        <f>([2]PPA_ued!$Q$5+[2]PPA_ued!$Q$31)/([2]PPA!$Q$11+[2]PPA!$Q$10)*11.628</f>
        <v>1.7119622913756931</v>
      </c>
    </row>
    <row r="3" spans="1:3" x14ac:dyDescent="0.3">
      <c r="A3" s="2" t="s">
        <v>27</v>
      </c>
      <c r="B3" s="2">
        <f>'[1]Production_system (3)'!G15*([2]PPA!$Q$10+[2]PPA!$Q$11)</f>
        <v>4466.1400000000003</v>
      </c>
      <c r="C3" s="2">
        <f>([2]PPA_ued!$Q$5+[2]PPA_ued!$Q$31)/([2]PPA!$Q$11+[2]PPA!$Q$10)*11.628</f>
        <v>1.7119622913756931</v>
      </c>
    </row>
    <row r="4" spans="1:3" x14ac:dyDescent="0.3">
      <c r="A4" s="2" t="s">
        <v>28</v>
      </c>
      <c r="B4" s="2">
        <f>'[1]Production_system (3)'!G16*([2]PPA!$Q$10+[2]PPA!$Q$11)</f>
        <v>0</v>
      </c>
      <c r="C4" s="2">
        <f>([2]PPA_ued!$Q$5*0.672+[2]PPA_ued!$Q$31)/([2]PPA!$Q$11+[2]PPA!$Q$10)*11.628</f>
        <v>1.6284228123418421</v>
      </c>
    </row>
    <row r="5" spans="1:3" x14ac:dyDescent="0.3">
      <c r="A5" s="2" t="s">
        <v>29</v>
      </c>
      <c r="B5" s="2">
        <f>'[1]Production_system (3)'!G17*([2]PPA!$Q$10+[2]PPA!$Q$11)</f>
        <v>873.81</v>
      </c>
      <c r="C5" s="2">
        <f>([2]PPA_ued!$Q$5+[2]PPA_ued!$Q$31)/([2]PPA!$Q$11+[2]PPA!$Q$10)*11.628</f>
        <v>1.7119622913756931</v>
      </c>
    </row>
    <row r="6" spans="1:3" x14ac:dyDescent="0.3">
      <c r="A6" s="2" t="s">
        <v>30</v>
      </c>
      <c r="B6" s="2">
        <f>'[1]Production_system (3)'!G18*([2]PPA!$Q$10+[2]PPA!$Q$11)</f>
        <v>0</v>
      </c>
      <c r="C6" s="2">
        <f>([2]PPA_ued!$Q$5+[2]PPA_ued!$Q$31)/([2]PPA!$Q$11+[2]PPA!$Q$10)*11.628</f>
        <v>1.7119622913756931</v>
      </c>
    </row>
    <row r="7" spans="1:3" x14ac:dyDescent="0.3">
      <c r="A7" s="2" t="s">
        <v>31</v>
      </c>
      <c r="B7" s="2">
        <f>'[1]Production_system (3)'!G19*([2]PPA!$Q$10+[2]PPA!$Q$11)</f>
        <v>0</v>
      </c>
      <c r="C7" s="2">
        <f>([2]PPA_ued!$Q$5*0.672+[2]PPA_ued!$Q$31)/([2]PPA!$Q$11+[2]PPA!$Q$10)*11.628</f>
        <v>1.6284228123418421</v>
      </c>
    </row>
    <row r="8" spans="1:3" x14ac:dyDescent="0.3">
      <c r="A8" s="2" t="s">
        <v>32</v>
      </c>
      <c r="B8" s="2">
        <f>'[1]Production_system (3)'!G20*([2]PPA!$Q$10+[2]PPA!$Q$11)</f>
        <v>0</v>
      </c>
      <c r="C8" s="2">
        <f>([2]PPA_ued!$Q$5+[2]PPA_ued!$Q$31)/([2]PPA!$Q$11+[2]PPA!$Q$10)*11.628</f>
        <v>1.7119622913756931</v>
      </c>
    </row>
    <row r="9" spans="1:3" x14ac:dyDescent="0.3">
      <c r="A9" s="2" t="s">
        <v>33</v>
      </c>
      <c r="B9" s="2">
        <f>'[1]Production_system (3)'!G21*([2]PPA!$Q$10+[2]PPA!$Q$11)</f>
        <v>2038.8899999999999</v>
      </c>
      <c r="C9" s="2">
        <f>([2]PPA_ued!$Q$5+[2]PPA_ued!$Q$31)/([2]PPA!$Q$11+[2]PPA!$Q$10)*11.628</f>
        <v>1.7119622913756931</v>
      </c>
    </row>
    <row r="10" spans="1:3" x14ac:dyDescent="0.3">
      <c r="A10" s="2" t="s">
        <v>34</v>
      </c>
      <c r="B10" s="2">
        <f>'[1]Production_system (3)'!G22*([2]PPA!$Q$10+[2]PPA!$Q$11)</f>
        <v>0</v>
      </c>
      <c r="C10" s="2">
        <f>([2]PPA_ued!$Q$5*0.672+[2]PPA_ued!$Q$31)/([2]PPA!$Q$11+[2]PPA!$Q$10)*11.628</f>
        <v>1.6284228123418421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D038-2B38-4FD3-A6D5-FDBD8B45AF9B}">
  <dimension ref="A1:H19"/>
  <sheetViews>
    <sheetView workbookViewId="0">
      <selection activeCell="A24" sqref="A24"/>
    </sheetView>
  </sheetViews>
  <sheetFormatPr defaultColWidth="8.77734375" defaultRowHeight="14.4" x14ac:dyDescent="0.3"/>
  <cols>
    <col min="1" max="1" width="38" bestFit="1" customWidth="1"/>
    <col min="2" max="2" width="5" bestFit="1" customWidth="1"/>
    <col min="3" max="7" width="16.6640625" customWidth="1"/>
  </cols>
  <sheetData>
    <row r="1" spans="1:8" x14ac:dyDescent="0.3">
      <c r="A1" t="s">
        <v>5</v>
      </c>
      <c r="B1" t="s">
        <v>6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3">
      <c r="A2" t="s">
        <v>26</v>
      </c>
      <c r="B2">
        <v>2020</v>
      </c>
      <c r="C2">
        <v>0.27120347721397309</v>
      </c>
      <c r="D2">
        <v>0.66871113539858662</v>
      </c>
      <c r="E2">
        <v>3.1529426100105423E-2</v>
      </c>
      <c r="F2">
        <v>1.8810095731873061E-2</v>
      </c>
      <c r="G2">
        <v>9.7458655554617246E-3</v>
      </c>
      <c r="H2">
        <v>0</v>
      </c>
    </row>
    <row r="3" spans="1:8" x14ac:dyDescent="0.3">
      <c r="A3" t="s">
        <v>27</v>
      </c>
      <c r="B3">
        <v>2020</v>
      </c>
      <c r="C3">
        <v>0.15569568522401475</v>
      </c>
      <c r="D3">
        <v>0.78421892738854493</v>
      </c>
      <c r="E3">
        <v>3.1529426100105423E-2</v>
      </c>
      <c r="F3">
        <v>1.8810095731873061E-2</v>
      </c>
      <c r="G3">
        <v>9.7458655554617246E-3</v>
      </c>
      <c r="H3">
        <v>0</v>
      </c>
    </row>
    <row r="4" spans="1:8" x14ac:dyDescent="0.3">
      <c r="A4" t="s">
        <v>28</v>
      </c>
      <c r="B4">
        <v>2020</v>
      </c>
      <c r="C4">
        <v>0.27120347721397309</v>
      </c>
      <c r="D4">
        <v>0.66871113539858662</v>
      </c>
      <c r="E4">
        <v>3.1529426100105423E-2</v>
      </c>
      <c r="F4">
        <v>1.8810095731873061E-2</v>
      </c>
      <c r="G4">
        <v>9.7458655554617246E-3</v>
      </c>
      <c r="H4">
        <v>0</v>
      </c>
    </row>
    <row r="5" spans="1:8" x14ac:dyDescent="0.3">
      <c r="A5" t="s">
        <v>29</v>
      </c>
      <c r="B5">
        <v>2020</v>
      </c>
      <c r="C5">
        <v>0.90229178979544256</v>
      </c>
      <c r="D5">
        <v>7.4979929158632788E-2</v>
      </c>
      <c r="E5">
        <v>3.0165471310168728E-3</v>
      </c>
      <c r="F5">
        <v>1.8810095731873061E-2</v>
      </c>
      <c r="G5">
        <v>9.0163818303471051E-4</v>
      </c>
      <c r="H5">
        <v>0</v>
      </c>
    </row>
    <row r="6" spans="1:8" x14ac:dyDescent="0.3">
      <c r="A6" t="s">
        <v>30</v>
      </c>
      <c r="B6">
        <v>2020</v>
      </c>
      <c r="C6">
        <v>0.78678399780548414</v>
      </c>
      <c r="D6">
        <v>0.19048772114859114</v>
      </c>
      <c r="E6">
        <v>3.0165471310168728E-3</v>
      </c>
      <c r="F6">
        <v>1.8810095731873061E-2</v>
      </c>
      <c r="G6">
        <v>9.0163818303471051E-4</v>
      </c>
      <c r="H6">
        <v>0</v>
      </c>
    </row>
    <row r="7" spans="1:8" x14ac:dyDescent="0.3">
      <c r="A7" t="s">
        <v>31</v>
      </c>
      <c r="B7">
        <v>2020</v>
      </c>
      <c r="C7">
        <v>0.90229178979544256</v>
      </c>
      <c r="D7">
        <v>7.4979929158632788E-2</v>
      </c>
      <c r="E7">
        <v>3.0165471310168728E-3</v>
      </c>
      <c r="F7">
        <v>1.8810095731873061E-2</v>
      </c>
      <c r="G7">
        <v>9.0163818303471051E-4</v>
      </c>
      <c r="H7">
        <v>0</v>
      </c>
    </row>
    <row r="8" spans="1:8" x14ac:dyDescent="0.3">
      <c r="A8" t="s">
        <v>32</v>
      </c>
      <c r="B8">
        <v>2020</v>
      </c>
      <c r="C8">
        <v>0.27120347721397309</v>
      </c>
      <c r="D8">
        <v>7.4979929158632788E-2</v>
      </c>
      <c r="E8">
        <v>3.0165471310168728E-3</v>
      </c>
      <c r="F8">
        <v>0.64989840831334245</v>
      </c>
      <c r="G8">
        <v>9.0163818303471051E-4</v>
      </c>
      <c r="H8">
        <v>0</v>
      </c>
    </row>
    <row r="9" spans="1:8" x14ac:dyDescent="0.3">
      <c r="A9" t="s">
        <v>33</v>
      </c>
      <c r="B9">
        <v>2020</v>
      </c>
      <c r="C9">
        <v>0.15569568522401475</v>
      </c>
      <c r="D9">
        <v>0.19048772114859114</v>
      </c>
      <c r="E9">
        <v>3.0165471310168728E-3</v>
      </c>
      <c r="F9">
        <v>0.64989840831334245</v>
      </c>
      <c r="G9">
        <v>9.0163818303471051E-4</v>
      </c>
      <c r="H9">
        <v>0</v>
      </c>
    </row>
    <row r="10" spans="1:8" x14ac:dyDescent="0.3">
      <c r="A10" t="s">
        <v>34</v>
      </c>
      <c r="B10">
        <v>2020</v>
      </c>
      <c r="C10">
        <v>0.27120347721397309</v>
      </c>
      <c r="D10">
        <v>7.4979929158632788E-2</v>
      </c>
      <c r="E10">
        <v>3.0165471310168728E-3</v>
      </c>
      <c r="F10">
        <v>0.64989840831334245</v>
      </c>
      <c r="G10">
        <v>9.0163818303471051E-4</v>
      </c>
      <c r="H10">
        <v>0</v>
      </c>
    </row>
    <row r="11" spans="1:8" x14ac:dyDescent="0.3">
      <c r="A11" t="s">
        <v>26</v>
      </c>
      <c r="B11">
        <v>2050</v>
      </c>
      <c r="C11">
        <v>0.34357129787567331</v>
      </c>
      <c r="D11">
        <v>0.6064014010113824</v>
      </c>
      <c r="E11">
        <v>2.8512878969088551E-2</v>
      </c>
      <c r="F11">
        <v>1.2670194771428609E-2</v>
      </c>
      <c r="G11">
        <v>8.8442273724270142E-3</v>
      </c>
      <c r="H11">
        <v>0</v>
      </c>
    </row>
    <row r="12" spans="1:8" x14ac:dyDescent="0.3">
      <c r="A12" t="s">
        <v>27</v>
      </c>
      <c r="B12">
        <v>2050</v>
      </c>
      <c r="C12">
        <v>0.22806350588571495</v>
      </c>
      <c r="D12">
        <v>0.72190919300134071</v>
      </c>
      <c r="E12">
        <v>2.8512878969088551E-2</v>
      </c>
      <c r="F12">
        <v>1.2670194771428609E-2</v>
      </c>
      <c r="G12">
        <v>8.8442273724270142E-3</v>
      </c>
      <c r="H12">
        <v>0</v>
      </c>
    </row>
    <row r="13" spans="1:8" x14ac:dyDescent="0.3">
      <c r="A13" t="s">
        <v>28</v>
      </c>
      <c r="B13">
        <v>2050</v>
      </c>
      <c r="C13">
        <v>0.34357129787567331</v>
      </c>
      <c r="D13">
        <v>0.6064014010113824</v>
      </c>
      <c r="E13">
        <v>2.8512878969088551E-2</v>
      </c>
      <c r="F13">
        <v>1.2670194771428609E-2</v>
      </c>
      <c r="G13">
        <v>8.8442273724270142E-3</v>
      </c>
      <c r="H13">
        <v>0</v>
      </c>
    </row>
    <row r="14" spans="1:8" x14ac:dyDescent="0.3">
      <c r="A14" t="s">
        <v>29</v>
      </c>
      <c r="B14">
        <v>2050</v>
      </c>
      <c r="C14">
        <v>0.97465961045714278</v>
      </c>
      <c r="D14">
        <v>1.2670194771428609E-2</v>
      </c>
      <c r="E14">
        <v>0</v>
      </c>
      <c r="F14">
        <v>1.2670194771428609E-2</v>
      </c>
      <c r="G14">
        <v>0</v>
      </c>
      <c r="H14">
        <v>0</v>
      </c>
    </row>
    <row r="15" spans="1:8" x14ac:dyDescent="0.3">
      <c r="A15" t="s">
        <v>30</v>
      </c>
      <c r="B15">
        <v>2050</v>
      </c>
      <c r="C15">
        <v>0.85915181846718425</v>
      </c>
      <c r="D15">
        <v>0.12817798676138698</v>
      </c>
      <c r="E15">
        <v>0</v>
      </c>
      <c r="F15">
        <v>1.2670194771428609E-2</v>
      </c>
      <c r="G15">
        <v>0</v>
      </c>
      <c r="H15">
        <v>0</v>
      </c>
    </row>
    <row r="16" spans="1:8" x14ac:dyDescent="0.3">
      <c r="A16" t="s">
        <v>31</v>
      </c>
      <c r="B16">
        <v>2050</v>
      </c>
      <c r="C16">
        <v>0.97465961045714278</v>
      </c>
      <c r="D16">
        <v>1.2670194771428609E-2</v>
      </c>
      <c r="E16">
        <v>0</v>
      </c>
      <c r="F16">
        <v>1.2670194771428609E-2</v>
      </c>
      <c r="G16">
        <v>0</v>
      </c>
      <c r="H16">
        <v>0</v>
      </c>
    </row>
    <row r="17" spans="1:8" x14ac:dyDescent="0.3">
      <c r="A17" t="s">
        <v>32</v>
      </c>
      <c r="B17">
        <v>2050</v>
      </c>
      <c r="C17">
        <v>0.34357129787567331</v>
      </c>
      <c r="D17">
        <v>1.2670194771428609E-2</v>
      </c>
      <c r="E17">
        <v>0</v>
      </c>
      <c r="F17">
        <v>0.64375850735289797</v>
      </c>
      <c r="G17">
        <v>0</v>
      </c>
      <c r="H17">
        <v>0</v>
      </c>
    </row>
    <row r="18" spans="1:8" x14ac:dyDescent="0.3">
      <c r="A18" t="s">
        <v>33</v>
      </c>
      <c r="B18">
        <v>2050</v>
      </c>
      <c r="C18">
        <v>0.22806350588571495</v>
      </c>
      <c r="D18">
        <v>0.12817798676138698</v>
      </c>
      <c r="E18">
        <v>0</v>
      </c>
      <c r="F18">
        <v>0.64375850735289797</v>
      </c>
      <c r="G18">
        <v>0</v>
      </c>
      <c r="H18">
        <v>0</v>
      </c>
    </row>
    <row r="19" spans="1:8" x14ac:dyDescent="0.3">
      <c r="A19" t="s">
        <v>34</v>
      </c>
      <c r="B19">
        <v>2050</v>
      </c>
      <c r="C19">
        <v>0.34357129787567331</v>
      </c>
      <c r="D19">
        <v>1.2670194771428609E-2</v>
      </c>
      <c r="E19">
        <v>0</v>
      </c>
      <c r="F19">
        <v>0.64375850735289797</v>
      </c>
      <c r="G19">
        <v>0</v>
      </c>
      <c r="H19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4F52-1213-4E96-AFE3-14D53043F5A9}">
  <dimension ref="A1:E13"/>
  <sheetViews>
    <sheetView workbookViewId="0">
      <selection activeCell="E23" sqref="E23"/>
    </sheetView>
  </sheetViews>
  <sheetFormatPr defaultColWidth="8.77734375" defaultRowHeight="14.4" x14ac:dyDescent="0.3"/>
  <cols>
    <col min="3" max="4" width="15.109375" customWidth="1"/>
  </cols>
  <sheetData>
    <row r="1" spans="1:5" x14ac:dyDescent="0.3">
      <c r="A1" s="2" t="s">
        <v>17</v>
      </c>
      <c r="B1" s="2" t="s">
        <v>6</v>
      </c>
      <c r="C1" s="2" t="s">
        <v>7</v>
      </c>
      <c r="D1" s="2" t="s">
        <v>8</v>
      </c>
      <c r="E1" s="2" t="s">
        <v>35</v>
      </c>
    </row>
    <row r="2" spans="1:5" x14ac:dyDescent="0.3">
      <c r="A2" s="2" t="s">
        <v>9</v>
      </c>
      <c r="B2" s="2">
        <v>2020</v>
      </c>
      <c r="C2" s="2">
        <v>0</v>
      </c>
      <c r="D2" s="2">
        <v>45</v>
      </c>
      <c r="E2" s="2">
        <v>0.64724947431429825</v>
      </c>
    </row>
    <row r="3" spans="1:5" x14ac:dyDescent="0.3">
      <c r="A3" s="2" t="s">
        <v>10</v>
      </c>
      <c r="B3" s="2">
        <v>2020</v>
      </c>
      <c r="C3" s="2">
        <v>187</v>
      </c>
      <c r="D3" s="2">
        <f>227-C3</f>
        <v>40</v>
      </c>
      <c r="E3" s="2">
        <v>0.81021150558322341</v>
      </c>
    </row>
    <row r="4" spans="1:5" x14ac:dyDescent="0.3">
      <c r="A4" s="2" t="s">
        <v>11</v>
      </c>
      <c r="B4" s="2">
        <v>2020</v>
      </c>
      <c r="C4" s="2">
        <v>272</v>
      </c>
      <c r="D4" s="2">
        <v>57</v>
      </c>
      <c r="E4" s="2">
        <v>0.69400671890583965</v>
      </c>
    </row>
    <row r="5" spans="1:5" x14ac:dyDescent="0.3">
      <c r="A5" s="2" t="s">
        <v>12</v>
      </c>
      <c r="B5" s="2">
        <v>2020</v>
      </c>
      <c r="C5" s="2">
        <v>27</v>
      </c>
      <c r="D5" s="2">
        <v>0</v>
      </c>
      <c r="E5" s="2">
        <v>0.61170901977899528</v>
      </c>
    </row>
    <row r="6" spans="1:5" x14ac:dyDescent="0.3">
      <c r="A6" s="2" t="s">
        <v>13</v>
      </c>
      <c r="B6" s="2">
        <v>2020</v>
      </c>
      <c r="C6" s="2">
        <v>346.5</v>
      </c>
      <c r="D6" s="2">
        <v>28.5</v>
      </c>
      <c r="E6" s="2">
        <v>0.63115005598290974</v>
      </c>
    </row>
    <row r="7" spans="1:5" x14ac:dyDescent="0.3">
      <c r="A7" s="2" t="s">
        <v>19</v>
      </c>
      <c r="B7" s="2">
        <v>2020</v>
      </c>
      <c r="C7" s="4">
        <v>0</v>
      </c>
      <c r="D7" s="4">
        <v>289</v>
      </c>
      <c r="E7" s="2">
        <v>0.81021150558322341</v>
      </c>
    </row>
    <row r="8" spans="1:5" x14ac:dyDescent="0.3">
      <c r="A8" s="2" t="s">
        <v>9</v>
      </c>
      <c r="B8" s="2">
        <v>2050</v>
      </c>
      <c r="C8" s="2">
        <v>0</v>
      </c>
      <c r="D8" s="2">
        <v>15</v>
      </c>
      <c r="E8" s="2">
        <v>1.0351908199407167</v>
      </c>
    </row>
    <row r="9" spans="1:5" x14ac:dyDescent="0.3">
      <c r="A9" s="2" t="s">
        <v>10</v>
      </c>
      <c r="B9" s="2">
        <v>2050</v>
      </c>
      <c r="C9" s="2">
        <v>44</v>
      </c>
      <c r="D9" s="2">
        <v>0</v>
      </c>
      <c r="E9" s="2">
        <v>0.91962472240630677</v>
      </c>
    </row>
    <row r="10" spans="1:5" x14ac:dyDescent="0.3">
      <c r="A10" s="2" t="s">
        <v>11</v>
      </c>
      <c r="B10" s="2">
        <v>2050</v>
      </c>
      <c r="C10" s="2">
        <v>272</v>
      </c>
      <c r="D10" s="2">
        <v>57</v>
      </c>
      <c r="E10" s="2">
        <v>0.85376273680792314</v>
      </c>
    </row>
    <row r="11" spans="1:5" x14ac:dyDescent="0.3">
      <c r="A11" s="2" t="s">
        <v>12</v>
      </c>
      <c r="B11" s="2">
        <v>2050</v>
      </c>
      <c r="C11" s="2">
        <v>27</v>
      </c>
      <c r="D11" s="2">
        <v>0</v>
      </c>
      <c r="E11" s="2">
        <v>0.69348451972740355</v>
      </c>
    </row>
    <row r="12" spans="1:5" x14ac:dyDescent="0.3">
      <c r="A12" s="2" t="s">
        <v>13</v>
      </c>
      <c r="B12" s="2">
        <v>2050</v>
      </c>
      <c r="C12" s="2">
        <v>346.5</v>
      </c>
      <c r="D12" s="2">
        <v>28.5</v>
      </c>
      <c r="E12" s="2">
        <v>0.73620708377192978</v>
      </c>
    </row>
    <row r="13" spans="1:5" x14ac:dyDescent="0.3">
      <c r="A13" s="2" t="s">
        <v>19</v>
      </c>
      <c r="B13" s="2">
        <v>2050</v>
      </c>
      <c r="C13" s="4">
        <v>0</v>
      </c>
      <c r="D13" s="4">
        <v>15</v>
      </c>
      <c r="E13" s="2">
        <v>0.91962472240630677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9234-B378-4A56-A622-56267A5202AB}">
  <dimension ref="A1:K10"/>
  <sheetViews>
    <sheetView workbookViewId="0">
      <selection activeCell="A18" sqref="A18"/>
    </sheetView>
  </sheetViews>
  <sheetFormatPr defaultColWidth="8.77734375" defaultRowHeight="14.4" x14ac:dyDescent="0.3"/>
  <cols>
    <col min="1" max="1" width="38" bestFit="1" customWidth="1"/>
    <col min="2" max="2" width="5.109375" bestFit="1" customWidth="1"/>
  </cols>
  <sheetData>
    <row r="1" spans="1:11" x14ac:dyDescent="0.3">
      <c r="A1" s="2" t="s">
        <v>5</v>
      </c>
      <c r="B1" s="1" t="s">
        <v>6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</row>
    <row r="2" spans="1:11" x14ac:dyDescent="0.3">
      <c r="A2" s="2" t="s">
        <v>26</v>
      </c>
      <c r="B2" s="1">
        <v>2020</v>
      </c>
      <c r="C2" s="2">
        <v>0</v>
      </c>
      <c r="D2" s="2">
        <v>0</v>
      </c>
      <c r="E2" s="2">
        <v>0</v>
      </c>
      <c r="F2" s="2">
        <v>0.48484848484848492</v>
      </c>
      <c r="G2" s="2">
        <v>6.0606060606060615E-2</v>
      </c>
      <c r="H2" s="2">
        <v>0.45454545454545459</v>
      </c>
      <c r="I2" s="2">
        <v>0</v>
      </c>
      <c r="J2" s="2">
        <v>0</v>
      </c>
      <c r="K2" s="2">
        <v>0</v>
      </c>
    </row>
    <row r="3" spans="1:11" x14ac:dyDescent="0.3">
      <c r="A3" s="2" t="s">
        <v>27</v>
      </c>
      <c r="B3" s="1">
        <v>2020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</row>
    <row r="4" spans="1:11" x14ac:dyDescent="0.3">
      <c r="A4" s="2" t="s">
        <v>28</v>
      </c>
      <c r="B4" s="1">
        <v>2020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</row>
    <row r="5" spans="1:11" x14ac:dyDescent="0.3">
      <c r="A5" s="2" t="s">
        <v>29</v>
      </c>
      <c r="B5" s="1">
        <v>2020</v>
      </c>
      <c r="C5" s="2">
        <v>0</v>
      </c>
      <c r="D5" s="2">
        <v>0</v>
      </c>
      <c r="E5" s="2">
        <v>0</v>
      </c>
      <c r="F5" s="2">
        <v>0.48484848484848492</v>
      </c>
      <c r="G5" s="2">
        <v>6.0606060606060615E-2</v>
      </c>
      <c r="H5" s="2">
        <v>0.45454545454545459</v>
      </c>
      <c r="I5" s="2">
        <v>0</v>
      </c>
      <c r="J5" s="2">
        <v>0</v>
      </c>
      <c r="K5" s="2">
        <v>0</v>
      </c>
    </row>
    <row r="6" spans="1:11" x14ac:dyDescent="0.3">
      <c r="A6" s="2" t="s">
        <v>30</v>
      </c>
      <c r="B6" s="1">
        <v>2020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</row>
    <row r="7" spans="1:11" x14ac:dyDescent="0.3">
      <c r="A7" s="2" t="s">
        <v>31</v>
      </c>
      <c r="B7" s="1">
        <v>2020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</row>
    <row r="8" spans="1:11" x14ac:dyDescent="0.3">
      <c r="A8" s="2" t="s">
        <v>32</v>
      </c>
      <c r="B8" s="1">
        <v>2020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0.48484848484848492</v>
      </c>
      <c r="J8" s="2">
        <v>6.0606060606060615E-2</v>
      </c>
      <c r="K8" s="2">
        <v>0.45454545454545459</v>
      </c>
    </row>
    <row r="9" spans="1:11" x14ac:dyDescent="0.3">
      <c r="A9" s="2" t="s">
        <v>33</v>
      </c>
      <c r="B9" s="1">
        <v>2020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  <c r="K9" s="2">
        <v>0</v>
      </c>
    </row>
    <row r="10" spans="1:11" x14ac:dyDescent="0.3">
      <c r="A10" s="2" t="s">
        <v>34</v>
      </c>
      <c r="B10" s="1">
        <v>2020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0D</vt:lpstr>
      <vt:lpstr>Production_system</vt:lpstr>
      <vt:lpstr>Production_system_year</vt:lpstr>
      <vt:lpstr>year_Vecteurs</vt:lpstr>
      <vt:lpstr>retrofit_Transition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Rogeau Antoine</dc:creator>
  <cp:lastModifiedBy>ROGEAU Antoine (ENGIE Impact)</cp:lastModifiedBy>
  <dcterms:created xsi:type="dcterms:W3CDTF">2022-09-09T10:05:01Z</dcterms:created>
  <dcterms:modified xsi:type="dcterms:W3CDTF">2022-09-30T15:48:18Z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2022-09-09T10:05:02Z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1acc71ae-b5ba-429d-bc75-42434ef1e5f9</vt:lpwstr>
  </property>
  <property fmtid="{D5CDD505-2E9C-101B-9397-08002B2CF9AE}" pid="8" name="MSIP_Label_c135c4ba-2280-41f8-be7d-6f21d368baa3_ContentBits">
    <vt:lpwstr>0</vt:lpwstr>
  </property>
</Properties>
</file>