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onthly Revenu Report\"/>
    </mc:Choice>
  </mc:AlternateContent>
  <bookViews>
    <workbookView xWindow="0" yWindow="0" windowWidth="24000" windowHeight="9285" activeTab="1"/>
  </bookViews>
  <sheets>
    <sheet name="2015 Monthly Prices Q1" sheetId="2" r:id="rId1"/>
    <sheet name="2014 Monthly Prices Q1" sheetId="4" r:id="rId2"/>
    <sheet name="2015 Q1 Summary" sheetId="3" r:id="rId3"/>
    <sheet name="2014 Q1 Summary" sheetId="5" r:id="rId4"/>
    <sheet name="2015 vs 2014 Compariso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8" i="6" l="1"/>
  <c r="AC9" i="6"/>
  <c r="AC10" i="6"/>
  <c r="AC11" i="6"/>
  <c r="AC12" i="6"/>
  <c r="AC13" i="6"/>
  <c r="AC14" i="6"/>
  <c r="AC15" i="6"/>
  <c r="AC16" i="6"/>
  <c r="AD7" i="6"/>
  <c r="AD8" i="6"/>
  <c r="AD9" i="6"/>
  <c r="AD10" i="6"/>
  <c r="AD11" i="6"/>
  <c r="AD12" i="6"/>
  <c r="AD13" i="6"/>
  <c r="AD14" i="6"/>
  <c r="AD15" i="6"/>
  <c r="AD16" i="6"/>
  <c r="AC7" i="6"/>
  <c r="AE16" i="6"/>
  <c r="AE15" i="6"/>
  <c r="AE14" i="6"/>
  <c r="AE13" i="6"/>
  <c r="AE12" i="6"/>
  <c r="AE11" i="6"/>
  <c r="AE10" i="6"/>
  <c r="AE9" i="6"/>
  <c r="AE8" i="6"/>
  <c r="AE7" i="6"/>
  <c r="S16" i="6"/>
  <c r="T16" i="6"/>
  <c r="U8" i="6"/>
  <c r="U9" i="6"/>
  <c r="U10" i="6"/>
  <c r="U11" i="6"/>
  <c r="U12" i="6"/>
  <c r="U13" i="6"/>
  <c r="U14" i="6"/>
  <c r="U15" i="6"/>
  <c r="U16" i="6"/>
  <c r="U7" i="6"/>
  <c r="T8" i="6"/>
  <c r="T9" i="6"/>
  <c r="T10" i="6"/>
  <c r="T11" i="6"/>
  <c r="T12" i="6"/>
  <c r="T13" i="6"/>
  <c r="T14" i="6"/>
  <c r="T15" i="6"/>
  <c r="T7" i="6"/>
  <c r="S8" i="6"/>
  <c r="S9" i="6"/>
  <c r="S10" i="6"/>
  <c r="S11" i="6"/>
  <c r="S12" i="6"/>
  <c r="S13" i="6"/>
  <c r="S14" i="6"/>
  <c r="S15" i="6"/>
  <c r="S7" i="6"/>
  <c r="I37" i="6" l="1"/>
  <c r="I38" i="6" s="1"/>
  <c r="J37" i="6"/>
  <c r="J38" i="6" s="1"/>
  <c r="K37" i="6"/>
  <c r="K38" i="6" s="1"/>
  <c r="K29" i="6"/>
  <c r="K30" i="6"/>
  <c r="K31" i="6"/>
  <c r="K32" i="6"/>
  <c r="K33" i="6"/>
  <c r="K34" i="6"/>
  <c r="K35" i="6"/>
  <c r="K36" i="6"/>
  <c r="J29" i="6"/>
  <c r="J30" i="6"/>
  <c r="J31" i="6"/>
  <c r="J32" i="6"/>
  <c r="J33" i="6"/>
  <c r="J34" i="6"/>
  <c r="J35" i="6"/>
  <c r="J36" i="6"/>
  <c r="I29" i="6"/>
  <c r="I30" i="6"/>
  <c r="I31" i="6"/>
  <c r="I32" i="6"/>
  <c r="I33" i="6"/>
  <c r="I34" i="6"/>
  <c r="I35" i="6"/>
  <c r="I36" i="6"/>
  <c r="K28" i="6"/>
  <c r="J28" i="6"/>
  <c r="I28" i="6"/>
  <c r="K8" i="6"/>
  <c r="K9" i="6"/>
  <c r="K10" i="6"/>
  <c r="K11" i="6"/>
  <c r="K12" i="6"/>
  <c r="K13" i="6"/>
  <c r="K14" i="6"/>
  <c r="K15" i="6"/>
  <c r="K7" i="6"/>
  <c r="J8" i="6"/>
  <c r="J9" i="6"/>
  <c r="J10" i="6"/>
  <c r="J11" i="6"/>
  <c r="J12" i="6"/>
  <c r="J13" i="6"/>
  <c r="J14" i="6"/>
  <c r="J15" i="6"/>
  <c r="J7" i="6"/>
  <c r="I8" i="6"/>
  <c r="I9" i="6"/>
  <c r="I10" i="6"/>
  <c r="I11" i="6"/>
  <c r="I12" i="6"/>
  <c r="I13" i="6"/>
  <c r="I14" i="6"/>
  <c r="I15" i="6"/>
  <c r="I7" i="6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T61" i="5" s="1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21" i="5"/>
  <c r="M8" i="5"/>
  <c r="M9" i="5"/>
  <c r="M10" i="5"/>
  <c r="M11" i="5"/>
  <c r="M12" i="5"/>
  <c r="M13" i="5"/>
  <c r="M14" i="5"/>
  <c r="M15" i="5"/>
  <c r="M7" i="5"/>
  <c r="L8" i="5"/>
  <c r="L9" i="5"/>
  <c r="L10" i="5"/>
  <c r="L11" i="5"/>
  <c r="L12" i="5"/>
  <c r="L13" i="5"/>
  <c r="L14" i="5"/>
  <c r="L15" i="5"/>
  <c r="L7" i="5"/>
  <c r="K8" i="5"/>
  <c r="K9" i="5"/>
  <c r="K10" i="5"/>
  <c r="K11" i="5"/>
  <c r="K12" i="5"/>
  <c r="K13" i="5"/>
  <c r="K14" i="5"/>
  <c r="K15" i="5"/>
  <c r="K7" i="5"/>
  <c r="Q22" i="5"/>
  <c r="Q23" i="5"/>
  <c r="Q24" i="5"/>
  <c r="U24" i="5" s="1"/>
  <c r="Q25" i="5"/>
  <c r="Q26" i="5"/>
  <c r="Q27" i="5"/>
  <c r="Q28" i="5"/>
  <c r="U28" i="5" s="1"/>
  <c r="Q29" i="5"/>
  <c r="Q30" i="5"/>
  <c r="Q31" i="5"/>
  <c r="Q32" i="5"/>
  <c r="U32" i="5" s="1"/>
  <c r="Q33" i="5"/>
  <c r="Q34" i="5"/>
  <c r="Q35" i="5"/>
  <c r="Q36" i="5"/>
  <c r="U36" i="5" s="1"/>
  <c r="Q37" i="5"/>
  <c r="Q38" i="5"/>
  <c r="Q39" i="5"/>
  <c r="Q40" i="5"/>
  <c r="U40" i="5" s="1"/>
  <c r="Q41" i="5"/>
  <c r="Q42" i="5"/>
  <c r="Q43" i="5"/>
  <c r="Q44" i="5"/>
  <c r="Q45" i="5"/>
  <c r="Q46" i="5"/>
  <c r="Q47" i="5"/>
  <c r="Q48" i="5"/>
  <c r="U48" i="5" s="1"/>
  <c r="Q49" i="5"/>
  <c r="Q50" i="5"/>
  <c r="Q51" i="5"/>
  <c r="Q52" i="5"/>
  <c r="Q53" i="5"/>
  <c r="Q54" i="5"/>
  <c r="Q55" i="5"/>
  <c r="Q56" i="5"/>
  <c r="U56" i="5" s="1"/>
  <c r="Q57" i="5"/>
  <c r="Q58" i="5"/>
  <c r="Q59" i="5"/>
  <c r="Q60" i="5"/>
  <c r="Q61" i="5"/>
  <c r="Q62" i="5"/>
  <c r="Q63" i="5"/>
  <c r="Q64" i="5"/>
  <c r="U64" i="5" s="1"/>
  <c r="Q65" i="5"/>
  <c r="Q66" i="5"/>
  <c r="Q67" i="5"/>
  <c r="Q68" i="5"/>
  <c r="U68" i="5" s="1"/>
  <c r="Q69" i="5"/>
  <c r="Q70" i="5"/>
  <c r="Q71" i="5"/>
  <c r="Q72" i="5"/>
  <c r="U72" i="5" s="1"/>
  <c r="Q73" i="5"/>
  <c r="Q74" i="5"/>
  <c r="Q75" i="5"/>
  <c r="Q76" i="5"/>
  <c r="Q77" i="5"/>
  <c r="P22" i="5"/>
  <c r="T22" i="5" s="1"/>
  <c r="P23" i="5"/>
  <c r="P24" i="5"/>
  <c r="P25" i="5"/>
  <c r="P26" i="5"/>
  <c r="P27" i="5"/>
  <c r="P28" i="5"/>
  <c r="T28" i="5" s="1"/>
  <c r="P29" i="5"/>
  <c r="P30" i="5"/>
  <c r="T30" i="5" s="1"/>
  <c r="P31" i="5"/>
  <c r="P32" i="5"/>
  <c r="P33" i="5"/>
  <c r="P34" i="5"/>
  <c r="T34" i="5" s="1"/>
  <c r="P35" i="5"/>
  <c r="P36" i="5"/>
  <c r="T36" i="5" s="1"/>
  <c r="P37" i="5"/>
  <c r="P38" i="5"/>
  <c r="T38" i="5" s="1"/>
  <c r="P39" i="5"/>
  <c r="P40" i="5"/>
  <c r="P41" i="5"/>
  <c r="P42" i="5"/>
  <c r="T42" i="5" s="1"/>
  <c r="P43" i="5"/>
  <c r="P44" i="5"/>
  <c r="T44" i="5" s="1"/>
  <c r="P45" i="5"/>
  <c r="P46" i="5"/>
  <c r="P47" i="5"/>
  <c r="P48" i="5"/>
  <c r="T48" i="5" s="1"/>
  <c r="P49" i="5"/>
  <c r="P50" i="5"/>
  <c r="T50" i="5" s="1"/>
  <c r="P51" i="5"/>
  <c r="P52" i="5"/>
  <c r="T52" i="5" s="1"/>
  <c r="P53" i="5"/>
  <c r="P54" i="5"/>
  <c r="T54" i="5" s="1"/>
  <c r="P55" i="5"/>
  <c r="P56" i="5"/>
  <c r="P57" i="5"/>
  <c r="P58" i="5"/>
  <c r="T58" i="5" s="1"/>
  <c r="P59" i="5"/>
  <c r="P60" i="5"/>
  <c r="T60" i="5" s="1"/>
  <c r="P61" i="5"/>
  <c r="P62" i="5"/>
  <c r="P63" i="5"/>
  <c r="P64" i="5"/>
  <c r="T64" i="5" s="1"/>
  <c r="P65" i="5"/>
  <c r="P66" i="5"/>
  <c r="T66" i="5" s="1"/>
  <c r="P67" i="5"/>
  <c r="P68" i="5"/>
  <c r="T68" i="5" s="1"/>
  <c r="P69" i="5"/>
  <c r="P70" i="5"/>
  <c r="T70" i="5" s="1"/>
  <c r="P71" i="5"/>
  <c r="P72" i="5"/>
  <c r="T72" i="5" s="1"/>
  <c r="P73" i="5"/>
  <c r="P74" i="5"/>
  <c r="P75" i="5"/>
  <c r="P76" i="5"/>
  <c r="T76" i="5" s="1"/>
  <c r="P77" i="5"/>
  <c r="O22" i="5"/>
  <c r="S22" i="5" s="1"/>
  <c r="O23" i="5"/>
  <c r="O24" i="5"/>
  <c r="S24" i="5" s="1"/>
  <c r="O25" i="5"/>
  <c r="S25" i="5" s="1"/>
  <c r="O26" i="5"/>
  <c r="S26" i="5" s="1"/>
  <c r="O27" i="5"/>
  <c r="O28" i="5"/>
  <c r="S28" i="5" s="1"/>
  <c r="O29" i="5"/>
  <c r="S29" i="5" s="1"/>
  <c r="O30" i="5"/>
  <c r="S30" i="5" s="1"/>
  <c r="O31" i="5"/>
  <c r="O32" i="5"/>
  <c r="S32" i="5" s="1"/>
  <c r="O33" i="5"/>
  <c r="S33" i="5" s="1"/>
  <c r="O34" i="5"/>
  <c r="S34" i="5" s="1"/>
  <c r="O35" i="5"/>
  <c r="O36" i="5"/>
  <c r="O37" i="5"/>
  <c r="S37" i="5" s="1"/>
  <c r="O38" i="5"/>
  <c r="S38" i="5" s="1"/>
  <c r="O39" i="5"/>
  <c r="O40" i="5"/>
  <c r="S40" i="5" s="1"/>
  <c r="O41" i="5"/>
  <c r="S41" i="5" s="1"/>
  <c r="O42" i="5"/>
  <c r="S42" i="5" s="1"/>
  <c r="O43" i="5"/>
  <c r="O44" i="5"/>
  <c r="S44" i="5" s="1"/>
  <c r="O45" i="5"/>
  <c r="S45" i="5" s="1"/>
  <c r="O46" i="5"/>
  <c r="S46" i="5" s="1"/>
  <c r="O47" i="5"/>
  <c r="O48" i="5"/>
  <c r="S48" i="5" s="1"/>
  <c r="O49" i="5"/>
  <c r="S49" i="5" s="1"/>
  <c r="O50" i="5"/>
  <c r="S50" i="5" s="1"/>
  <c r="O51" i="5"/>
  <c r="O52" i="5"/>
  <c r="S52" i="5" s="1"/>
  <c r="O53" i="5"/>
  <c r="S53" i="5" s="1"/>
  <c r="O54" i="5"/>
  <c r="S54" i="5" s="1"/>
  <c r="O55" i="5"/>
  <c r="O56" i="5"/>
  <c r="O57" i="5"/>
  <c r="S57" i="5" s="1"/>
  <c r="O58" i="5"/>
  <c r="O59" i="5"/>
  <c r="O60" i="5"/>
  <c r="S60" i="5" s="1"/>
  <c r="O61" i="5"/>
  <c r="S61" i="5" s="1"/>
  <c r="O62" i="5"/>
  <c r="O63" i="5"/>
  <c r="O64" i="5"/>
  <c r="O65" i="5"/>
  <c r="S65" i="5" s="1"/>
  <c r="O66" i="5"/>
  <c r="S66" i="5" s="1"/>
  <c r="O67" i="5"/>
  <c r="O68" i="5"/>
  <c r="S68" i="5" s="1"/>
  <c r="O69" i="5"/>
  <c r="S69" i="5" s="1"/>
  <c r="O70" i="5"/>
  <c r="S70" i="5" s="1"/>
  <c r="O71" i="5"/>
  <c r="O72" i="5"/>
  <c r="O73" i="5"/>
  <c r="S73" i="5" s="1"/>
  <c r="O74" i="5"/>
  <c r="O75" i="5"/>
  <c r="O76" i="5"/>
  <c r="S76" i="5" s="1"/>
  <c r="O77" i="5"/>
  <c r="S77" i="5" s="1"/>
  <c r="Q21" i="5"/>
  <c r="U21" i="5" s="1"/>
  <c r="P21" i="5"/>
  <c r="T21" i="5" s="1"/>
  <c r="O21" i="5"/>
  <c r="Q8" i="5"/>
  <c r="Q9" i="5"/>
  <c r="Q10" i="5"/>
  <c r="U10" i="5" s="1"/>
  <c r="Q11" i="5"/>
  <c r="U11" i="5" s="1"/>
  <c r="Q12" i="5"/>
  <c r="U12" i="5" s="1"/>
  <c r="Q13" i="5"/>
  <c r="Q14" i="5"/>
  <c r="Q15" i="5"/>
  <c r="U15" i="5" s="1"/>
  <c r="P8" i="5"/>
  <c r="P9" i="5"/>
  <c r="P10" i="5"/>
  <c r="T10" i="5" s="1"/>
  <c r="P11" i="5"/>
  <c r="T11" i="5" s="1"/>
  <c r="P12" i="5"/>
  <c r="P13" i="5"/>
  <c r="T13" i="5" s="1"/>
  <c r="P14" i="5"/>
  <c r="T14" i="5" s="1"/>
  <c r="P15" i="5"/>
  <c r="T15" i="5" s="1"/>
  <c r="O8" i="5"/>
  <c r="S8" i="5" s="1"/>
  <c r="O9" i="5"/>
  <c r="O10" i="5"/>
  <c r="O11" i="5"/>
  <c r="S11" i="5" s="1"/>
  <c r="O12" i="5"/>
  <c r="S12" i="5" s="1"/>
  <c r="O13" i="5"/>
  <c r="O14" i="5"/>
  <c r="O15" i="5"/>
  <c r="S15" i="5" s="1"/>
  <c r="Q7" i="5"/>
  <c r="P7" i="5"/>
  <c r="T7" i="5" s="1"/>
  <c r="O7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I21" i="5"/>
  <c r="H21" i="5"/>
  <c r="G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E21" i="5"/>
  <c r="D21" i="5"/>
  <c r="C21" i="5"/>
  <c r="I8" i="5"/>
  <c r="I9" i="5"/>
  <c r="I10" i="5"/>
  <c r="I11" i="5"/>
  <c r="I12" i="5"/>
  <c r="I13" i="5"/>
  <c r="I14" i="5"/>
  <c r="I15" i="5"/>
  <c r="H8" i="5"/>
  <c r="H9" i="5"/>
  <c r="H10" i="5"/>
  <c r="H11" i="5"/>
  <c r="H12" i="5"/>
  <c r="H13" i="5"/>
  <c r="H14" i="5"/>
  <c r="H15" i="5"/>
  <c r="G8" i="5"/>
  <c r="G9" i="5"/>
  <c r="G10" i="5"/>
  <c r="G11" i="5"/>
  <c r="G12" i="5"/>
  <c r="G13" i="5"/>
  <c r="G14" i="5"/>
  <c r="G15" i="5"/>
  <c r="I7" i="5"/>
  <c r="H7" i="5"/>
  <c r="G7" i="5"/>
  <c r="E8" i="5"/>
  <c r="E9" i="5"/>
  <c r="E10" i="5"/>
  <c r="E11" i="5"/>
  <c r="E12" i="5"/>
  <c r="E13" i="5"/>
  <c r="E14" i="5"/>
  <c r="E15" i="5"/>
  <c r="D8" i="5"/>
  <c r="D9" i="5"/>
  <c r="D10" i="5"/>
  <c r="D11" i="5"/>
  <c r="D12" i="5"/>
  <c r="D13" i="5"/>
  <c r="D14" i="5"/>
  <c r="D15" i="5"/>
  <c r="E7" i="5"/>
  <c r="D7" i="5"/>
  <c r="C8" i="5"/>
  <c r="C9" i="5"/>
  <c r="C10" i="5"/>
  <c r="C11" i="5"/>
  <c r="C12" i="5"/>
  <c r="C13" i="5"/>
  <c r="C14" i="5"/>
  <c r="C15" i="5"/>
  <c r="C7" i="5"/>
  <c r="U76" i="5"/>
  <c r="U75" i="5"/>
  <c r="T75" i="5"/>
  <c r="S75" i="5"/>
  <c r="U74" i="5"/>
  <c r="T74" i="5"/>
  <c r="S74" i="5"/>
  <c r="S71" i="5"/>
  <c r="U71" i="5"/>
  <c r="T71" i="5"/>
  <c r="S67" i="5"/>
  <c r="U67" i="5"/>
  <c r="T67" i="5"/>
  <c r="S63" i="5"/>
  <c r="U63" i="5"/>
  <c r="T63" i="5"/>
  <c r="T62" i="5"/>
  <c r="S59" i="5"/>
  <c r="U59" i="5"/>
  <c r="T59" i="5"/>
  <c r="S58" i="5"/>
  <c r="T56" i="5"/>
  <c r="S55" i="5"/>
  <c r="U55" i="5"/>
  <c r="T55" i="5"/>
  <c r="S51" i="5"/>
  <c r="U51" i="5"/>
  <c r="T51" i="5"/>
  <c r="S47" i="5"/>
  <c r="U47" i="5"/>
  <c r="T47" i="5"/>
  <c r="T46" i="5"/>
  <c r="S43" i="5"/>
  <c r="U43" i="5"/>
  <c r="T43" i="5"/>
  <c r="S39" i="5"/>
  <c r="U39" i="5"/>
  <c r="T39" i="5"/>
  <c r="S36" i="5"/>
  <c r="S35" i="5"/>
  <c r="U35" i="5"/>
  <c r="T35" i="5"/>
  <c r="U34" i="5"/>
  <c r="S31" i="5"/>
  <c r="U31" i="5"/>
  <c r="T31" i="5"/>
  <c r="S27" i="5"/>
  <c r="U27" i="5"/>
  <c r="T27" i="5"/>
  <c r="T26" i="5"/>
  <c r="S23" i="5"/>
  <c r="U23" i="5"/>
  <c r="T23" i="5"/>
  <c r="L78" i="5"/>
  <c r="S21" i="5"/>
  <c r="S13" i="5"/>
  <c r="S10" i="5"/>
  <c r="T9" i="5"/>
  <c r="S9" i="5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U21" i="3"/>
  <c r="T21" i="3"/>
  <c r="S21" i="3"/>
  <c r="U8" i="3"/>
  <c r="U9" i="3"/>
  <c r="U10" i="3"/>
  <c r="U11" i="3"/>
  <c r="U12" i="3"/>
  <c r="U13" i="3"/>
  <c r="U14" i="3"/>
  <c r="U15" i="3"/>
  <c r="U16" i="3"/>
  <c r="U7" i="3"/>
  <c r="T8" i="3"/>
  <c r="T9" i="3"/>
  <c r="T10" i="3"/>
  <c r="T11" i="3"/>
  <c r="T12" i="3"/>
  <c r="T13" i="3"/>
  <c r="T14" i="3"/>
  <c r="T15" i="3"/>
  <c r="T16" i="3"/>
  <c r="T7" i="3"/>
  <c r="S8" i="3"/>
  <c r="S9" i="3"/>
  <c r="S10" i="3"/>
  <c r="S11" i="3"/>
  <c r="S12" i="3"/>
  <c r="S13" i="3"/>
  <c r="S14" i="3"/>
  <c r="S15" i="3"/>
  <c r="S16" i="3"/>
  <c r="S7" i="3"/>
  <c r="M78" i="3"/>
  <c r="L78" i="3"/>
  <c r="K78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M21" i="3"/>
  <c r="L21" i="3"/>
  <c r="K21" i="3"/>
  <c r="M16" i="3"/>
  <c r="M8" i="3"/>
  <c r="M9" i="3"/>
  <c r="M10" i="3"/>
  <c r="M11" i="3"/>
  <c r="M12" i="3"/>
  <c r="M13" i="3"/>
  <c r="M14" i="3"/>
  <c r="M15" i="3"/>
  <c r="M7" i="3"/>
  <c r="K8" i="3"/>
  <c r="K9" i="3"/>
  <c r="K10" i="3"/>
  <c r="K11" i="3"/>
  <c r="K12" i="3"/>
  <c r="K13" i="3"/>
  <c r="K14" i="3"/>
  <c r="K15" i="3"/>
  <c r="K7" i="3"/>
  <c r="K16" i="3" s="1"/>
  <c r="L16" i="3"/>
  <c r="L9" i="3"/>
  <c r="L10" i="3"/>
  <c r="L11" i="3"/>
  <c r="L12" i="3"/>
  <c r="L13" i="3"/>
  <c r="L14" i="3"/>
  <c r="L15" i="3"/>
  <c r="L8" i="3"/>
  <c r="L7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21" i="3"/>
  <c r="Q8" i="3"/>
  <c r="Q9" i="3"/>
  <c r="Q10" i="3"/>
  <c r="Q11" i="3"/>
  <c r="Q12" i="3"/>
  <c r="Q13" i="3"/>
  <c r="Q14" i="3"/>
  <c r="Q15" i="3"/>
  <c r="Q7" i="3"/>
  <c r="P8" i="3"/>
  <c r="P9" i="3"/>
  <c r="P10" i="3"/>
  <c r="P11" i="3"/>
  <c r="P12" i="3"/>
  <c r="P13" i="3"/>
  <c r="P14" i="3"/>
  <c r="P15" i="3"/>
  <c r="P7" i="3"/>
  <c r="O8" i="3"/>
  <c r="O9" i="3"/>
  <c r="O10" i="3"/>
  <c r="O11" i="3"/>
  <c r="O12" i="3"/>
  <c r="O13" i="3"/>
  <c r="O14" i="3"/>
  <c r="O15" i="3"/>
  <c r="O7" i="3"/>
  <c r="I8" i="3"/>
  <c r="I9" i="3"/>
  <c r="I10" i="3"/>
  <c r="I11" i="3"/>
  <c r="I12" i="3"/>
  <c r="I13" i="3"/>
  <c r="I14" i="3"/>
  <c r="I15" i="3"/>
  <c r="I7" i="3"/>
  <c r="H8" i="3"/>
  <c r="H9" i="3"/>
  <c r="H10" i="3"/>
  <c r="H11" i="3"/>
  <c r="H12" i="3"/>
  <c r="H13" i="3"/>
  <c r="H14" i="3"/>
  <c r="H15" i="3"/>
  <c r="H7" i="3"/>
  <c r="G8" i="3"/>
  <c r="G9" i="3"/>
  <c r="G10" i="3"/>
  <c r="G11" i="3"/>
  <c r="G12" i="3"/>
  <c r="G13" i="3"/>
  <c r="G14" i="3"/>
  <c r="G15" i="3"/>
  <c r="G7" i="3"/>
  <c r="E8" i="3"/>
  <c r="E9" i="3"/>
  <c r="E10" i="3"/>
  <c r="E11" i="3"/>
  <c r="E12" i="3"/>
  <c r="E13" i="3"/>
  <c r="E14" i="3"/>
  <c r="E15" i="3"/>
  <c r="E7" i="3"/>
  <c r="D8" i="3"/>
  <c r="D9" i="3"/>
  <c r="D10" i="3"/>
  <c r="D11" i="3"/>
  <c r="D12" i="3"/>
  <c r="D13" i="3"/>
  <c r="D14" i="3"/>
  <c r="D15" i="3"/>
  <c r="D7" i="3"/>
  <c r="C9" i="3"/>
  <c r="C10" i="3"/>
  <c r="C11" i="3"/>
  <c r="C12" i="3"/>
  <c r="C13" i="3"/>
  <c r="C14" i="3"/>
  <c r="C15" i="3"/>
  <c r="C8" i="3"/>
  <c r="C7" i="3"/>
  <c r="K16" i="5" l="1"/>
  <c r="U60" i="5"/>
  <c r="U52" i="5"/>
  <c r="U44" i="5"/>
  <c r="I16" i="5"/>
  <c r="I78" i="5"/>
  <c r="U14" i="5"/>
  <c r="L16" i="5"/>
  <c r="U13" i="5"/>
  <c r="U9" i="5"/>
  <c r="S72" i="5"/>
  <c r="S64" i="5"/>
  <c r="S56" i="5"/>
  <c r="K78" i="5"/>
  <c r="U66" i="5"/>
  <c r="U58" i="5"/>
  <c r="U50" i="5"/>
  <c r="M78" i="5"/>
  <c r="S14" i="5"/>
  <c r="T40" i="5"/>
  <c r="T32" i="5"/>
  <c r="T24" i="5"/>
  <c r="U41" i="5"/>
  <c r="U70" i="5"/>
  <c r="U62" i="5"/>
  <c r="U54" i="5"/>
  <c r="U46" i="5"/>
  <c r="U42" i="5"/>
  <c r="U38" i="5"/>
  <c r="U30" i="5"/>
  <c r="U26" i="5"/>
  <c r="U22" i="5"/>
  <c r="U77" i="5"/>
  <c r="U73" i="5"/>
  <c r="U69" i="5"/>
  <c r="U65" i="5"/>
  <c r="U61" i="5"/>
  <c r="U57" i="5"/>
  <c r="U53" i="5"/>
  <c r="U49" i="5"/>
  <c r="U45" i="5"/>
  <c r="U37" i="5"/>
  <c r="U33" i="5"/>
  <c r="U29" i="5"/>
  <c r="U25" i="5"/>
  <c r="T77" i="5"/>
  <c r="T73" i="5"/>
  <c r="T69" i="5"/>
  <c r="T65" i="5"/>
  <c r="T57" i="5"/>
  <c r="T53" i="5"/>
  <c r="T49" i="5"/>
  <c r="T45" i="5"/>
  <c r="T41" i="5"/>
  <c r="T37" i="5"/>
  <c r="T33" i="5"/>
  <c r="T29" i="5"/>
  <c r="T25" i="5"/>
  <c r="M16" i="5"/>
  <c r="T12" i="5"/>
  <c r="T8" i="5"/>
  <c r="Q16" i="5"/>
  <c r="H16" i="5"/>
  <c r="H78" i="5"/>
  <c r="P16" i="5"/>
  <c r="P78" i="5"/>
  <c r="T78" i="5" s="1"/>
  <c r="G78" i="5"/>
  <c r="G16" i="5"/>
  <c r="S62" i="5"/>
  <c r="Q78" i="5"/>
  <c r="U8" i="5"/>
  <c r="O16" i="5"/>
  <c r="S16" i="5" s="1"/>
  <c r="S7" i="5"/>
  <c r="U78" i="5"/>
  <c r="O78" i="5"/>
  <c r="U7" i="5"/>
  <c r="H16" i="3"/>
  <c r="Q16" i="3"/>
  <c r="H78" i="3"/>
  <c r="P16" i="3"/>
  <c r="I78" i="3"/>
  <c r="I16" i="3"/>
  <c r="O78" i="3"/>
  <c r="G78" i="3"/>
  <c r="Q78" i="3"/>
  <c r="O16" i="3"/>
  <c r="P78" i="3"/>
  <c r="G16" i="3"/>
  <c r="S78" i="5" l="1"/>
  <c r="T16" i="5"/>
  <c r="U16" i="5"/>
</calcChain>
</file>

<file path=xl/sharedStrings.xml><?xml version="1.0" encoding="utf-8"?>
<sst xmlns="http://schemas.openxmlformats.org/spreadsheetml/2006/main" count="1124" uniqueCount="217">
  <si>
    <t>Product Type</t>
  </si>
  <si>
    <t>Quantity Sold</t>
  </si>
  <si>
    <t>Total Sold</t>
  </si>
  <si>
    <t>[E] Accessories Camera Non-Electronic</t>
  </si>
  <si>
    <t>Accessories Audio/Video Electronic</t>
  </si>
  <si>
    <t>Accessories Camera Electronic</t>
  </si>
  <si>
    <t>Accessories Camera Non-Electronic</t>
  </si>
  <si>
    <t>Accessories Gaming Electronic</t>
  </si>
  <si>
    <t>Accessories TV Electronic</t>
  </si>
  <si>
    <t>Accessory Port Cover</t>
  </si>
  <si>
    <t>Appliances</t>
  </si>
  <si>
    <t>Audio System</t>
  </si>
  <si>
    <t>Button Assembly</t>
  </si>
  <si>
    <t>Camcorder</t>
  </si>
  <si>
    <t>Camera</t>
  </si>
  <si>
    <t>Car Audio</t>
  </si>
  <si>
    <t>Cell Phone</t>
  </si>
  <si>
    <t>Cellular Antenna</t>
  </si>
  <si>
    <t>Charging Assembly</t>
  </si>
  <si>
    <t>Charging Cable</t>
  </si>
  <si>
    <t>Charging Port</t>
  </si>
  <si>
    <t>Circle Pad Button</t>
  </si>
  <si>
    <t>Circle Pad Control Board</t>
  </si>
  <si>
    <t>Click Wheel</t>
  </si>
  <si>
    <t>Click Wheel Board</t>
  </si>
  <si>
    <t>Click Wheel Button</t>
  </si>
  <si>
    <t>Control Button Rubber Gasket</t>
  </si>
  <si>
    <t>CPU</t>
  </si>
  <si>
    <t>Desk Phone</t>
  </si>
  <si>
    <t>Desktop</t>
  </si>
  <si>
    <t>Desktop without HD</t>
  </si>
  <si>
    <t>Digitizer</t>
  </si>
  <si>
    <t>Digitizer Control Board</t>
  </si>
  <si>
    <t>Display Assembly</t>
  </si>
  <si>
    <t>DVD/BLU-RAY Player</t>
  </si>
  <si>
    <t>Ethernet Card</t>
  </si>
  <si>
    <t>Flex Cable</t>
  </si>
  <si>
    <t>Front Panel with Glass</t>
  </si>
  <si>
    <t>Front-Facing Camera</t>
  </si>
  <si>
    <t>Game Cartridge Cover</t>
  </si>
  <si>
    <t>Game Console</t>
  </si>
  <si>
    <t>GPS</t>
  </si>
  <si>
    <t>GPS Antenna</t>
  </si>
  <si>
    <t>HDD</t>
  </si>
  <si>
    <t>HDD-2.5”-IDE</t>
  </si>
  <si>
    <t>HDD-2.5”-SAS</t>
  </si>
  <si>
    <t>HDD-2.5”-SATA</t>
  </si>
  <si>
    <t>HDD-2.5”-SSD</t>
  </si>
  <si>
    <t>HDD-3.5”-SAS</t>
  </si>
  <si>
    <t>HDD-3.5”-SATA</t>
  </si>
  <si>
    <t>HDD-Misc.</t>
  </si>
  <si>
    <t>Headphone Jack</t>
  </si>
  <si>
    <t>Headphone Jack Assembly</t>
  </si>
  <si>
    <t>Headphones</t>
  </si>
  <si>
    <t>Heat Sink</t>
  </si>
  <si>
    <t>Hinges</t>
  </si>
  <si>
    <t>Household Electronics</t>
  </si>
  <si>
    <t>iPod LCD</t>
  </si>
  <si>
    <t>Keyboard</t>
  </si>
  <si>
    <t>Kickstand</t>
  </si>
  <si>
    <t>Laptop</t>
  </si>
  <si>
    <t>Laptop Accessories</t>
  </si>
  <si>
    <t>Laptop without HD</t>
  </si>
  <si>
    <t>LCD</t>
  </si>
  <si>
    <t>LCD Flex Cable</t>
  </si>
  <si>
    <t>LCD Magnets</t>
  </si>
  <si>
    <t>LCD Reflector</t>
  </si>
  <si>
    <t>Left Joystick</t>
  </si>
  <si>
    <t>Left Speaker</t>
  </si>
  <si>
    <t>Logic Board</t>
  </si>
  <si>
    <t>Media Player</t>
  </si>
  <si>
    <t>Microphone</t>
  </si>
  <si>
    <t>Midframe</t>
  </si>
  <si>
    <t>Modem</t>
  </si>
  <si>
    <t>Monitor</t>
  </si>
  <si>
    <t>Motherboard</t>
  </si>
  <si>
    <t>Mouse</t>
  </si>
  <si>
    <t>MP3 Player</t>
  </si>
  <si>
    <t>Multi-Function Device</t>
  </si>
  <si>
    <t>ODD</t>
  </si>
  <si>
    <t>Operating System</t>
  </si>
  <si>
    <t>Optical Drive</t>
  </si>
  <si>
    <t>Pen</t>
  </si>
  <si>
    <t>Phone Accessories</t>
  </si>
  <si>
    <t>Power AC/Adapter</t>
  </si>
  <si>
    <t>Power Button</t>
  </si>
  <si>
    <t>Power Button Board</t>
  </si>
  <si>
    <t>Printer - Label</t>
  </si>
  <si>
    <t>RAM</t>
  </si>
  <si>
    <t>RAM-DIMM</t>
  </si>
  <si>
    <t>RAM-SODIMM</t>
  </si>
  <si>
    <t>Rear Panel</t>
  </si>
  <si>
    <t>Rear-Facing Camera</t>
  </si>
  <si>
    <t>Remote</t>
  </si>
  <si>
    <t>Right Joystick</t>
  </si>
  <si>
    <t>Right Speaker</t>
  </si>
  <si>
    <t>Right Trigger Board</t>
  </si>
  <si>
    <t>Router</t>
  </si>
  <si>
    <t>Rubber Bumpers</t>
  </si>
  <si>
    <t>Screws</t>
  </si>
  <si>
    <t>Sensor Board</t>
  </si>
  <si>
    <t>Server</t>
  </si>
  <si>
    <t>Sim Card Tray</t>
  </si>
  <si>
    <t>Smart Phone</t>
  </si>
  <si>
    <t>Smart Watch</t>
  </si>
  <si>
    <t>Speaker Assembly</t>
  </si>
  <si>
    <t>Tablet</t>
  </si>
  <si>
    <t>Tablet Accessories</t>
  </si>
  <si>
    <t>Tablet Battery</t>
  </si>
  <si>
    <t>Tablet Button</t>
  </si>
  <si>
    <t>Tablet Cable Misc.</t>
  </si>
  <si>
    <t>Tablet Headphone Jack</t>
  </si>
  <si>
    <t>Tablet Rear Case</t>
  </si>
  <si>
    <t>Tablet Speaker</t>
  </si>
  <si>
    <t>TV</t>
  </si>
  <si>
    <t>Upper Bezel</t>
  </si>
  <si>
    <t>Vibration Motor</t>
  </si>
  <si>
    <t>Volume Button Board</t>
  </si>
  <si>
    <t>Wi-Fi Antenna</t>
  </si>
  <si>
    <t>Grand Total</t>
  </si>
  <si>
    <t>Accessories Tablet/E-reader Electronic</t>
  </si>
  <si>
    <t>Ambient Light Sensor</t>
  </si>
  <si>
    <t>Battery Backup</t>
  </si>
  <si>
    <t>Front Panel</t>
  </si>
  <si>
    <t>HDD-3.5”-IDE</t>
  </si>
  <si>
    <t>Home Button</t>
  </si>
  <si>
    <t>Home Button Board</t>
  </si>
  <si>
    <t>Scanners</t>
  </si>
  <si>
    <t>Wi-Fi Board</t>
  </si>
  <si>
    <t>Wireless Card</t>
  </si>
  <si>
    <t>Camera Control Board</t>
  </si>
  <si>
    <t>GPU</t>
  </si>
  <si>
    <t>Headband</t>
  </si>
  <si>
    <t>Left Battery Cover</t>
  </si>
  <si>
    <t>Left Housing Band</t>
  </si>
  <si>
    <t>Left Joystick Board</t>
  </si>
  <si>
    <t>POS Equipment</t>
  </si>
  <si>
    <t>Power Button Flex Cable</t>
  </si>
  <si>
    <t>RF Module</t>
  </si>
  <si>
    <t>Right Housing Band</t>
  </si>
  <si>
    <t>Server without HD</t>
  </si>
  <si>
    <t>Snap Connector</t>
  </si>
  <si>
    <t>TV Stand</t>
  </si>
  <si>
    <t>Upper Display Glass</t>
  </si>
  <si>
    <t>Watch</t>
  </si>
  <si>
    <t>Max Sales Price</t>
  </si>
  <si>
    <t>Average Sales Price</t>
  </si>
  <si>
    <t>Min Sale Price</t>
  </si>
  <si>
    <t>Max</t>
  </si>
  <si>
    <t>Mean</t>
  </si>
  <si>
    <t>Min</t>
  </si>
  <si>
    <t>Highest Grossing Products</t>
  </si>
  <si>
    <t>Total</t>
  </si>
  <si>
    <t>Other Product Types</t>
  </si>
  <si>
    <t>Avg. Price Jan</t>
  </si>
  <si>
    <t>Avg. Price Feb</t>
  </si>
  <si>
    <t>Avg. Price March</t>
  </si>
  <si>
    <t>Monthly Price</t>
  </si>
  <si>
    <t>Q1 2015</t>
  </si>
  <si>
    <t>Total Jan</t>
  </si>
  <si>
    <t>Total Feb</t>
  </si>
  <si>
    <t>Total March</t>
  </si>
  <si>
    <t>Monthly Totals</t>
  </si>
  <si>
    <t>Jan Sold</t>
  </si>
  <si>
    <t>Feb Sold</t>
  </si>
  <si>
    <t>March Sold</t>
  </si>
  <si>
    <t>Units Sold</t>
  </si>
  <si>
    <t>Quantity</t>
  </si>
  <si>
    <t>Max of Sales Price</t>
  </si>
  <si>
    <t>Average of Sales Price</t>
  </si>
  <si>
    <t>Min of Sales Price</t>
  </si>
  <si>
    <t>Total Sales Price</t>
  </si>
  <si>
    <t>Printer - Laser</t>
  </si>
  <si>
    <t>Cell Phone LCD</t>
  </si>
  <si>
    <t>Produced</t>
  </si>
  <si>
    <t>[E] Accessories Tablet/E-Reader Non-Electronic</t>
  </si>
  <si>
    <t>Printer</t>
  </si>
  <si>
    <t>Battery Enclosure</t>
  </si>
  <si>
    <t>Electronic Misc</t>
  </si>
  <si>
    <t>Laptop Chassis</t>
  </si>
  <si>
    <t>Weight Scale</t>
  </si>
  <si>
    <t>Gaming Controller</t>
  </si>
  <si>
    <t>Medical Equipment</t>
  </si>
  <si>
    <t>NonElectronic</t>
  </si>
  <si>
    <t>Touchpad</t>
  </si>
  <si>
    <t>Watch Strap</t>
  </si>
  <si>
    <t>Jan Produced</t>
  </si>
  <si>
    <t>Feb Produced</t>
  </si>
  <si>
    <t>March Produced</t>
  </si>
  <si>
    <t xml:space="preserve">Jan </t>
  </si>
  <si>
    <t>Feb</t>
  </si>
  <si>
    <t>March</t>
  </si>
  <si>
    <t>Units Produced</t>
  </si>
  <si>
    <t>Jan</t>
  </si>
  <si>
    <t>% Sold of Produced</t>
  </si>
  <si>
    <t>* High % likely due to carryover</t>
  </si>
  <si>
    <t>TrendLine</t>
  </si>
  <si>
    <t>Q1 2014</t>
  </si>
  <si>
    <t>.</t>
  </si>
  <si>
    <t>Row Labels</t>
  </si>
  <si>
    <t>Count of AssetType</t>
  </si>
  <si>
    <t>Tablet LCD</t>
  </si>
  <si>
    <t>Avg. Difference</t>
  </si>
  <si>
    <t>Red Indicates negative difference</t>
  </si>
  <si>
    <t>Q2 vs Q1 Prices</t>
  </si>
  <si>
    <t>Keys for Q1 2015</t>
  </si>
  <si>
    <t>% change in units produced</t>
  </si>
  <si>
    <t>..</t>
  </si>
  <si>
    <t>Monthly Revenue Totals</t>
  </si>
  <si>
    <t>Difference in Total Revenue</t>
  </si>
  <si>
    <t>Revenue Growth</t>
  </si>
  <si>
    <t>% change in units Sold</t>
  </si>
  <si>
    <t>68% increase from 2014</t>
  </si>
  <si>
    <t>92% increase from 2014</t>
  </si>
  <si>
    <t>Price averages are down in comparison to Q1 2014 but number of units sold is up 68%</t>
  </si>
  <si>
    <t>Production is up 92% from 2014</t>
  </si>
  <si>
    <t>Revenue for High Value Items are up 34% overall in Q1 2015 compared to Q1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</si>
</sst>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4">
    <xf numFmtId="0" fontId="0" fillId="0" borderId="0" xfId="0"/>
    <xf numFmtId="0" fontId="0" fillId="2" borderId="0" xfId="0" applyFill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4" fontId="0" fillId="4" borderId="36" xfId="1" applyFont="1" applyFill="1" applyBorder="1"/>
    <xf numFmtId="44" fontId="0" fillId="4" borderId="12" xfId="1" applyFont="1" applyFill="1" applyBorder="1"/>
    <xf numFmtId="44" fontId="0" fillId="4" borderId="32" xfId="1" applyFont="1" applyFill="1" applyBorder="1"/>
    <xf numFmtId="44" fontId="0" fillId="4" borderId="30" xfId="1" applyFont="1" applyFill="1" applyBorder="1"/>
    <xf numFmtId="44" fontId="0" fillId="4" borderId="31" xfId="1" applyFont="1" applyFill="1" applyBorder="1"/>
    <xf numFmtId="44" fontId="0" fillId="4" borderId="45" xfId="1" applyFont="1" applyFill="1" applyBorder="1"/>
    <xf numFmtId="44" fontId="0" fillId="4" borderId="42" xfId="1" applyFont="1" applyFill="1" applyBorder="1"/>
    <xf numFmtId="44" fontId="0" fillId="4" borderId="44" xfId="1" applyFont="1" applyFill="1" applyBorder="1"/>
    <xf numFmtId="44" fontId="0" fillId="4" borderId="46" xfId="1" applyFont="1" applyFill="1" applyBorder="1"/>
    <xf numFmtId="44" fontId="0" fillId="4" borderId="33" xfId="1" applyFont="1" applyFill="1" applyBorder="1"/>
    <xf numFmtId="44" fontId="0" fillId="4" borderId="43" xfId="1" applyFont="1" applyFill="1" applyBorder="1"/>
    <xf numFmtId="44" fontId="0" fillId="4" borderId="34" xfId="1" applyFont="1" applyFill="1" applyBorder="1"/>
    <xf numFmtId="0" fontId="0" fillId="8" borderId="32" xfId="0" applyFill="1" applyBorder="1"/>
    <xf numFmtId="0" fontId="0" fillId="8" borderId="30" xfId="0" applyFill="1" applyBorder="1"/>
    <xf numFmtId="0" fontId="0" fillId="8" borderId="31" xfId="0" applyFill="1" applyBorder="1"/>
    <xf numFmtId="0" fontId="0" fillId="8" borderId="37" xfId="0" applyFill="1" applyBorder="1"/>
    <xf numFmtId="0" fontId="0" fillId="8" borderId="3" xfId="0" applyFill="1" applyBorder="1"/>
    <xf numFmtId="0" fontId="0" fillId="8" borderId="38" xfId="0" applyFill="1" applyBorder="1"/>
    <xf numFmtId="0" fontId="0" fillId="8" borderId="17" xfId="0" applyFill="1" applyBorder="1"/>
    <xf numFmtId="0" fontId="0" fillId="8" borderId="1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36" xfId="0" applyFill="1" applyBorder="1"/>
    <xf numFmtId="0" fontId="0" fillId="8" borderId="45" xfId="0" applyFill="1" applyBorder="1"/>
    <xf numFmtId="0" fontId="0" fillId="8" borderId="46" xfId="0" applyFill="1" applyBorder="1"/>
    <xf numFmtId="0" fontId="0" fillId="8" borderId="42" xfId="0" applyFill="1" applyBorder="1"/>
    <xf numFmtId="0" fontId="0" fillId="8" borderId="33" xfId="0" applyFill="1" applyBorder="1"/>
    <xf numFmtId="0" fontId="0" fillId="8" borderId="43" xfId="0" applyFill="1" applyBorder="1"/>
    <xf numFmtId="0" fontId="0" fillId="8" borderId="34" xfId="0" applyFill="1" applyBorder="1"/>
    <xf numFmtId="0" fontId="0" fillId="2" borderId="5" xfId="0" applyFill="1" applyBorder="1"/>
    <xf numFmtId="0" fontId="0" fillId="7" borderId="4" xfId="0" applyFill="1" applyBorder="1"/>
    <xf numFmtId="0" fontId="0" fillId="7" borderId="5" xfId="0" applyFill="1" applyBorder="1"/>
    <xf numFmtId="0" fontId="2" fillId="7" borderId="5" xfId="0" applyFont="1" applyFill="1" applyBorder="1" applyAlignment="1"/>
    <xf numFmtId="0" fontId="0" fillId="7" borderId="6" xfId="0" applyFill="1" applyBorder="1"/>
    <xf numFmtId="0" fontId="0" fillId="15" borderId="4" xfId="0" applyFill="1" applyBorder="1"/>
    <xf numFmtId="0" fontId="3" fillId="7" borderId="4" xfId="0" applyFont="1" applyFill="1" applyBorder="1"/>
    <xf numFmtId="0" fontId="3" fillId="0" borderId="32" xfId="0" applyFont="1" applyBorder="1"/>
    <xf numFmtId="0" fontId="3" fillId="0" borderId="30" xfId="0" applyFont="1" applyBorder="1"/>
    <xf numFmtId="0" fontId="3" fillId="0" borderId="36" xfId="0" applyFont="1" applyBorder="1"/>
    <xf numFmtId="0" fontId="0" fillId="2" borderId="29" xfId="0" applyFill="1" applyBorder="1"/>
    <xf numFmtId="0" fontId="3" fillId="2" borderId="5" xfId="0" applyFont="1" applyFill="1" applyBorder="1" applyAlignment="1">
      <alignment horizontal="center"/>
    </xf>
    <xf numFmtId="0" fontId="0" fillId="2" borderId="28" xfId="0" applyFill="1" applyBorder="1"/>
    <xf numFmtId="0" fontId="3" fillId="2" borderId="0" xfId="0" applyFont="1" applyFill="1" applyAlignment="1">
      <alignment horizontal="center"/>
    </xf>
    <xf numFmtId="0" fontId="0" fillId="15" borderId="2" xfId="0" applyFill="1" applyBorder="1"/>
    <xf numFmtId="0" fontId="3" fillId="15" borderId="2" xfId="0" applyFont="1" applyFill="1" applyBorder="1"/>
    <xf numFmtId="44" fontId="3" fillId="15" borderId="2" xfId="1" applyFont="1" applyFill="1" applyBorder="1"/>
    <xf numFmtId="9" fontId="3" fillId="15" borderId="2" xfId="2" applyFont="1" applyFill="1" applyBorder="1"/>
    <xf numFmtId="44" fontId="3" fillId="15" borderId="4" xfId="0" applyNumberFormat="1" applyFont="1" applyFill="1" applyBorder="1"/>
    <xf numFmtId="44" fontId="3" fillId="15" borderId="2" xfId="0" applyNumberFormat="1" applyFont="1" applyFill="1" applyBorder="1"/>
    <xf numFmtId="44" fontId="3" fillId="15" borderId="6" xfId="0" applyNumberFormat="1" applyFont="1" applyFill="1" applyBorder="1"/>
    <xf numFmtId="0" fontId="3" fillId="15" borderId="4" xfId="0" applyFont="1" applyFill="1" applyBorder="1"/>
    <xf numFmtId="0" fontId="3" fillId="15" borderId="2" xfId="0" applyNumberFormat="1" applyFont="1" applyFill="1" applyBorder="1"/>
    <xf numFmtId="0" fontId="3" fillId="15" borderId="6" xfId="0" applyFont="1" applyFill="1" applyBorder="1"/>
    <xf numFmtId="0" fontId="3" fillId="15" borderId="6" xfId="0" applyNumberFormat="1" applyFont="1" applyFill="1" applyBorder="1"/>
    <xf numFmtId="9" fontId="0" fillId="15" borderId="4" xfId="2" applyFont="1" applyFill="1" applyBorder="1"/>
    <xf numFmtId="9" fontId="0" fillId="15" borderId="2" xfId="2" applyFont="1" applyFill="1" applyBorder="1"/>
    <xf numFmtId="9" fontId="0" fillId="15" borderId="6" xfId="2" applyFont="1" applyFill="1" applyBorder="1"/>
    <xf numFmtId="9" fontId="0" fillId="3" borderId="22" xfId="2" applyFont="1" applyFill="1" applyBorder="1"/>
    <xf numFmtId="9" fontId="0" fillId="3" borderId="30" xfId="2" applyFont="1" applyFill="1" applyBorder="1"/>
    <xf numFmtId="9" fontId="0" fillId="3" borderId="35" xfId="2" applyFont="1" applyFill="1" applyBorder="1"/>
    <xf numFmtId="9" fontId="0" fillId="3" borderId="45" xfId="2" applyFont="1" applyFill="1" applyBorder="1"/>
    <xf numFmtId="9" fontId="0" fillId="3" borderId="32" xfId="2" applyFont="1" applyFill="1" applyBorder="1"/>
    <xf numFmtId="9" fontId="0" fillId="3" borderId="46" xfId="2" applyFont="1" applyFill="1" applyBorder="1"/>
    <xf numFmtId="9" fontId="0" fillId="3" borderId="42" xfId="2" applyFont="1" applyFill="1" applyBorder="1"/>
    <xf numFmtId="9" fontId="0" fillId="3" borderId="33" xfId="2" applyFont="1" applyFill="1" applyBorder="1"/>
    <xf numFmtId="9" fontId="0" fillId="3" borderId="44" xfId="2" applyFont="1" applyFill="1" applyBorder="1"/>
    <xf numFmtId="9" fontId="0" fillId="3" borderId="36" xfId="2" applyFont="1" applyFill="1" applyBorder="1"/>
    <xf numFmtId="9" fontId="0" fillId="3" borderId="47" xfId="2" applyFont="1" applyFill="1" applyBorder="1"/>
    <xf numFmtId="0" fontId="5" fillId="2" borderId="29" xfId="0" applyFont="1" applyFill="1" applyBorder="1"/>
    <xf numFmtId="0" fontId="0" fillId="0" borderId="0" xfId="0" applyFill="1"/>
    <xf numFmtId="0" fontId="7" fillId="6" borderId="0" xfId="0" applyFont="1" applyFill="1"/>
    <xf numFmtId="0" fontId="8" fillId="11" borderId="25" xfId="0" applyFont="1" applyFill="1" applyBorder="1"/>
    <xf numFmtId="0" fontId="8" fillId="11" borderId="26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NumberFormat="1" applyFont="1" applyBorder="1"/>
    <xf numFmtId="44" fontId="7" fillId="0" borderId="1" xfId="0" applyNumberFormat="1" applyFont="1" applyBorder="1"/>
    <xf numFmtId="0" fontId="9" fillId="13" borderId="1" xfId="0" applyFont="1" applyFill="1" applyBorder="1" applyAlignment="1">
      <alignment horizontal="left"/>
    </xf>
    <xf numFmtId="0" fontId="9" fillId="13" borderId="1" xfId="0" applyNumberFormat="1" applyFont="1" applyFill="1" applyBorder="1"/>
    <xf numFmtId="44" fontId="9" fillId="13" borderId="1" xfId="0" applyNumberFormat="1" applyFont="1" applyFill="1" applyBorder="1"/>
    <xf numFmtId="0" fontId="9" fillId="13" borderId="23" xfId="0" applyFont="1" applyFill="1" applyBorder="1"/>
    <xf numFmtId="0" fontId="7" fillId="0" borderId="0" xfId="0" applyFont="1" applyAlignment="1">
      <alignment horizontal="left"/>
    </xf>
    <xf numFmtId="0" fontId="7" fillId="0" borderId="0" xfId="0" applyNumberFormat="1" applyFont="1"/>
    <xf numFmtId="0" fontId="9" fillId="13" borderId="24" xfId="0" applyFont="1" applyFill="1" applyBorder="1" applyAlignment="1">
      <alignment horizontal="left"/>
    </xf>
    <xf numFmtId="0" fontId="9" fillId="13" borderId="24" xfId="0" applyNumberFormat="1" applyFont="1" applyFill="1" applyBorder="1"/>
    <xf numFmtId="0" fontId="6" fillId="10" borderId="12" xfId="0" applyFont="1" applyFill="1" applyBorder="1"/>
    <xf numFmtId="0" fontId="6" fillId="10" borderId="13" xfId="0" applyFont="1" applyFill="1" applyBorder="1"/>
    <xf numFmtId="0" fontId="8" fillId="11" borderId="14" xfId="0" applyFont="1" applyFill="1" applyBorder="1"/>
    <xf numFmtId="0" fontId="8" fillId="11" borderId="15" xfId="0" applyFont="1" applyFill="1" applyBorder="1"/>
    <xf numFmtId="0" fontId="8" fillId="11" borderId="16" xfId="0" applyFont="1" applyFill="1" applyBorder="1"/>
    <xf numFmtId="0" fontId="8" fillId="11" borderId="22" xfId="0" applyFont="1" applyFill="1" applyBorder="1"/>
    <xf numFmtId="0" fontId="12" fillId="0" borderId="17" xfId="0" applyFont="1" applyBorder="1" applyAlignment="1">
      <alignment horizontal="left"/>
    </xf>
    <xf numFmtId="0" fontId="12" fillId="0" borderId="1" xfId="0" applyNumberFormat="1" applyFont="1" applyBorder="1"/>
    <xf numFmtId="44" fontId="12" fillId="8" borderId="1" xfId="0" applyNumberFormat="1" applyFont="1" applyFill="1" applyBorder="1"/>
    <xf numFmtId="44" fontId="12" fillId="0" borderId="18" xfId="0" applyNumberFormat="1" applyFont="1" applyBorder="1"/>
    <xf numFmtId="0" fontId="9" fillId="0" borderId="19" xfId="0" applyFont="1" applyBorder="1" applyAlignment="1">
      <alignment horizontal="left"/>
    </xf>
    <xf numFmtId="0" fontId="9" fillId="0" borderId="20" xfId="0" applyNumberFormat="1" applyFont="1" applyBorder="1"/>
    <xf numFmtId="44" fontId="9" fillId="0" borderId="20" xfId="0" applyNumberFormat="1" applyFont="1" applyBorder="1"/>
    <xf numFmtId="44" fontId="9" fillId="0" borderId="21" xfId="0" applyNumberFormat="1" applyFont="1" applyBorder="1"/>
    <xf numFmtId="0" fontId="11" fillId="5" borderId="0" xfId="0" applyFont="1" applyFill="1"/>
    <xf numFmtId="0" fontId="11" fillId="0" borderId="0" xfId="0" applyFont="1"/>
    <xf numFmtId="0" fontId="10" fillId="7" borderId="4" xfId="0" applyFont="1" applyFill="1" applyBorder="1"/>
    <xf numFmtId="0" fontId="11" fillId="2" borderId="28" xfId="0" applyFont="1" applyFill="1" applyBorder="1"/>
    <xf numFmtId="0" fontId="10" fillId="0" borderId="26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2" xfId="0" applyFont="1" applyBorder="1"/>
    <xf numFmtId="44" fontId="11" fillId="4" borderId="36" xfId="1" applyFont="1" applyFill="1" applyBorder="1"/>
    <xf numFmtId="44" fontId="11" fillId="3" borderId="36" xfId="1" applyFont="1" applyFill="1" applyBorder="1"/>
    <xf numFmtId="44" fontId="11" fillId="8" borderId="36" xfId="1" applyFont="1" applyFill="1" applyBorder="1"/>
    <xf numFmtId="44" fontId="11" fillId="8" borderId="44" xfId="1" applyFont="1" applyFill="1" applyBorder="1"/>
    <xf numFmtId="44" fontId="11" fillId="0" borderId="17" xfId="1" applyFont="1" applyBorder="1"/>
    <xf numFmtId="44" fontId="13" fillId="0" borderId="1" xfId="3" applyNumberFormat="1" applyFont="1" applyBorder="1"/>
    <xf numFmtId="44" fontId="11" fillId="0" borderId="18" xfId="1" applyFont="1" applyBorder="1"/>
    <xf numFmtId="0" fontId="11" fillId="8" borderId="32" xfId="0" applyFont="1" applyFill="1" applyBorder="1"/>
    <xf numFmtId="0" fontId="11" fillId="14" borderId="32" xfId="0" applyFont="1" applyFill="1" applyBorder="1"/>
    <xf numFmtId="0" fontId="11" fillId="4" borderId="32" xfId="0" applyFont="1" applyFill="1" applyBorder="1"/>
    <xf numFmtId="0" fontId="11" fillId="4" borderId="45" xfId="0" applyFont="1" applyFill="1" applyBorder="1"/>
    <xf numFmtId="9" fontId="11" fillId="0" borderId="22" xfId="2" applyFont="1" applyBorder="1"/>
    <xf numFmtId="0" fontId="11" fillId="4" borderId="22" xfId="0" applyFont="1" applyFill="1" applyBorder="1"/>
    <xf numFmtId="0" fontId="10" fillId="0" borderId="30" xfId="0" applyFont="1" applyBorder="1"/>
    <xf numFmtId="44" fontId="13" fillId="0" borderId="17" xfId="3" applyNumberFormat="1" applyFont="1" applyBorder="1"/>
    <xf numFmtId="44" fontId="13" fillId="0" borderId="18" xfId="3" applyNumberFormat="1" applyFont="1" applyBorder="1"/>
    <xf numFmtId="9" fontId="13" fillId="0" borderId="30" xfId="2" applyFont="1" applyBorder="1"/>
    <xf numFmtId="9" fontId="11" fillId="0" borderId="30" xfId="2" applyFont="1" applyBorder="1"/>
    <xf numFmtId="44" fontId="14" fillId="0" borderId="18" xfId="3" applyNumberFormat="1" applyFont="1" applyBorder="1"/>
    <xf numFmtId="0" fontId="10" fillId="0" borderId="36" xfId="0" applyFont="1" applyBorder="1"/>
    <xf numFmtId="44" fontId="13" fillId="0" borderId="19" xfId="3" applyNumberFormat="1" applyFont="1" applyBorder="1"/>
    <xf numFmtId="44" fontId="13" fillId="0" borderId="20" xfId="3" applyNumberFormat="1" applyFont="1" applyBorder="1"/>
    <xf numFmtId="44" fontId="13" fillId="0" borderId="21" xfId="3" applyNumberFormat="1" applyFont="1" applyBorder="1"/>
    <xf numFmtId="9" fontId="11" fillId="0" borderId="31" xfId="2" applyFont="1" applyBorder="1"/>
    <xf numFmtId="0" fontId="10" fillId="15" borderId="2" xfId="0" applyFont="1" applyFill="1" applyBorder="1"/>
    <xf numFmtId="9" fontId="10" fillId="15" borderId="10" xfId="2" applyFont="1" applyFill="1" applyBorder="1"/>
    <xf numFmtId="0" fontId="10" fillId="16" borderId="2" xfId="0" applyFont="1" applyFill="1" applyBorder="1" applyAlignment="1">
      <alignment horizontal="center" vertical="center"/>
    </xf>
    <xf numFmtId="0" fontId="10" fillId="16" borderId="10" xfId="0" applyFont="1" applyFill="1" applyBorder="1" applyAlignment="1">
      <alignment horizontal="center" vertical="center"/>
    </xf>
    <xf numFmtId="44" fontId="14" fillId="0" borderId="1" xfId="3" applyNumberFormat="1" applyFont="1" applyBorder="1"/>
    <xf numFmtId="44" fontId="14" fillId="0" borderId="17" xfId="3" applyNumberFormat="1" applyFont="1" applyBorder="1"/>
    <xf numFmtId="44" fontId="14" fillId="0" borderId="19" xfId="3" applyNumberFormat="1" applyFont="1" applyBorder="1"/>
    <xf numFmtId="44" fontId="14" fillId="0" borderId="20" xfId="3" applyNumberFormat="1" applyFont="1" applyBorder="1"/>
    <xf numFmtId="44" fontId="14" fillId="0" borderId="21" xfId="3" applyNumberFormat="1" applyFont="1" applyBorder="1"/>
    <xf numFmtId="44" fontId="10" fillId="15" borderId="2" xfId="1" applyFont="1" applyFill="1" applyBorder="1"/>
    <xf numFmtId="9" fontId="15" fillId="10" borderId="2" xfId="2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/>
    </xf>
    <xf numFmtId="17" fontId="6" fillId="9" borderId="4" xfId="0" applyNumberFormat="1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3" fillId="15" borderId="28" xfId="0" applyFont="1" applyFill="1" applyBorder="1" applyAlignment="1">
      <alignment horizontal="center"/>
    </xf>
    <xf numFmtId="0" fontId="3" fillId="15" borderId="29" xfId="0" applyFont="1" applyFill="1" applyBorder="1" applyAlignment="1">
      <alignment horizontal="center"/>
    </xf>
    <xf numFmtId="0" fontId="3" fillId="15" borderId="1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12" borderId="28" xfId="0" applyFont="1" applyFill="1" applyBorder="1" applyAlignment="1">
      <alignment horizontal="center"/>
    </xf>
    <xf numFmtId="0" fontId="3" fillId="12" borderId="29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3" fillId="12" borderId="39" xfId="0" applyFont="1" applyFill="1" applyBorder="1" applyAlignment="1">
      <alignment horizontal="center"/>
    </xf>
    <xf numFmtId="0" fontId="3" fillId="12" borderId="40" xfId="0" applyFont="1" applyFill="1" applyBorder="1" applyAlignment="1">
      <alignment horizontal="center"/>
    </xf>
    <xf numFmtId="0" fontId="3" fillId="12" borderId="4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10" fillId="12" borderId="5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center"/>
    </xf>
    <xf numFmtId="9" fontId="11" fillId="0" borderId="4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16" borderId="4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10" fillId="16" borderId="4" xfId="0" applyFont="1" applyFill="1" applyBorder="1" applyAlignment="1">
      <alignment horizontal="center" wrapText="1"/>
    </xf>
    <xf numFmtId="0" fontId="10" fillId="16" borderId="5" xfId="0" applyFont="1" applyFill="1" applyBorder="1" applyAlignment="1">
      <alignment horizontal="center" wrapText="1"/>
    </xf>
    <xf numFmtId="0" fontId="10" fillId="16" borderId="6" xfId="0" applyFont="1" applyFill="1" applyBorder="1" applyAlignment="1">
      <alignment horizontal="center" wrapText="1"/>
    </xf>
    <xf numFmtId="0" fontId="10" fillId="16" borderId="26" xfId="0" applyFont="1" applyFill="1" applyBorder="1" applyAlignment="1">
      <alignment horizontal="center" vertical="center"/>
    </xf>
    <xf numFmtId="0" fontId="10" fillId="16" borderId="10" xfId="0" applyFont="1" applyFill="1" applyBorder="1" applyAlignment="1">
      <alignment horizontal="center" vertical="center"/>
    </xf>
    <xf numFmtId="0" fontId="10" fillId="15" borderId="4" xfId="0" applyFont="1" applyFill="1" applyBorder="1" applyAlignment="1">
      <alignment horizontal="center"/>
    </xf>
    <xf numFmtId="0" fontId="10" fillId="15" borderId="5" xfId="0" applyFont="1" applyFill="1" applyBorder="1" applyAlignment="1">
      <alignment horizontal="center"/>
    </xf>
    <xf numFmtId="0" fontId="10" fillId="15" borderId="6" xfId="0" applyFont="1" applyFill="1" applyBorder="1" applyAlignment="1">
      <alignment horizontal="center"/>
    </xf>
    <xf numFmtId="0" fontId="10" fillId="9" borderId="28" xfId="0" applyFont="1" applyFill="1" applyBorder="1" applyAlignment="1">
      <alignment horizontal="center"/>
    </xf>
    <xf numFmtId="0" fontId="10" fillId="9" borderId="29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 wrapText="1"/>
    </xf>
    <xf numFmtId="0" fontId="10" fillId="16" borderId="8" xfId="0" applyFont="1" applyFill="1" applyBorder="1" applyAlignment="1">
      <alignment horizontal="center" wrapText="1"/>
    </xf>
    <xf numFmtId="0" fontId="10" fillId="16" borderId="9" xfId="0" applyFont="1" applyFill="1" applyBorder="1" applyAlignment="1">
      <alignment horizontal="center" wrapText="1"/>
    </xf>
    <xf numFmtId="0" fontId="10" fillId="16" borderId="28" xfId="0" applyFont="1" applyFill="1" applyBorder="1" applyAlignment="1">
      <alignment horizontal="center" wrapText="1"/>
    </xf>
    <xf numFmtId="0" fontId="10" fillId="16" borderId="29" xfId="0" applyFont="1" applyFill="1" applyBorder="1" applyAlignment="1">
      <alignment horizontal="center" wrapText="1"/>
    </xf>
    <xf numFmtId="0" fontId="10" fillId="16" borderId="11" xfId="0" applyFont="1" applyFill="1" applyBorder="1" applyAlignment="1">
      <alignment horizontal="center" wrapText="1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0" fillId="12" borderId="28" xfId="0" applyFont="1" applyFill="1" applyBorder="1" applyAlignment="1">
      <alignment horizontal="center"/>
    </xf>
    <xf numFmtId="0" fontId="10" fillId="12" borderId="29" xfId="0" applyFont="1" applyFill="1" applyBorder="1" applyAlignment="1">
      <alignment horizontal="center"/>
    </xf>
    <xf numFmtId="0" fontId="10" fillId="12" borderId="11" xfId="0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Percent" xfId="2" builtinId="5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1"/>
  <sheetViews>
    <sheetView zoomScale="90" zoomScaleNormal="90" workbookViewId="0">
      <selection activeCell="D2" sqref="D2:F2"/>
    </sheetView>
  </sheetViews>
  <sheetFormatPr defaultRowHeight="12" x14ac:dyDescent="0.2"/>
  <cols>
    <col min="1" max="1" width="9.140625" style="83"/>
    <col min="2" max="2" width="35.7109375" style="83" bestFit="1" customWidth="1"/>
    <col min="3" max="3" width="13.140625" style="83" bestFit="1" customWidth="1"/>
    <col min="4" max="4" width="13.28515625" style="83" bestFit="1" customWidth="1"/>
    <col min="5" max="5" width="18.42578125" style="83" bestFit="1" customWidth="1"/>
    <col min="6" max="6" width="13.7109375" style="83" bestFit="1" customWidth="1"/>
    <col min="7" max="7" width="14.28515625" style="83" bestFit="1" customWidth="1"/>
    <col min="8" max="8" width="16.7109375" style="83" customWidth="1"/>
    <col min="9" max="9" width="35.7109375" style="83" bestFit="1" customWidth="1"/>
    <col min="10" max="10" width="13.28515625" style="83" bestFit="1" customWidth="1"/>
    <col min="11" max="11" width="14.85546875" style="83" bestFit="1" customWidth="1"/>
    <col min="12" max="12" width="18.42578125" style="83" bestFit="1" customWidth="1"/>
    <col min="13" max="13" width="13.7109375" style="83" bestFit="1" customWidth="1"/>
    <col min="14" max="14" width="14.28515625" style="83" bestFit="1" customWidth="1"/>
    <col min="15" max="15" width="13.140625" style="83" bestFit="1" customWidth="1"/>
    <col min="16" max="16" width="35.7109375" style="83" bestFit="1" customWidth="1"/>
    <col min="17" max="17" width="13.140625" style="83" bestFit="1" customWidth="1"/>
    <col min="18" max="18" width="14.85546875" style="83" bestFit="1" customWidth="1"/>
    <col min="19" max="19" width="18.42578125" style="83" bestFit="1" customWidth="1"/>
    <col min="20" max="20" width="13.7109375" style="83" bestFit="1" customWidth="1"/>
    <col min="21" max="21" width="14.28515625" style="83" bestFit="1" customWidth="1"/>
    <col min="22" max="16384" width="9.140625" style="83"/>
  </cols>
  <sheetData>
    <row r="1" spans="2:21" ht="12.75" thickBot="1" x14ac:dyDescent="0.25">
      <c r="B1" s="162">
        <v>42005</v>
      </c>
      <c r="C1" s="163"/>
      <c r="D1" s="163"/>
      <c r="E1" s="163"/>
      <c r="F1" s="163"/>
      <c r="G1" s="164"/>
      <c r="I1" s="162">
        <v>42036</v>
      </c>
      <c r="J1" s="163"/>
      <c r="K1" s="163"/>
      <c r="L1" s="163"/>
      <c r="M1" s="163"/>
      <c r="N1" s="164"/>
      <c r="P1" s="162">
        <v>42064</v>
      </c>
      <c r="Q1" s="163"/>
      <c r="R1" s="163"/>
      <c r="S1" s="163"/>
      <c r="T1" s="163"/>
      <c r="U1" s="164"/>
    </row>
    <row r="2" spans="2:21" ht="12.75" thickBot="1" x14ac:dyDescent="0.25">
      <c r="D2" s="97" t="s">
        <v>148</v>
      </c>
      <c r="E2" s="97" t="s">
        <v>149</v>
      </c>
      <c r="F2" s="98" t="s">
        <v>150</v>
      </c>
      <c r="K2" s="97" t="s">
        <v>148</v>
      </c>
      <c r="L2" s="97" t="s">
        <v>149</v>
      </c>
      <c r="M2" s="98" t="s">
        <v>150</v>
      </c>
      <c r="R2" s="97" t="s">
        <v>148</v>
      </c>
      <c r="S2" s="97" t="s">
        <v>149</v>
      </c>
      <c r="T2" s="98" t="s">
        <v>150</v>
      </c>
    </row>
    <row r="3" spans="2:21" x14ac:dyDescent="0.2">
      <c r="B3" s="99" t="s">
        <v>0</v>
      </c>
      <c r="C3" s="100" t="s">
        <v>1</v>
      </c>
      <c r="D3" s="100" t="s">
        <v>145</v>
      </c>
      <c r="E3" s="100" t="s">
        <v>146</v>
      </c>
      <c r="F3" s="100" t="s">
        <v>147</v>
      </c>
      <c r="G3" s="101" t="s">
        <v>2</v>
      </c>
      <c r="I3" s="102" t="s">
        <v>0</v>
      </c>
      <c r="J3" s="101" t="s">
        <v>1</v>
      </c>
      <c r="K3" s="101" t="s">
        <v>145</v>
      </c>
      <c r="L3" s="101" t="s">
        <v>146</v>
      </c>
      <c r="M3" s="101" t="s">
        <v>147</v>
      </c>
      <c r="N3" s="101" t="s">
        <v>2</v>
      </c>
      <c r="P3" s="102" t="s">
        <v>0</v>
      </c>
      <c r="Q3" s="101" t="s">
        <v>1</v>
      </c>
      <c r="R3" s="101" t="s">
        <v>145</v>
      </c>
      <c r="S3" s="101" t="s">
        <v>146</v>
      </c>
      <c r="T3" s="101" t="s">
        <v>147</v>
      </c>
      <c r="U3" s="101" t="s">
        <v>2</v>
      </c>
    </row>
    <row r="4" spans="2:21" x14ac:dyDescent="0.2">
      <c r="B4" s="103" t="s">
        <v>3</v>
      </c>
      <c r="C4" s="104">
        <v>1</v>
      </c>
      <c r="D4" s="105">
        <v>75</v>
      </c>
      <c r="E4" s="105">
        <v>75</v>
      </c>
      <c r="F4" s="105">
        <v>75</v>
      </c>
      <c r="G4" s="106">
        <v>75</v>
      </c>
      <c r="I4" s="103" t="s">
        <v>3</v>
      </c>
      <c r="J4" s="104">
        <v>4</v>
      </c>
      <c r="K4" s="105">
        <v>119.95</v>
      </c>
      <c r="L4" s="105">
        <v>65.625</v>
      </c>
      <c r="M4" s="105">
        <v>5.97</v>
      </c>
      <c r="N4" s="106">
        <v>262.5</v>
      </c>
      <c r="P4" s="103" t="s">
        <v>3</v>
      </c>
      <c r="Q4" s="104">
        <v>19</v>
      </c>
      <c r="R4" s="105">
        <v>73.290000000000006</v>
      </c>
      <c r="S4" s="105">
        <v>8.8821052631578947</v>
      </c>
      <c r="T4" s="105">
        <v>0.01</v>
      </c>
      <c r="U4" s="106">
        <v>168.76</v>
      </c>
    </row>
    <row r="5" spans="2:21" x14ac:dyDescent="0.2">
      <c r="B5" s="103" t="s">
        <v>4</v>
      </c>
      <c r="C5" s="104">
        <v>227</v>
      </c>
      <c r="D5" s="105">
        <v>100</v>
      </c>
      <c r="E5" s="105">
        <v>12.822907488986791</v>
      </c>
      <c r="F5" s="105">
        <v>1</v>
      </c>
      <c r="G5" s="106">
        <v>2910.8000000000015</v>
      </c>
      <c r="I5" s="103" t="s">
        <v>4</v>
      </c>
      <c r="J5" s="104">
        <v>241</v>
      </c>
      <c r="K5" s="105">
        <v>30</v>
      </c>
      <c r="L5" s="105">
        <v>4.7699946058091376</v>
      </c>
      <c r="M5" s="105">
        <v>0.38329999999999997</v>
      </c>
      <c r="N5" s="106">
        <v>1149.5687000000021</v>
      </c>
      <c r="P5" s="103" t="s">
        <v>4</v>
      </c>
      <c r="Q5" s="104">
        <v>42</v>
      </c>
      <c r="R5" s="105">
        <v>95</v>
      </c>
      <c r="S5" s="105">
        <v>27.346428571428572</v>
      </c>
      <c r="T5" s="105">
        <v>2</v>
      </c>
      <c r="U5" s="106">
        <v>1148.55</v>
      </c>
    </row>
    <row r="6" spans="2:21" x14ac:dyDescent="0.2">
      <c r="B6" s="103" t="s">
        <v>5</v>
      </c>
      <c r="C6" s="104">
        <v>18</v>
      </c>
      <c r="D6" s="105">
        <v>75.88</v>
      </c>
      <c r="E6" s="105">
        <v>19.16</v>
      </c>
      <c r="F6" s="105">
        <v>1</v>
      </c>
      <c r="G6" s="106">
        <v>344.88</v>
      </c>
      <c r="I6" s="103" t="s">
        <v>5</v>
      </c>
      <c r="J6" s="104">
        <v>41</v>
      </c>
      <c r="K6" s="105">
        <v>170</v>
      </c>
      <c r="L6" s="105">
        <v>25.452439024390248</v>
      </c>
      <c r="M6" s="105">
        <v>1</v>
      </c>
      <c r="N6" s="106">
        <v>1043.5500000000002</v>
      </c>
      <c r="P6" s="103" t="s">
        <v>5</v>
      </c>
      <c r="Q6" s="104">
        <v>26</v>
      </c>
      <c r="R6" s="105">
        <v>325</v>
      </c>
      <c r="S6" s="105">
        <v>63.499615384615382</v>
      </c>
      <c r="T6" s="105">
        <v>1</v>
      </c>
      <c r="U6" s="106">
        <v>1650.99</v>
      </c>
    </row>
    <row r="7" spans="2:21" x14ac:dyDescent="0.2">
      <c r="B7" s="103" t="s">
        <v>6</v>
      </c>
      <c r="C7" s="104">
        <v>1</v>
      </c>
      <c r="D7" s="105">
        <v>75</v>
      </c>
      <c r="E7" s="105">
        <v>75</v>
      </c>
      <c r="F7" s="105">
        <v>75</v>
      </c>
      <c r="G7" s="106">
        <v>75</v>
      </c>
      <c r="I7" s="103" t="s">
        <v>7</v>
      </c>
      <c r="J7" s="104">
        <v>689</v>
      </c>
      <c r="K7" s="105">
        <v>80</v>
      </c>
      <c r="L7" s="105">
        <v>10.976471698113201</v>
      </c>
      <c r="M7" s="105">
        <v>0.76659999999999995</v>
      </c>
      <c r="N7" s="106">
        <v>7562.7889999999952</v>
      </c>
      <c r="P7" s="103" t="s">
        <v>7</v>
      </c>
      <c r="Q7" s="104">
        <v>921</v>
      </c>
      <c r="R7" s="105">
        <v>50</v>
      </c>
      <c r="S7" s="105">
        <v>8.8253528773072709</v>
      </c>
      <c r="T7" s="105">
        <v>1</v>
      </c>
      <c r="U7" s="106">
        <v>8128.149999999996</v>
      </c>
    </row>
    <row r="8" spans="2:21" x14ac:dyDescent="0.2">
      <c r="B8" s="103" t="s">
        <v>7</v>
      </c>
      <c r="C8" s="104">
        <v>1339</v>
      </c>
      <c r="D8" s="105">
        <v>50</v>
      </c>
      <c r="E8" s="105">
        <v>13.149141150112015</v>
      </c>
      <c r="F8" s="105">
        <v>1</v>
      </c>
      <c r="G8" s="106">
        <v>17606.69999999999</v>
      </c>
      <c r="I8" s="103" t="s">
        <v>120</v>
      </c>
      <c r="J8" s="104">
        <v>9</v>
      </c>
      <c r="K8" s="105">
        <v>20</v>
      </c>
      <c r="L8" s="105">
        <v>10.811088888888889</v>
      </c>
      <c r="M8" s="105">
        <v>1.1498999999999999</v>
      </c>
      <c r="N8" s="106">
        <v>97.299800000000005</v>
      </c>
      <c r="P8" s="103" t="s">
        <v>8</v>
      </c>
      <c r="Q8" s="104">
        <v>28</v>
      </c>
      <c r="R8" s="105">
        <v>333</v>
      </c>
      <c r="S8" s="105">
        <v>69.928571428571431</v>
      </c>
      <c r="T8" s="105">
        <v>1</v>
      </c>
      <c r="U8" s="106">
        <v>1958</v>
      </c>
    </row>
    <row r="9" spans="2:21" x14ac:dyDescent="0.2">
      <c r="B9" s="103" t="s">
        <v>8</v>
      </c>
      <c r="C9" s="104">
        <v>383</v>
      </c>
      <c r="D9" s="105">
        <v>70.5</v>
      </c>
      <c r="E9" s="105">
        <v>7.7284595300261101</v>
      </c>
      <c r="F9" s="105">
        <v>1</v>
      </c>
      <c r="G9" s="106">
        <v>2960</v>
      </c>
      <c r="I9" s="103" t="s">
        <v>8</v>
      </c>
      <c r="J9" s="104">
        <v>1966</v>
      </c>
      <c r="K9" s="105">
        <v>50</v>
      </c>
      <c r="L9" s="105">
        <v>5.4435936419124955</v>
      </c>
      <c r="M9" s="105">
        <v>1</v>
      </c>
      <c r="N9" s="106">
        <v>10702.105099999966</v>
      </c>
      <c r="P9" s="103" t="s">
        <v>10</v>
      </c>
      <c r="Q9" s="104">
        <v>69</v>
      </c>
      <c r="R9" s="105">
        <v>16</v>
      </c>
      <c r="S9" s="105">
        <v>13.44927536231884</v>
      </c>
      <c r="T9" s="105">
        <v>2</v>
      </c>
      <c r="U9" s="106">
        <v>928</v>
      </c>
    </row>
    <row r="10" spans="2:21" x14ac:dyDescent="0.2">
      <c r="B10" s="103" t="s">
        <v>9</v>
      </c>
      <c r="C10" s="104">
        <v>1</v>
      </c>
      <c r="D10" s="105">
        <v>2.09</v>
      </c>
      <c r="E10" s="105">
        <v>2.09</v>
      </c>
      <c r="F10" s="105">
        <v>2.09</v>
      </c>
      <c r="G10" s="106">
        <v>2.09</v>
      </c>
      <c r="I10" s="103" t="s">
        <v>121</v>
      </c>
      <c r="J10" s="104">
        <v>20</v>
      </c>
      <c r="K10" s="105">
        <v>1</v>
      </c>
      <c r="L10" s="105">
        <v>1</v>
      </c>
      <c r="M10" s="105">
        <v>1</v>
      </c>
      <c r="N10" s="106">
        <v>20</v>
      </c>
      <c r="P10" s="103" t="s">
        <v>11</v>
      </c>
      <c r="Q10" s="104">
        <v>692</v>
      </c>
      <c r="R10" s="105">
        <v>1050</v>
      </c>
      <c r="S10" s="105">
        <v>64.14216763005777</v>
      </c>
      <c r="T10" s="105">
        <v>1.25</v>
      </c>
      <c r="U10" s="106">
        <v>44386.379999999976</v>
      </c>
    </row>
    <row r="11" spans="2:21" x14ac:dyDescent="0.2">
      <c r="B11" s="103" t="s">
        <v>10</v>
      </c>
      <c r="C11" s="104">
        <v>234</v>
      </c>
      <c r="D11" s="105">
        <v>100</v>
      </c>
      <c r="E11" s="105">
        <v>15.873931623931623</v>
      </c>
      <c r="F11" s="105">
        <v>2</v>
      </c>
      <c r="G11" s="106">
        <v>3714.5</v>
      </c>
      <c r="I11" s="103" t="s">
        <v>10</v>
      </c>
      <c r="J11" s="104">
        <v>674</v>
      </c>
      <c r="K11" s="105">
        <v>35</v>
      </c>
      <c r="L11" s="105">
        <v>9.0667094955489294</v>
      </c>
      <c r="M11" s="105">
        <v>0.76659999999999995</v>
      </c>
      <c r="N11" s="106">
        <v>6110.9621999999781</v>
      </c>
      <c r="P11" s="103" t="s">
        <v>122</v>
      </c>
      <c r="Q11" s="104">
        <v>2</v>
      </c>
      <c r="R11" s="105">
        <v>3</v>
      </c>
      <c r="S11" s="105">
        <v>2.5</v>
      </c>
      <c r="T11" s="105">
        <v>2</v>
      </c>
      <c r="U11" s="106">
        <v>5</v>
      </c>
    </row>
    <row r="12" spans="2:21" x14ac:dyDescent="0.2">
      <c r="B12" s="103" t="s">
        <v>11</v>
      </c>
      <c r="C12" s="104">
        <v>525</v>
      </c>
      <c r="D12" s="105">
        <v>370</v>
      </c>
      <c r="E12" s="105">
        <v>46.790990476190288</v>
      </c>
      <c r="F12" s="105">
        <v>1</v>
      </c>
      <c r="G12" s="106">
        <v>24565.269999999902</v>
      </c>
      <c r="I12" s="103" t="s">
        <v>11</v>
      </c>
      <c r="J12" s="104">
        <v>375</v>
      </c>
      <c r="K12" s="105">
        <v>282.5</v>
      </c>
      <c r="L12" s="105">
        <v>27.581475733333249</v>
      </c>
      <c r="M12" s="105">
        <v>1.1498999999999999</v>
      </c>
      <c r="N12" s="106">
        <v>10343.053399999968</v>
      </c>
      <c r="P12" s="103" t="s">
        <v>12</v>
      </c>
      <c r="Q12" s="104">
        <v>20</v>
      </c>
      <c r="R12" s="105">
        <v>1</v>
      </c>
      <c r="S12" s="105">
        <v>1</v>
      </c>
      <c r="T12" s="105">
        <v>1</v>
      </c>
      <c r="U12" s="106">
        <v>20</v>
      </c>
    </row>
    <row r="13" spans="2:21" x14ac:dyDescent="0.2">
      <c r="B13" s="103" t="s">
        <v>12</v>
      </c>
      <c r="C13" s="104">
        <v>4</v>
      </c>
      <c r="D13" s="105">
        <v>5.42</v>
      </c>
      <c r="E13" s="105">
        <v>4.5874999999999995</v>
      </c>
      <c r="F13" s="105">
        <v>2.09</v>
      </c>
      <c r="G13" s="106">
        <v>18.349999999999998</v>
      </c>
      <c r="I13" s="103" t="s">
        <v>122</v>
      </c>
      <c r="J13" s="104">
        <v>5</v>
      </c>
      <c r="K13" s="105">
        <v>5</v>
      </c>
      <c r="L13" s="105">
        <v>4.6132800000000005</v>
      </c>
      <c r="M13" s="105">
        <v>3.0663999999999998</v>
      </c>
      <c r="N13" s="106">
        <v>23.066400000000002</v>
      </c>
      <c r="P13" s="103" t="s">
        <v>13</v>
      </c>
      <c r="Q13" s="104">
        <v>27</v>
      </c>
      <c r="R13" s="105">
        <v>215</v>
      </c>
      <c r="S13" s="105">
        <v>142.4814814814815</v>
      </c>
      <c r="T13" s="105">
        <v>20</v>
      </c>
      <c r="U13" s="106">
        <v>3847</v>
      </c>
    </row>
    <row r="14" spans="2:21" x14ac:dyDescent="0.2">
      <c r="B14" s="103" t="s">
        <v>13</v>
      </c>
      <c r="C14" s="104">
        <v>11</v>
      </c>
      <c r="D14" s="105">
        <v>120</v>
      </c>
      <c r="E14" s="105">
        <v>71.413636363636357</v>
      </c>
      <c r="F14" s="105">
        <v>10</v>
      </c>
      <c r="G14" s="106">
        <v>785.55</v>
      </c>
      <c r="I14" s="103" t="s">
        <v>13</v>
      </c>
      <c r="J14" s="104">
        <v>49</v>
      </c>
      <c r="K14" s="105">
        <v>228</v>
      </c>
      <c r="L14" s="105">
        <v>63.195510204081621</v>
      </c>
      <c r="M14" s="105">
        <v>5.58</v>
      </c>
      <c r="N14" s="106">
        <v>3096.5799999999995</v>
      </c>
      <c r="P14" s="103" t="s">
        <v>14</v>
      </c>
      <c r="Q14" s="104">
        <v>126</v>
      </c>
      <c r="R14" s="105">
        <v>1500</v>
      </c>
      <c r="S14" s="105">
        <v>170.80936507936505</v>
      </c>
      <c r="T14" s="105">
        <v>5</v>
      </c>
      <c r="U14" s="106">
        <v>21521.979999999996</v>
      </c>
    </row>
    <row r="15" spans="2:21" x14ac:dyDescent="0.2">
      <c r="B15" s="103" t="s">
        <v>14</v>
      </c>
      <c r="C15" s="104">
        <v>239</v>
      </c>
      <c r="D15" s="105">
        <v>305</v>
      </c>
      <c r="E15" s="105">
        <v>71.803430962343</v>
      </c>
      <c r="F15" s="105">
        <v>5</v>
      </c>
      <c r="G15" s="106">
        <v>17161.019999999979</v>
      </c>
      <c r="I15" s="103" t="s">
        <v>14</v>
      </c>
      <c r="J15" s="104">
        <v>245</v>
      </c>
      <c r="K15" s="105">
        <v>2500</v>
      </c>
      <c r="L15" s="105">
        <v>83.648439591836734</v>
      </c>
      <c r="M15" s="105">
        <v>5</v>
      </c>
      <c r="N15" s="106">
        <v>20493.867699999999</v>
      </c>
      <c r="P15" s="103" t="s">
        <v>130</v>
      </c>
      <c r="Q15" s="104">
        <v>20</v>
      </c>
      <c r="R15" s="105">
        <v>1</v>
      </c>
      <c r="S15" s="105">
        <v>1</v>
      </c>
      <c r="T15" s="105">
        <v>1</v>
      </c>
      <c r="U15" s="106">
        <v>20</v>
      </c>
    </row>
    <row r="16" spans="2:21" x14ac:dyDescent="0.2">
      <c r="B16" s="103" t="s">
        <v>15</v>
      </c>
      <c r="C16" s="104">
        <v>80</v>
      </c>
      <c r="D16" s="105">
        <v>212</v>
      </c>
      <c r="E16" s="105">
        <v>31.015625</v>
      </c>
      <c r="F16" s="105">
        <v>0</v>
      </c>
      <c r="G16" s="106">
        <v>2481.25</v>
      </c>
      <c r="I16" s="103" t="s">
        <v>15</v>
      </c>
      <c r="J16" s="104">
        <v>34</v>
      </c>
      <c r="K16" s="105">
        <v>133</v>
      </c>
      <c r="L16" s="105">
        <v>28.036452941176471</v>
      </c>
      <c r="M16" s="105">
        <v>5</v>
      </c>
      <c r="N16" s="106">
        <v>953.23940000000005</v>
      </c>
      <c r="P16" s="103" t="s">
        <v>15</v>
      </c>
      <c r="Q16" s="104">
        <v>145</v>
      </c>
      <c r="R16" s="105">
        <v>125</v>
      </c>
      <c r="S16" s="105">
        <v>17.47758620689655</v>
      </c>
      <c r="T16" s="105">
        <v>2</v>
      </c>
      <c r="U16" s="106">
        <v>2534.25</v>
      </c>
    </row>
    <row r="17" spans="2:21" x14ac:dyDescent="0.2">
      <c r="B17" s="103" t="s">
        <v>16</v>
      </c>
      <c r="C17" s="104">
        <v>136</v>
      </c>
      <c r="D17" s="105">
        <v>55.98</v>
      </c>
      <c r="E17" s="105">
        <v>5.0830882352941131</v>
      </c>
      <c r="F17" s="105">
        <v>0.4</v>
      </c>
      <c r="G17" s="106">
        <v>691.29999999999939</v>
      </c>
      <c r="I17" s="103" t="s">
        <v>18</v>
      </c>
      <c r="J17" s="104">
        <v>42</v>
      </c>
      <c r="K17" s="105">
        <v>26.63</v>
      </c>
      <c r="L17" s="105">
        <v>11.213809523809527</v>
      </c>
      <c r="M17" s="105">
        <v>5.97</v>
      </c>
      <c r="N17" s="106">
        <v>470.98000000000013</v>
      </c>
      <c r="P17" s="103" t="s">
        <v>16</v>
      </c>
      <c r="Q17" s="104">
        <v>144</v>
      </c>
      <c r="R17" s="105">
        <v>30</v>
      </c>
      <c r="S17" s="105">
        <v>4.6137500000000067</v>
      </c>
      <c r="T17" s="105">
        <v>1.26</v>
      </c>
      <c r="U17" s="106">
        <v>664.38000000000102</v>
      </c>
    </row>
    <row r="18" spans="2:21" x14ac:dyDescent="0.2">
      <c r="B18" s="103" t="s">
        <v>17</v>
      </c>
      <c r="C18" s="104">
        <v>1</v>
      </c>
      <c r="D18" s="105">
        <v>2.09</v>
      </c>
      <c r="E18" s="105">
        <v>2.09</v>
      </c>
      <c r="F18" s="105">
        <v>2.09</v>
      </c>
      <c r="G18" s="106">
        <v>2.09</v>
      </c>
      <c r="I18" s="103" t="s">
        <v>20</v>
      </c>
      <c r="J18" s="104">
        <v>20</v>
      </c>
      <c r="K18" s="105">
        <v>2</v>
      </c>
      <c r="L18" s="105">
        <v>2</v>
      </c>
      <c r="M18" s="105">
        <v>2</v>
      </c>
      <c r="N18" s="106">
        <v>40</v>
      </c>
      <c r="P18" s="103" t="s">
        <v>18</v>
      </c>
      <c r="Q18" s="104">
        <v>93</v>
      </c>
      <c r="R18" s="105">
        <v>26.63</v>
      </c>
      <c r="S18" s="105">
        <v>11.786559139784959</v>
      </c>
      <c r="T18" s="105">
        <v>5.97</v>
      </c>
      <c r="U18" s="106">
        <v>1096.1500000000012</v>
      </c>
    </row>
    <row r="19" spans="2:21" x14ac:dyDescent="0.2">
      <c r="B19" s="103" t="s">
        <v>18</v>
      </c>
      <c r="C19" s="104">
        <v>13</v>
      </c>
      <c r="D19" s="105">
        <v>15</v>
      </c>
      <c r="E19" s="105">
        <v>10.286153846153846</v>
      </c>
      <c r="F19" s="105">
        <v>5.42</v>
      </c>
      <c r="G19" s="106">
        <v>133.72</v>
      </c>
      <c r="I19" s="103" t="s">
        <v>25</v>
      </c>
      <c r="J19" s="104">
        <v>3</v>
      </c>
      <c r="K19" s="105">
        <v>3.3</v>
      </c>
      <c r="L19" s="105">
        <v>3.2999999999999994</v>
      </c>
      <c r="M19" s="105">
        <v>3.3</v>
      </c>
      <c r="N19" s="106">
        <v>9.8999999999999986</v>
      </c>
      <c r="P19" s="103" t="s">
        <v>19</v>
      </c>
      <c r="Q19" s="104">
        <v>6</v>
      </c>
      <c r="R19" s="105">
        <v>11.97</v>
      </c>
      <c r="S19" s="105">
        <v>7.5200000000000005</v>
      </c>
      <c r="T19" s="105">
        <v>6.63</v>
      </c>
      <c r="U19" s="106">
        <v>45.120000000000005</v>
      </c>
    </row>
    <row r="20" spans="2:21" x14ac:dyDescent="0.2">
      <c r="B20" s="103" t="s">
        <v>19</v>
      </c>
      <c r="C20" s="104">
        <v>4</v>
      </c>
      <c r="D20" s="105">
        <v>5.42</v>
      </c>
      <c r="E20" s="105">
        <v>5.42</v>
      </c>
      <c r="F20" s="105">
        <v>5.42</v>
      </c>
      <c r="G20" s="106">
        <v>21.68</v>
      </c>
      <c r="I20" s="103" t="s">
        <v>27</v>
      </c>
      <c r="J20" s="104">
        <v>6510</v>
      </c>
      <c r="K20" s="105">
        <v>230</v>
      </c>
      <c r="L20" s="105">
        <v>5.4313824884791959</v>
      </c>
      <c r="M20" s="105">
        <v>0.01</v>
      </c>
      <c r="N20" s="106">
        <v>35358.299999999566</v>
      </c>
      <c r="P20" s="103" t="s">
        <v>20</v>
      </c>
      <c r="Q20" s="104">
        <v>21</v>
      </c>
      <c r="R20" s="105">
        <v>20</v>
      </c>
      <c r="S20" s="105">
        <v>19.68095238095238</v>
      </c>
      <c r="T20" s="105">
        <v>13.3</v>
      </c>
      <c r="U20" s="106">
        <v>413.3</v>
      </c>
    </row>
    <row r="21" spans="2:21" x14ac:dyDescent="0.2">
      <c r="B21" s="103" t="s">
        <v>20</v>
      </c>
      <c r="C21" s="104">
        <v>28</v>
      </c>
      <c r="D21" s="105">
        <v>12.09</v>
      </c>
      <c r="E21" s="105">
        <v>6.2546428571428567</v>
      </c>
      <c r="F21" s="105">
        <v>4.09</v>
      </c>
      <c r="G21" s="106">
        <v>175.13</v>
      </c>
      <c r="I21" s="103" t="s">
        <v>29</v>
      </c>
      <c r="J21" s="104">
        <v>318</v>
      </c>
      <c r="K21" s="105">
        <v>200</v>
      </c>
      <c r="L21" s="105">
        <v>92.80503144654088</v>
      </c>
      <c r="M21" s="105">
        <v>40</v>
      </c>
      <c r="N21" s="106">
        <v>29512</v>
      </c>
      <c r="P21" s="103" t="s">
        <v>21</v>
      </c>
      <c r="Q21" s="104">
        <v>1</v>
      </c>
      <c r="R21" s="105">
        <v>3.3</v>
      </c>
      <c r="S21" s="105">
        <v>3.3</v>
      </c>
      <c r="T21" s="105">
        <v>3.3</v>
      </c>
      <c r="U21" s="106">
        <v>3.3</v>
      </c>
    </row>
    <row r="22" spans="2:21" x14ac:dyDescent="0.2">
      <c r="B22" s="103" t="s">
        <v>21</v>
      </c>
      <c r="C22" s="104">
        <v>1</v>
      </c>
      <c r="D22" s="105">
        <v>2.09</v>
      </c>
      <c r="E22" s="105">
        <v>2.09</v>
      </c>
      <c r="F22" s="105">
        <v>2.09</v>
      </c>
      <c r="G22" s="106">
        <v>2.09</v>
      </c>
      <c r="I22" s="103" t="s">
        <v>30</v>
      </c>
      <c r="J22" s="104">
        <v>14</v>
      </c>
      <c r="K22" s="105">
        <v>136</v>
      </c>
      <c r="L22" s="105">
        <v>102.5</v>
      </c>
      <c r="M22" s="105">
        <v>30</v>
      </c>
      <c r="N22" s="106">
        <v>1435</v>
      </c>
      <c r="P22" s="103" t="s">
        <v>23</v>
      </c>
      <c r="Q22" s="104">
        <v>73</v>
      </c>
      <c r="R22" s="105">
        <v>3.3</v>
      </c>
      <c r="S22" s="105">
        <v>2.0438356164383555</v>
      </c>
      <c r="T22" s="105">
        <v>1.99</v>
      </c>
      <c r="U22" s="106">
        <v>149.19999999999996</v>
      </c>
    </row>
    <row r="23" spans="2:21" x14ac:dyDescent="0.2">
      <c r="B23" s="103" t="s">
        <v>22</v>
      </c>
      <c r="C23" s="104">
        <v>2</v>
      </c>
      <c r="D23" s="105">
        <v>4.09</v>
      </c>
      <c r="E23" s="105">
        <v>4.09</v>
      </c>
      <c r="F23" s="105">
        <v>4.09</v>
      </c>
      <c r="G23" s="106">
        <v>8.18</v>
      </c>
      <c r="I23" s="103" t="s">
        <v>32</v>
      </c>
      <c r="J23" s="104">
        <v>6</v>
      </c>
      <c r="K23" s="105">
        <v>16.63</v>
      </c>
      <c r="L23" s="105">
        <v>11.296666666666667</v>
      </c>
      <c r="M23" s="105">
        <v>8.6300000000000008</v>
      </c>
      <c r="N23" s="106">
        <v>67.78</v>
      </c>
      <c r="P23" s="103" t="s">
        <v>25</v>
      </c>
      <c r="Q23" s="104">
        <v>70</v>
      </c>
      <c r="R23" s="105">
        <v>3.3</v>
      </c>
      <c r="S23" s="105">
        <v>0.19799999999999998</v>
      </c>
      <c r="T23" s="105">
        <v>0.01</v>
      </c>
      <c r="U23" s="106">
        <v>13.86</v>
      </c>
    </row>
    <row r="24" spans="2:21" x14ac:dyDescent="0.2">
      <c r="B24" s="103" t="s">
        <v>23</v>
      </c>
      <c r="C24" s="104">
        <v>13</v>
      </c>
      <c r="D24" s="105">
        <v>79.52</v>
      </c>
      <c r="E24" s="105">
        <v>28.476153846153846</v>
      </c>
      <c r="F24" s="105">
        <v>5.42</v>
      </c>
      <c r="G24" s="106">
        <v>370.19</v>
      </c>
      <c r="I24" s="103" t="s">
        <v>33</v>
      </c>
      <c r="J24" s="104">
        <v>64</v>
      </c>
      <c r="K24" s="105">
        <v>79.959999999999994</v>
      </c>
      <c r="L24" s="105">
        <v>43.035468750000007</v>
      </c>
      <c r="M24" s="105">
        <v>13.3</v>
      </c>
      <c r="N24" s="106">
        <v>2754.2700000000004</v>
      </c>
      <c r="P24" s="103" t="s">
        <v>27</v>
      </c>
      <c r="Q24" s="104">
        <v>6699</v>
      </c>
      <c r="R24" s="105">
        <v>246</v>
      </c>
      <c r="S24" s="105">
        <v>9.295999402895994</v>
      </c>
      <c r="T24" s="105">
        <v>0.1</v>
      </c>
      <c r="U24" s="106">
        <v>62273.900000000263</v>
      </c>
    </row>
    <row r="25" spans="2:21" x14ac:dyDescent="0.2">
      <c r="B25" s="103" t="s">
        <v>24</v>
      </c>
      <c r="C25" s="104">
        <v>11</v>
      </c>
      <c r="D25" s="105">
        <v>65.42</v>
      </c>
      <c r="E25" s="105">
        <v>36.329090909090922</v>
      </c>
      <c r="F25" s="105">
        <v>25.42</v>
      </c>
      <c r="G25" s="106">
        <v>399.62000000000012</v>
      </c>
      <c r="I25" s="103" t="s">
        <v>34</v>
      </c>
      <c r="J25" s="104">
        <v>212</v>
      </c>
      <c r="K25" s="105">
        <v>87.5</v>
      </c>
      <c r="L25" s="105">
        <v>5.9313457547169932</v>
      </c>
      <c r="M25" s="105">
        <v>0.76659999999999995</v>
      </c>
      <c r="N25" s="106">
        <v>1257.4453000000026</v>
      </c>
      <c r="P25" s="103" t="s">
        <v>29</v>
      </c>
      <c r="Q25" s="104">
        <v>478</v>
      </c>
      <c r="R25" s="105">
        <v>300</v>
      </c>
      <c r="S25" s="105">
        <v>85.05125523012552</v>
      </c>
      <c r="T25" s="105">
        <v>10</v>
      </c>
      <c r="U25" s="106">
        <v>40654.5</v>
      </c>
    </row>
    <row r="26" spans="2:21" x14ac:dyDescent="0.2">
      <c r="B26" s="103" t="s">
        <v>25</v>
      </c>
      <c r="C26" s="104">
        <v>3</v>
      </c>
      <c r="D26" s="105">
        <v>7.42</v>
      </c>
      <c r="E26" s="105">
        <v>3.8666666666666667</v>
      </c>
      <c r="F26" s="105">
        <v>2.09</v>
      </c>
      <c r="G26" s="106">
        <v>11.6</v>
      </c>
      <c r="I26" s="103" t="s">
        <v>123</v>
      </c>
      <c r="J26" s="104">
        <v>1</v>
      </c>
      <c r="K26" s="105">
        <v>9.9700000000000006</v>
      </c>
      <c r="L26" s="105">
        <v>9.9700000000000006</v>
      </c>
      <c r="M26" s="105">
        <v>9.9700000000000006</v>
      </c>
      <c r="N26" s="106">
        <v>9.9700000000000006</v>
      </c>
      <c r="P26" s="103" t="s">
        <v>30</v>
      </c>
      <c r="Q26" s="104">
        <v>8</v>
      </c>
      <c r="R26" s="105">
        <v>136</v>
      </c>
      <c r="S26" s="105">
        <v>60.625</v>
      </c>
      <c r="T26" s="105">
        <v>47</v>
      </c>
      <c r="U26" s="106">
        <v>485</v>
      </c>
    </row>
    <row r="27" spans="2:21" x14ac:dyDescent="0.2">
      <c r="B27" s="103" t="s">
        <v>26</v>
      </c>
      <c r="C27" s="104">
        <v>1</v>
      </c>
      <c r="D27" s="105">
        <v>2.09</v>
      </c>
      <c r="E27" s="105">
        <v>2.09</v>
      </c>
      <c r="F27" s="105">
        <v>2.09</v>
      </c>
      <c r="G27" s="106">
        <v>2.09</v>
      </c>
      <c r="I27" s="103" t="s">
        <v>37</v>
      </c>
      <c r="J27" s="104">
        <v>1</v>
      </c>
      <c r="K27" s="105">
        <v>6.63</v>
      </c>
      <c r="L27" s="105">
        <v>6.63</v>
      </c>
      <c r="M27" s="105">
        <v>6.63</v>
      </c>
      <c r="N27" s="106">
        <v>6.63</v>
      </c>
      <c r="P27" s="103" t="s">
        <v>31</v>
      </c>
      <c r="Q27" s="104">
        <v>51</v>
      </c>
      <c r="R27" s="105">
        <v>66.63</v>
      </c>
      <c r="S27" s="105">
        <v>29.403725490196081</v>
      </c>
      <c r="T27" s="105">
        <v>19.96</v>
      </c>
      <c r="U27" s="106">
        <v>1499.5900000000001</v>
      </c>
    </row>
    <row r="28" spans="2:21" x14ac:dyDescent="0.2">
      <c r="B28" s="103" t="s">
        <v>27</v>
      </c>
      <c r="C28" s="104">
        <v>7968</v>
      </c>
      <c r="D28" s="105">
        <v>220</v>
      </c>
      <c r="E28" s="105">
        <v>6.218706074297212</v>
      </c>
      <c r="F28" s="105">
        <v>0.1</v>
      </c>
      <c r="G28" s="106">
        <v>49550.650000000183</v>
      </c>
      <c r="I28" s="103" t="s">
        <v>38</v>
      </c>
      <c r="J28" s="104">
        <v>41</v>
      </c>
      <c r="K28" s="105">
        <v>13.3</v>
      </c>
      <c r="L28" s="105">
        <v>1.7878048780487805</v>
      </c>
      <c r="M28" s="105">
        <v>1</v>
      </c>
      <c r="N28" s="106">
        <v>73.3</v>
      </c>
      <c r="P28" s="103" t="s">
        <v>32</v>
      </c>
      <c r="Q28" s="104">
        <v>28</v>
      </c>
      <c r="R28" s="105">
        <v>23.3</v>
      </c>
      <c r="S28" s="105">
        <v>18.202499999999997</v>
      </c>
      <c r="T28" s="105">
        <v>8.6300000000000008</v>
      </c>
      <c r="U28" s="106">
        <v>509.66999999999996</v>
      </c>
    </row>
    <row r="29" spans="2:21" x14ac:dyDescent="0.2">
      <c r="B29" s="103" t="s">
        <v>28</v>
      </c>
      <c r="C29" s="104">
        <v>2</v>
      </c>
      <c r="D29" s="105">
        <v>5</v>
      </c>
      <c r="E29" s="105">
        <v>5</v>
      </c>
      <c r="F29" s="105">
        <v>5</v>
      </c>
      <c r="G29" s="106">
        <v>10</v>
      </c>
      <c r="I29" s="103" t="s">
        <v>40</v>
      </c>
      <c r="J29" s="104">
        <v>278</v>
      </c>
      <c r="K29" s="105">
        <v>259.25</v>
      </c>
      <c r="L29" s="105">
        <v>107.84726618705039</v>
      </c>
      <c r="M29" s="105">
        <v>1</v>
      </c>
      <c r="N29" s="106">
        <v>29981.540000000008</v>
      </c>
      <c r="P29" s="103" t="s">
        <v>33</v>
      </c>
      <c r="Q29" s="104">
        <v>337</v>
      </c>
      <c r="R29" s="105">
        <v>133.29</v>
      </c>
      <c r="S29" s="105">
        <v>34.140267062314457</v>
      </c>
      <c r="T29" s="105">
        <v>6.63</v>
      </c>
      <c r="U29" s="106">
        <v>11505.269999999971</v>
      </c>
    </row>
    <row r="30" spans="2:21" x14ac:dyDescent="0.2">
      <c r="B30" s="103" t="s">
        <v>29</v>
      </c>
      <c r="C30" s="104">
        <v>445</v>
      </c>
      <c r="D30" s="105">
        <v>300</v>
      </c>
      <c r="E30" s="105">
        <v>83.620224719101117</v>
      </c>
      <c r="F30" s="105">
        <v>40</v>
      </c>
      <c r="G30" s="106">
        <v>37211</v>
      </c>
      <c r="I30" s="103" t="s">
        <v>41</v>
      </c>
      <c r="J30" s="104">
        <v>137</v>
      </c>
      <c r="K30" s="105">
        <v>30</v>
      </c>
      <c r="L30" s="105">
        <v>11.324001459854005</v>
      </c>
      <c r="M30" s="105">
        <v>5</v>
      </c>
      <c r="N30" s="106">
        <v>1551.3881999999987</v>
      </c>
      <c r="P30" s="103" t="s">
        <v>34</v>
      </c>
      <c r="Q30" s="104">
        <v>23</v>
      </c>
      <c r="R30" s="105">
        <v>66</v>
      </c>
      <c r="S30" s="105">
        <v>13</v>
      </c>
      <c r="T30" s="105">
        <v>3</v>
      </c>
      <c r="U30" s="106">
        <v>299</v>
      </c>
    </row>
    <row r="31" spans="2:21" x14ac:dyDescent="0.2">
      <c r="B31" s="103" t="s">
        <v>30</v>
      </c>
      <c r="C31" s="104">
        <v>41</v>
      </c>
      <c r="D31" s="105">
        <v>125</v>
      </c>
      <c r="E31" s="105">
        <v>84.024390243902445</v>
      </c>
      <c r="F31" s="105">
        <v>45</v>
      </c>
      <c r="G31" s="106">
        <v>3445</v>
      </c>
      <c r="I31" s="103" t="s">
        <v>43</v>
      </c>
      <c r="J31" s="104">
        <v>11</v>
      </c>
      <c r="K31" s="105">
        <v>86.62</v>
      </c>
      <c r="L31" s="105">
        <v>64.658181818181816</v>
      </c>
      <c r="M31" s="105">
        <v>5</v>
      </c>
      <c r="N31" s="106">
        <v>711.24</v>
      </c>
      <c r="P31" s="103" t="s">
        <v>123</v>
      </c>
      <c r="Q31" s="104">
        <v>1</v>
      </c>
      <c r="R31" s="105">
        <v>4.63</v>
      </c>
      <c r="S31" s="105">
        <v>4.63</v>
      </c>
      <c r="T31" s="105">
        <v>4.63</v>
      </c>
      <c r="U31" s="106">
        <v>4.63</v>
      </c>
    </row>
    <row r="32" spans="2:21" x14ac:dyDescent="0.2">
      <c r="B32" s="103" t="s">
        <v>31</v>
      </c>
      <c r="C32" s="104">
        <v>30</v>
      </c>
      <c r="D32" s="105">
        <v>124.18</v>
      </c>
      <c r="E32" s="105">
        <v>48.882666666666672</v>
      </c>
      <c r="F32" s="105">
        <v>12.09</v>
      </c>
      <c r="G32" s="106">
        <v>1466.4800000000002</v>
      </c>
      <c r="I32" s="103" t="s">
        <v>44</v>
      </c>
      <c r="J32" s="104">
        <v>149</v>
      </c>
      <c r="K32" s="105">
        <v>25</v>
      </c>
      <c r="L32" s="105">
        <v>4.3020134228187921</v>
      </c>
      <c r="M32" s="105">
        <v>1</v>
      </c>
      <c r="N32" s="106">
        <v>641</v>
      </c>
      <c r="P32" s="103" t="s">
        <v>37</v>
      </c>
      <c r="Q32" s="104">
        <v>7</v>
      </c>
      <c r="R32" s="105">
        <v>6.63</v>
      </c>
      <c r="S32" s="105">
        <v>6.6300000000000008</v>
      </c>
      <c r="T32" s="105">
        <v>6.63</v>
      </c>
      <c r="U32" s="106">
        <v>46.410000000000004</v>
      </c>
    </row>
    <row r="33" spans="2:21" x14ac:dyDescent="0.2">
      <c r="B33" s="103" t="s">
        <v>32</v>
      </c>
      <c r="C33" s="104">
        <v>10</v>
      </c>
      <c r="D33" s="105">
        <v>14.18</v>
      </c>
      <c r="E33" s="105">
        <v>9.3020000000000014</v>
      </c>
      <c r="F33" s="105">
        <v>8.76</v>
      </c>
      <c r="G33" s="106">
        <v>93.02000000000001</v>
      </c>
      <c r="I33" s="103" t="s">
        <v>45</v>
      </c>
      <c r="J33" s="104">
        <v>1</v>
      </c>
      <c r="K33" s="105">
        <v>26</v>
      </c>
      <c r="L33" s="105">
        <v>26</v>
      </c>
      <c r="M33" s="105">
        <v>26</v>
      </c>
      <c r="N33" s="106">
        <v>26</v>
      </c>
      <c r="P33" s="103" t="s">
        <v>38</v>
      </c>
      <c r="Q33" s="104">
        <v>47</v>
      </c>
      <c r="R33" s="105">
        <v>26.63</v>
      </c>
      <c r="S33" s="105">
        <v>2.9229787234042552</v>
      </c>
      <c r="T33" s="105">
        <v>1</v>
      </c>
      <c r="U33" s="106">
        <v>137.38</v>
      </c>
    </row>
    <row r="34" spans="2:21" x14ac:dyDescent="0.2">
      <c r="B34" s="103" t="s">
        <v>33</v>
      </c>
      <c r="C34" s="104">
        <v>44</v>
      </c>
      <c r="D34" s="105">
        <v>115.42</v>
      </c>
      <c r="E34" s="105">
        <v>47.684772727272751</v>
      </c>
      <c r="F34" s="105">
        <v>15.42</v>
      </c>
      <c r="G34" s="106">
        <v>2098.130000000001</v>
      </c>
      <c r="I34" s="103" t="s">
        <v>46</v>
      </c>
      <c r="J34" s="104">
        <v>3033</v>
      </c>
      <c r="K34" s="105">
        <v>42</v>
      </c>
      <c r="L34" s="105">
        <v>17.138625123639958</v>
      </c>
      <c r="M34" s="105">
        <v>1</v>
      </c>
      <c r="N34" s="106">
        <v>51981.45</v>
      </c>
      <c r="P34" s="103" t="s">
        <v>40</v>
      </c>
      <c r="Q34" s="104">
        <v>417</v>
      </c>
      <c r="R34" s="105">
        <v>250</v>
      </c>
      <c r="S34" s="105">
        <v>130.3046762589928</v>
      </c>
      <c r="T34" s="105">
        <v>3.5</v>
      </c>
      <c r="U34" s="106">
        <v>54337.049999999996</v>
      </c>
    </row>
    <row r="35" spans="2:21" x14ac:dyDescent="0.2">
      <c r="B35" s="103" t="s">
        <v>34</v>
      </c>
      <c r="C35" s="104">
        <v>210</v>
      </c>
      <c r="D35" s="105">
        <v>170</v>
      </c>
      <c r="E35" s="105">
        <v>10.577142857142857</v>
      </c>
      <c r="F35" s="105">
        <v>2</v>
      </c>
      <c r="G35" s="106">
        <v>2221.1999999999998</v>
      </c>
      <c r="I35" s="103" t="s">
        <v>47</v>
      </c>
      <c r="J35" s="104">
        <v>35</v>
      </c>
      <c r="K35" s="105">
        <v>50</v>
      </c>
      <c r="L35" s="105">
        <v>12.628571428571428</v>
      </c>
      <c r="M35" s="105">
        <v>6</v>
      </c>
      <c r="N35" s="106">
        <v>442</v>
      </c>
      <c r="P35" s="103" t="s">
        <v>41</v>
      </c>
      <c r="Q35" s="104">
        <v>293</v>
      </c>
      <c r="R35" s="105">
        <v>47.5</v>
      </c>
      <c r="S35" s="105">
        <v>14.08703071672355</v>
      </c>
      <c r="T35" s="105">
        <v>1.25</v>
      </c>
      <c r="U35" s="106">
        <v>4127.5</v>
      </c>
    </row>
    <row r="36" spans="2:21" x14ac:dyDescent="0.2">
      <c r="B36" s="103" t="s">
        <v>35</v>
      </c>
      <c r="C36" s="104">
        <v>1</v>
      </c>
      <c r="D36" s="105">
        <v>8</v>
      </c>
      <c r="E36" s="105">
        <v>8</v>
      </c>
      <c r="F36" s="105">
        <v>8</v>
      </c>
      <c r="G36" s="106">
        <v>8</v>
      </c>
      <c r="I36" s="103" t="s">
        <v>124</v>
      </c>
      <c r="J36" s="104">
        <v>1</v>
      </c>
      <c r="K36" s="105">
        <v>17</v>
      </c>
      <c r="L36" s="105">
        <v>17</v>
      </c>
      <c r="M36" s="105">
        <v>17</v>
      </c>
      <c r="N36" s="106">
        <v>17</v>
      </c>
      <c r="P36" s="103" t="s">
        <v>131</v>
      </c>
      <c r="Q36" s="104">
        <v>5</v>
      </c>
      <c r="R36" s="105">
        <v>90</v>
      </c>
      <c r="S36" s="105">
        <v>50</v>
      </c>
      <c r="T36" s="105">
        <v>10</v>
      </c>
      <c r="U36" s="106">
        <v>250</v>
      </c>
    </row>
    <row r="37" spans="2:21" x14ac:dyDescent="0.2">
      <c r="B37" s="103" t="s">
        <v>36</v>
      </c>
      <c r="C37" s="104">
        <v>5</v>
      </c>
      <c r="D37" s="105">
        <v>20.85</v>
      </c>
      <c r="E37" s="105">
        <v>9.594000000000003</v>
      </c>
      <c r="F37" s="105">
        <v>2.09</v>
      </c>
      <c r="G37" s="106">
        <v>47.970000000000013</v>
      </c>
      <c r="I37" s="103" t="s">
        <v>48</v>
      </c>
      <c r="J37" s="104">
        <v>400</v>
      </c>
      <c r="K37" s="105">
        <v>17</v>
      </c>
      <c r="L37" s="105">
        <v>16.7</v>
      </c>
      <c r="M37" s="105">
        <v>1</v>
      </c>
      <c r="N37" s="106">
        <v>6680</v>
      </c>
      <c r="P37" s="103" t="s">
        <v>43</v>
      </c>
      <c r="Q37" s="104">
        <v>38</v>
      </c>
      <c r="R37" s="105">
        <v>86.62</v>
      </c>
      <c r="S37" s="105">
        <v>40.288947368421042</v>
      </c>
      <c r="T37" s="105">
        <v>5</v>
      </c>
      <c r="U37" s="106">
        <v>1530.9799999999996</v>
      </c>
    </row>
    <row r="38" spans="2:21" x14ac:dyDescent="0.2">
      <c r="B38" s="103" t="s">
        <v>37</v>
      </c>
      <c r="C38" s="104">
        <v>3</v>
      </c>
      <c r="D38" s="105">
        <v>5.42</v>
      </c>
      <c r="E38" s="105">
        <v>5.419999999999999</v>
      </c>
      <c r="F38" s="105">
        <v>5.42</v>
      </c>
      <c r="G38" s="106">
        <v>16.259999999999998</v>
      </c>
      <c r="I38" s="103" t="s">
        <v>49</v>
      </c>
      <c r="J38" s="104">
        <v>2557</v>
      </c>
      <c r="K38" s="105">
        <v>45</v>
      </c>
      <c r="L38" s="105">
        <v>8.8201016816581941</v>
      </c>
      <c r="M38" s="105">
        <v>0</v>
      </c>
      <c r="N38" s="106">
        <v>22553</v>
      </c>
      <c r="P38" s="103" t="s">
        <v>44</v>
      </c>
      <c r="Q38" s="104">
        <v>154</v>
      </c>
      <c r="R38" s="105">
        <v>20</v>
      </c>
      <c r="S38" s="105">
        <v>4.0519480519480515</v>
      </c>
      <c r="T38" s="105">
        <v>1</v>
      </c>
      <c r="U38" s="106">
        <v>624</v>
      </c>
    </row>
    <row r="39" spans="2:21" x14ac:dyDescent="0.2">
      <c r="B39" s="103" t="s">
        <v>38</v>
      </c>
      <c r="C39" s="104">
        <v>17</v>
      </c>
      <c r="D39" s="105">
        <v>10.76</v>
      </c>
      <c r="E39" s="105">
        <v>4.7488235294117649</v>
      </c>
      <c r="F39" s="105">
        <v>1</v>
      </c>
      <c r="G39" s="106">
        <v>80.73</v>
      </c>
      <c r="I39" s="103" t="s">
        <v>50</v>
      </c>
      <c r="J39" s="104">
        <v>12</v>
      </c>
      <c r="K39" s="105">
        <v>5.58</v>
      </c>
      <c r="L39" s="105">
        <v>2.811666666666667</v>
      </c>
      <c r="M39" s="105">
        <v>1</v>
      </c>
      <c r="N39" s="106">
        <v>33.74</v>
      </c>
      <c r="P39" s="103" t="s">
        <v>46</v>
      </c>
      <c r="Q39" s="104">
        <v>5025</v>
      </c>
      <c r="R39" s="105">
        <v>120</v>
      </c>
      <c r="S39" s="105">
        <v>16.211343283582089</v>
      </c>
      <c r="T39" s="105">
        <v>1</v>
      </c>
      <c r="U39" s="106">
        <v>81462</v>
      </c>
    </row>
    <row r="40" spans="2:21" x14ac:dyDescent="0.2">
      <c r="B40" s="103" t="s">
        <v>39</v>
      </c>
      <c r="C40" s="104">
        <v>1</v>
      </c>
      <c r="D40" s="105">
        <v>2.09</v>
      </c>
      <c r="E40" s="105">
        <v>2.09</v>
      </c>
      <c r="F40" s="105">
        <v>2.09</v>
      </c>
      <c r="G40" s="106">
        <v>2.09</v>
      </c>
      <c r="I40" s="103" t="s">
        <v>51</v>
      </c>
      <c r="J40" s="104">
        <v>6</v>
      </c>
      <c r="K40" s="105">
        <v>2</v>
      </c>
      <c r="L40" s="105">
        <v>2</v>
      </c>
      <c r="M40" s="105">
        <v>2</v>
      </c>
      <c r="N40" s="106">
        <v>12</v>
      </c>
      <c r="P40" s="103" t="s">
        <v>47</v>
      </c>
      <c r="Q40" s="104">
        <v>211</v>
      </c>
      <c r="R40" s="105">
        <v>60</v>
      </c>
      <c r="S40" s="105">
        <v>25.043364928909984</v>
      </c>
      <c r="T40" s="105">
        <v>5</v>
      </c>
      <c r="U40" s="106">
        <v>5284.1500000000069</v>
      </c>
    </row>
    <row r="41" spans="2:21" x14ac:dyDescent="0.2">
      <c r="B41" s="103" t="s">
        <v>40</v>
      </c>
      <c r="C41" s="104">
        <v>359</v>
      </c>
      <c r="D41" s="105">
        <v>270</v>
      </c>
      <c r="E41" s="105">
        <v>118.07144846796668</v>
      </c>
      <c r="F41" s="105">
        <v>1</v>
      </c>
      <c r="G41" s="106">
        <v>42387.650000000038</v>
      </c>
      <c r="I41" s="103" t="s">
        <v>52</v>
      </c>
      <c r="J41" s="104">
        <v>46</v>
      </c>
      <c r="K41" s="105">
        <v>19.96</v>
      </c>
      <c r="L41" s="105">
        <v>4.3660869565217393</v>
      </c>
      <c r="M41" s="105">
        <v>2</v>
      </c>
      <c r="N41" s="106">
        <v>200.84</v>
      </c>
      <c r="P41" s="103" t="s">
        <v>48</v>
      </c>
      <c r="Q41" s="104">
        <v>5</v>
      </c>
      <c r="R41" s="105">
        <v>10</v>
      </c>
      <c r="S41" s="105">
        <v>5.8</v>
      </c>
      <c r="T41" s="105">
        <v>4</v>
      </c>
      <c r="U41" s="106">
        <v>29</v>
      </c>
    </row>
    <row r="42" spans="2:21" x14ac:dyDescent="0.2">
      <c r="B42" s="103" t="s">
        <v>41</v>
      </c>
      <c r="C42" s="104">
        <v>76</v>
      </c>
      <c r="D42" s="105">
        <v>40</v>
      </c>
      <c r="E42" s="105">
        <v>12.131578947368421</v>
      </c>
      <c r="F42" s="105">
        <v>5</v>
      </c>
      <c r="G42" s="106">
        <v>922</v>
      </c>
      <c r="I42" s="103" t="s">
        <v>53</v>
      </c>
      <c r="J42" s="104">
        <v>3789</v>
      </c>
      <c r="K42" s="105">
        <v>125</v>
      </c>
      <c r="L42" s="105">
        <v>13.4479006070203</v>
      </c>
      <c r="M42" s="105">
        <v>9.5799999999999996E-2</v>
      </c>
      <c r="N42" s="106">
        <v>50954.095399999918</v>
      </c>
      <c r="P42" s="103" t="s">
        <v>49</v>
      </c>
      <c r="Q42" s="104">
        <v>2713</v>
      </c>
      <c r="R42" s="105">
        <v>35</v>
      </c>
      <c r="S42" s="105">
        <v>8.5519719867305568</v>
      </c>
      <c r="T42" s="105">
        <v>0.5</v>
      </c>
      <c r="U42" s="106">
        <v>23201.5</v>
      </c>
    </row>
    <row r="43" spans="2:21" x14ac:dyDescent="0.2">
      <c r="B43" s="103" t="s">
        <v>42</v>
      </c>
      <c r="C43" s="104">
        <v>1</v>
      </c>
      <c r="D43" s="105">
        <v>5.42</v>
      </c>
      <c r="E43" s="105">
        <v>5.42</v>
      </c>
      <c r="F43" s="105">
        <v>5.42</v>
      </c>
      <c r="G43" s="106">
        <v>5.42</v>
      </c>
      <c r="I43" s="103" t="s">
        <v>54</v>
      </c>
      <c r="J43" s="104">
        <v>2</v>
      </c>
      <c r="K43" s="105">
        <v>19.96</v>
      </c>
      <c r="L43" s="105">
        <v>19.96</v>
      </c>
      <c r="M43" s="105">
        <v>19.96</v>
      </c>
      <c r="N43" s="106">
        <v>39.92</v>
      </c>
      <c r="P43" s="103" t="s">
        <v>50</v>
      </c>
      <c r="Q43" s="104">
        <v>8</v>
      </c>
      <c r="R43" s="105">
        <v>5</v>
      </c>
      <c r="S43" s="105">
        <v>4.75</v>
      </c>
      <c r="T43" s="105">
        <v>3</v>
      </c>
      <c r="U43" s="106">
        <v>38</v>
      </c>
    </row>
    <row r="44" spans="2:21" x14ac:dyDescent="0.2">
      <c r="B44" s="103" t="s">
        <v>43</v>
      </c>
      <c r="C44" s="104">
        <v>18</v>
      </c>
      <c r="D44" s="105">
        <v>109.23</v>
      </c>
      <c r="E44" s="105">
        <v>58.765000000000022</v>
      </c>
      <c r="F44" s="105">
        <v>1</v>
      </c>
      <c r="G44" s="106">
        <v>1057.7700000000004</v>
      </c>
      <c r="I44" s="103" t="s">
        <v>125</v>
      </c>
      <c r="J44" s="104">
        <v>8</v>
      </c>
      <c r="K44" s="105">
        <v>5.3</v>
      </c>
      <c r="L44" s="105">
        <v>3.8000000000000003</v>
      </c>
      <c r="M44" s="105">
        <v>3.3</v>
      </c>
      <c r="N44" s="106">
        <v>30.400000000000002</v>
      </c>
      <c r="P44" s="103" t="s">
        <v>132</v>
      </c>
      <c r="Q44" s="104">
        <v>1</v>
      </c>
      <c r="R44" s="105">
        <v>8.6300000000000008</v>
      </c>
      <c r="S44" s="105">
        <v>8.6300000000000008</v>
      </c>
      <c r="T44" s="105">
        <v>8.6300000000000008</v>
      </c>
      <c r="U44" s="106">
        <v>8.6300000000000008</v>
      </c>
    </row>
    <row r="45" spans="2:21" x14ac:dyDescent="0.2">
      <c r="B45" s="103" t="s">
        <v>44</v>
      </c>
      <c r="C45" s="104">
        <v>167</v>
      </c>
      <c r="D45" s="105">
        <v>28</v>
      </c>
      <c r="E45" s="105">
        <v>4.1856287425149699</v>
      </c>
      <c r="F45" s="105">
        <v>1</v>
      </c>
      <c r="G45" s="106">
        <v>699</v>
      </c>
      <c r="I45" s="103" t="s">
        <v>126</v>
      </c>
      <c r="J45" s="104">
        <v>2</v>
      </c>
      <c r="K45" s="105">
        <v>3.3</v>
      </c>
      <c r="L45" s="105">
        <v>3.3</v>
      </c>
      <c r="M45" s="105">
        <v>3.3</v>
      </c>
      <c r="N45" s="106">
        <v>6.6</v>
      </c>
      <c r="P45" s="103" t="s">
        <v>51</v>
      </c>
      <c r="Q45" s="104">
        <v>42</v>
      </c>
      <c r="R45" s="105">
        <v>6.63</v>
      </c>
      <c r="S45" s="105">
        <v>1.2521428571428572</v>
      </c>
      <c r="T45" s="105">
        <v>1</v>
      </c>
      <c r="U45" s="106">
        <v>52.59</v>
      </c>
    </row>
    <row r="46" spans="2:21" x14ac:dyDescent="0.2">
      <c r="B46" s="103" t="s">
        <v>45</v>
      </c>
      <c r="C46" s="104">
        <v>580</v>
      </c>
      <c r="D46" s="105">
        <v>30</v>
      </c>
      <c r="E46" s="105">
        <v>27.560344827586206</v>
      </c>
      <c r="F46" s="105">
        <v>5</v>
      </c>
      <c r="G46" s="106">
        <v>15985</v>
      </c>
      <c r="I46" s="103" t="s">
        <v>56</v>
      </c>
      <c r="J46" s="104">
        <v>2648</v>
      </c>
      <c r="K46" s="105">
        <v>357.5</v>
      </c>
      <c r="L46" s="105">
        <v>5.2168724697884761</v>
      </c>
      <c r="M46" s="105">
        <v>0.38329999999999997</v>
      </c>
      <c r="N46" s="106">
        <v>13814.278299999885</v>
      </c>
      <c r="P46" s="103" t="s">
        <v>52</v>
      </c>
      <c r="Q46" s="104">
        <v>54</v>
      </c>
      <c r="R46" s="105">
        <v>23.3</v>
      </c>
      <c r="S46" s="105">
        <v>12.152037037037051</v>
      </c>
      <c r="T46" s="105">
        <v>0.01</v>
      </c>
      <c r="U46" s="106">
        <v>656.21000000000072</v>
      </c>
    </row>
    <row r="47" spans="2:21" x14ac:dyDescent="0.2">
      <c r="B47" s="103" t="s">
        <v>46</v>
      </c>
      <c r="C47" s="104">
        <v>4852</v>
      </c>
      <c r="D47" s="105">
        <v>300</v>
      </c>
      <c r="E47" s="105">
        <v>17.349134377576256</v>
      </c>
      <c r="F47" s="105">
        <v>0</v>
      </c>
      <c r="G47" s="106">
        <v>84178</v>
      </c>
      <c r="I47" s="103" t="s">
        <v>58</v>
      </c>
      <c r="J47" s="104">
        <v>176</v>
      </c>
      <c r="K47" s="105">
        <v>39</v>
      </c>
      <c r="L47" s="105">
        <v>17.766682954545452</v>
      </c>
      <c r="M47" s="105">
        <v>0.76659999999999995</v>
      </c>
      <c r="N47" s="106">
        <v>3126.9361999999996</v>
      </c>
      <c r="P47" s="103" t="s">
        <v>53</v>
      </c>
      <c r="Q47" s="104">
        <v>1592</v>
      </c>
      <c r="R47" s="105">
        <v>132.5</v>
      </c>
      <c r="S47" s="105">
        <v>37.590954773869356</v>
      </c>
      <c r="T47" s="105">
        <v>1</v>
      </c>
      <c r="U47" s="106">
        <v>59844.800000000017</v>
      </c>
    </row>
    <row r="48" spans="2:21" x14ac:dyDescent="0.2">
      <c r="B48" s="103" t="s">
        <v>47</v>
      </c>
      <c r="C48" s="104">
        <v>89</v>
      </c>
      <c r="D48" s="105">
        <v>100</v>
      </c>
      <c r="E48" s="105">
        <v>31.617977528089888</v>
      </c>
      <c r="F48" s="105">
        <v>0</v>
      </c>
      <c r="G48" s="106">
        <v>2814</v>
      </c>
      <c r="I48" s="103" t="s">
        <v>59</v>
      </c>
      <c r="J48" s="104">
        <v>5</v>
      </c>
      <c r="K48" s="105">
        <v>33.299999999999997</v>
      </c>
      <c r="L48" s="105">
        <v>33.096000000000004</v>
      </c>
      <c r="M48" s="105">
        <v>32.96</v>
      </c>
      <c r="N48" s="106">
        <v>165.48000000000002</v>
      </c>
      <c r="P48" s="103" t="s">
        <v>54</v>
      </c>
      <c r="Q48" s="104">
        <v>1</v>
      </c>
      <c r="R48" s="105">
        <v>19.96</v>
      </c>
      <c r="S48" s="105">
        <v>19.96</v>
      </c>
      <c r="T48" s="105">
        <v>19.96</v>
      </c>
      <c r="U48" s="106">
        <v>19.96</v>
      </c>
    </row>
    <row r="49" spans="2:21" x14ac:dyDescent="0.2">
      <c r="B49" s="103" t="s">
        <v>48</v>
      </c>
      <c r="C49" s="104">
        <v>11</v>
      </c>
      <c r="D49" s="105">
        <v>12</v>
      </c>
      <c r="E49" s="105">
        <v>2.6363636363636362</v>
      </c>
      <c r="F49" s="105">
        <v>1</v>
      </c>
      <c r="G49" s="106">
        <v>29</v>
      </c>
      <c r="I49" s="103" t="s">
        <v>60</v>
      </c>
      <c r="J49" s="104">
        <v>9527</v>
      </c>
      <c r="K49" s="105">
        <v>439</v>
      </c>
      <c r="L49" s="105">
        <v>34.943859557048384</v>
      </c>
      <c r="M49" s="105">
        <v>10</v>
      </c>
      <c r="N49" s="106">
        <v>332910.14999999997</v>
      </c>
      <c r="P49" s="103" t="s">
        <v>125</v>
      </c>
      <c r="Q49" s="104">
        <v>52</v>
      </c>
      <c r="R49" s="105">
        <v>11.97</v>
      </c>
      <c r="S49" s="105">
        <v>2.3290384615384605</v>
      </c>
      <c r="T49" s="105">
        <v>0.01</v>
      </c>
      <c r="U49" s="106">
        <v>121.10999999999994</v>
      </c>
    </row>
    <row r="50" spans="2:21" x14ac:dyDescent="0.2">
      <c r="B50" s="103" t="s">
        <v>49</v>
      </c>
      <c r="C50" s="104">
        <v>2789</v>
      </c>
      <c r="D50" s="105">
        <v>37</v>
      </c>
      <c r="E50" s="105">
        <v>8.7212262459662959</v>
      </c>
      <c r="F50" s="105">
        <v>0</v>
      </c>
      <c r="G50" s="106">
        <v>24323.5</v>
      </c>
      <c r="I50" s="103" t="s">
        <v>61</v>
      </c>
      <c r="J50" s="104">
        <v>30</v>
      </c>
      <c r="K50" s="105">
        <v>15</v>
      </c>
      <c r="L50" s="105">
        <v>4.926330000000001</v>
      </c>
      <c r="M50" s="105">
        <v>1</v>
      </c>
      <c r="N50" s="106">
        <v>147.78990000000002</v>
      </c>
      <c r="P50" s="103" t="s">
        <v>126</v>
      </c>
      <c r="Q50" s="104">
        <v>10</v>
      </c>
      <c r="R50" s="105">
        <v>13.3</v>
      </c>
      <c r="S50" s="105">
        <v>6.1659999999999995</v>
      </c>
      <c r="T50" s="105">
        <v>3.3</v>
      </c>
      <c r="U50" s="106">
        <v>61.66</v>
      </c>
    </row>
    <row r="51" spans="2:21" x14ac:dyDescent="0.2">
      <c r="B51" s="103" t="s">
        <v>50</v>
      </c>
      <c r="C51" s="104">
        <v>8</v>
      </c>
      <c r="D51" s="105">
        <v>5</v>
      </c>
      <c r="E51" s="105">
        <v>1.75</v>
      </c>
      <c r="F51" s="105">
        <v>1</v>
      </c>
      <c r="G51" s="106">
        <v>14</v>
      </c>
      <c r="I51" s="103" t="s">
        <v>62</v>
      </c>
      <c r="J51" s="104">
        <v>20</v>
      </c>
      <c r="K51" s="105">
        <v>100</v>
      </c>
      <c r="L51" s="105">
        <v>36.200000000000003</v>
      </c>
      <c r="M51" s="105">
        <v>19</v>
      </c>
      <c r="N51" s="106">
        <v>724</v>
      </c>
      <c r="P51" s="103" t="s">
        <v>56</v>
      </c>
      <c r="Q51" s="104">
        <v>300</v>
      </c>
      <c r="R51" s="105">
        <v>215</v>
      </c>
      <c r="S51" s="105">
        <v>8.6675000000000004</v>
      </c>
      <c r="T51" s="105">
        <v>2</v>
      </c>
      <c r="U51" s="106">
        <v>2600.25</v>
      </c>
    </row>
    <row r="52" spans="2:21" x14ac:dyDescent="0.2">
      <c r="B52" s="103" t="s">
        <v>51</v>
      </c>
      <c r="C52" s="104">
        <v>7</v>
      </c>
      <c r="D52" s="105">
        <v>18.760000000000002</v>
      </c>
      <c r="E52" s="105">
        <v>8.8514285714285723</v>
      </c>
      <c r="F52" s="105">
        <v>3.42</v>
      </c>
      <c r="G52" s="106">
        <v>61.96</v>
      </c>
      <c r="I52" s="103" t="s">
        <v>63</v>
      </c>
      <c r="J52" s="104">
        <v>5</v>
      </c>
      <c r="K52" s="105">
        <v>19.9666</v>
      </c>
      <c r="L52" s="105">
        <v>19.881320000000002</v>
      </c>
      <c r="M52" s="105">
        <v>19.760000000000002</v>
      </c>
      <c r="N52" s="106">
        <v>99.406600000000012</v>
      </c>
      <c r="P52" s="103" t="s">
        <v>58</v>
      </c>
      <c r="Q52" s="104">
        <v>22</v>
      </c>
      <c r="R52" s="105">
        <v>125.55</v>
      </c>
      <c r="S52" s="105">
        <v>58.10227272727272</v>
      </c>
      <c r="T52" s="105">
        <v>2</v>
      </c>
      <c r="U52" s="106">
        <v>1278.2499999999998</v>
      </c>
    </row>
    <row r="53" spans="2:21" x14ac:dyDescent="0.2">
      <c r="B53" s="103" t="s">
        <v>52</v>
      </c>
      <c r="C53" s="104">
        <v>64</v>
      </c>
      <c r="D53" s="105">
        <v>39.54</v>
      </c>
      <c r="E53" s="105">
        <v>10.240468749999996</v>
      </c>
      <c r="F53" s="105">
        <v>4.09</v>
      </c>
      <c r="G53" s="106">
        <v>655.38999999999976</v>
      </c>
      <c r="I53" s="103" t="s">
        <v>68</v>
      </c>
      <c r="J53" s="104">
        <v>20</v>
      </c>
      <c r="K53" s="105">
        <v>1</v>
      </c>
      <c r="L53" s="105">
        <v>1</v>
      </c>
      <c r="M53" s="105">
        <v>1</v>
      </c>
      <c r="N53" s="106">
        <v>20</v>
      </c>
      <c r="P53" s="103" t="s">
        <v>59</v>
      </c>
      <c r="Q53" s="104">
        <v>3</v>
      </c>
      <c r="R53" s="105">
        <v>33.299999999999997</v>
      </c>
      <c r="S53" s="105">
        <v>26.629999999999995</v>
      </c>
      <c r="T53" s="105">
        <v>19.96</v>
      </c>
      <c r="U53" s="106">
        <v>79.889999999999986</v>
      </c>
    </row>
    <row r="54" spans="2:21" x14ac:dyDescent="0.2">
      <c r="B54" s="103" t="s">
        <v>53</v>
      </c>
      <c r="C54" s="104">
        <v>2783</v>
      </c>
      <c r="D54" s="105">
        <v>725</v>
      </c>
      <c r="E54" s="105">
        <v>19.354229249011958</v>
      </c>
      <c r="F54" s="105">
        <v>0.5</v>
      </c>
      <c r="G54" s="106">
        <v>53862.820000000283</v>
      </c>
      <c r="I54" s="103" t="s">
        <v>69</v>
      </c>
      <c r="J54" s="104">
        <v>12</v>
      </c>
      <c r="K54" s="105">
        <v>83.29</v>
      </c>
      <c r="L54" s="105">
        <v>61.535833333333336</v>
      </c>
      <c r="M54" s="105">
        <v>52.76</v>
      </c>
      <c r="N54" s="106">
        <v>738.43000000000006</v>
      </c>
      <c r="P54" s="103" t="s">
        <v>60</v>
      </c>
      <c r="Q54" s="104">
        <v>10522</v>
      </c>
      <c r="R54" s="105">
        <v>700</v>
      </c>
      <c r="S54" s="105">
        <v>43.272214179813581</v>
      </c>
      <c r="T54" s="105">
        <v>10</v>
      </c>
      <c r="U54" s="106">
        <v>455310.23759999848</v>
      </c>
    </row>
    <row r="55" spans="2:21" x14ac:dyDescent="0.2">
      <c r="B55" s="103" t="s">
        <v>54</v>
      </c>
      <c r="C55" s="104">
        <v>2</v>
      </c>
      <c r="D55" s="105">
        <v>18.760000000000002</v>
      </c>
      <c r="E55" s="105">
        <v>15.425000000000001</v>
      </c>
      <c r="F55" s="105">
        <v>12.09</v>
      </c>
      <c r="G55" s="106">
        <v>30.85</v>
      </c>
      <c r="I55" s="103" t="s">
        <v>70</v>
      </c>
      <c r="J55" s="104">
        <v>23</v>
      </c>
      <c r="K55" s="105">
        <v>40</v>
      </c>
      <c r="L55" s="105">
        <v>9.0106217391304337</v>
      </c>
      <c r="M55" s="105">
        <v>2.6831</v>
      </c>
      <c r="N55" s="106">
        <v>207.24429999999998</v>
      </c>
      <c r="P55" s="103" t="s">
        <v>61</v>
      </c>
      <c r="Q55" s="104">
        <v>57</v>
      </c>
      <c r="R55" s="105">
        <v>15</v>
      </c>
      <c r="S55" s="105">
        <v>2.2357894736842101</v>
      </c>
      <c r="T55" s="105">
        <v>1.86</v>
      </c>
      <c r="U55" s="106">
        <v>127.43999999999998</v>
      </c>
    </row>
    <row r="56" spans="2:21" x14ac:dyDescent="0.2">
      <c r="B56" s="103" t="s">
        <v>55</v>
      </c>
      <c r="C56" s="104">
        <v>1</v>
      </c>
      <c r="D56" s="105">
        <v>58.85</v>
      </c>
      <c r="E56" s="105">
        <v>58.85</v>
      </c>
      <c r="F56" s="105">
        <v>58.85</v>
      </c>
      <c r="G56" s="106">
        <v>58.85</v>
      </c>
      <c r="I56" s="103" t="s">
        <v>73</v>
      </c>
      <c r="J56" s="104">
        <v>24</v>
      </c>
      <c r="K56" s="105">
        <v>15</v>
      </c>
      <c r="L56" s="105">
        <v>6.7706499999999989</v>
      </c>
      <c r="M56" s="105">
        <v>2.6831</v>
      </c>
      <c r="N56" s="106">
        <v>162.49559999999997</v>
      </c>
      <c r="P56" s="103" t="s">
        <v>62</v>
      </c>
      <c r="Q56" s="104">
        <v>70</v>
      </c>
      <c r="R56" s="105">
        <v>150</v>
      </c>
      <c r="S56" s="105">
        <v>42.214285714285715</v>
      </c>
      <c r="T56" s="105">
        <v>10</v>
      </c>
      <c r="U56" s="106">
        <v>2955</v>
      </c>
    </row>
    <row r="57" spans="2:21" x14ac:dyDescent="0.2">
      <c r="B57" s="103" t="s">
        <v>56</v>
      </c>
      <c r="C57" s="104">
        <v>684</v>
      </c>
      <c r="D57" s="105">
        <v>95</v>
      </c>
      <c r="E57" s="105">
        <v>7.8361695906432747</v>
      </c>
      <c r="F57" s="105">
        <v>1</v>
      </c>
      <c r="G57" s="106">
        <v>5359.94</v>
      </c>
      <c r="I57" s="103" t="s">
        <v>74</v>
      </c>
      <c r="J57" s="104">
        <v>710</v>
      </c>
      <c r="K57" s="105">
        <v>9.75</v>
      </c>
      <c r="L57" s="105">
        <v>9.75</v>
      </c>
      <c r="M57" s="105">
        <v>9.75</v>
      </c>
      <c r="N57" s="106">
        <v>6922.5</v>
      </c>
      <c r="P57" s="103" t="s">
        <v>63</v>
      </c>
      <c r="Q57" s="104">
        <v>127</v>
      </c>
      <c r="R57" s="105">
        <v>39.96</v>
      </c>
      <c r="S57" s="105">
        <v>9.0770078740157505</v>
      </c>
      <c r="T57" s="105">
        <v>0.01</v>
      </c>
      <c r="U57" s="106">
        <v>1152.7800000000002</v>
      </c>
    </row>
    <row r="58" spans="2:21" x14ac:dyDescent="0.2">
      <c r="B58" s="103" t="s">
        <v>57</v>
      </c>
      <c r="C58" s="104">
        <v>2</v>
      </c>
      <c r="D58" s="105">
        <v>37.520000000000003</v>
      </c>
      <c r="E58" s="105">
        <v>37.520000000000003</v>
      </c>
      <c r="F58" s="105">
        <v>37.520000000000003</v>
      </c>
      <c r="G58" s="106">
        <v>75.040000000000006</v>
      </c>
      <c r="I58" s="103" t="s">
        <v>75</v>
      </c>
      <c r="J58" s="104">
        <v>47</v>
      </c>
      <c r="K58" s="105">
        <v>83.29</v>
      </c>
      <c r="L58" s="105">
        <v>23.307719148936169</v>
      </c>
      <c r="M58" s="105">
        <v>12</v>
      </c>
      <c r="N58" s="106">
        <v>1095.4628</v>
      </c>
      <c r="P58" s="103" t="s">
        <v>64</v>
      </c>
      <c r="Q58" s="104">
        <v>2</v>
      </c>
      <c r="R58" s="105">
        <v>3.3</v>
      </c>
      <c r="S58" s="105">
        <v>3.3</v>
      </c>
      <c r="T58" s="105">
        <v>3.3</v>
      </c>
      <c r="U58" s="106">
        <v>6.6</v>
      </c>
    </row>
    <row r="59" spans="2:21" x14ac:dyDescent="0.2">
      <c r="B59" s="103" t="s">
        <v>58</v>
      </c>
      <c r="C59" s="104">
        <v>79</v>
      </c>
      <c r="D59" s="105">
        <v>50</v>
      </c>
      <c r="E59" s="105">
        <v>11.886075949367088</v>
      </c>
      <c r="F59" s="105">
        <v>1</v>
      </c>
      <c r="G59" s="106">
        <v>939</v>
      </c>
      <c r="I59" s="103" t="s">
        <v>76</v>
      </c>
      <c r="J59" s="104">
        <v>33</v>
      </c>
      <c r="K59" s="105">
        <v>5.58</v>
      </c>
      <c r="L59" s="105">
        <v>4.6861545454545457</v>
      </c>
      <c r="M59" s="105">
        <v>0.76659999999999995</v>
      </c>
      <c r="N59" s="106">
        <v>154.6431</v>
      </c>
      <c r="P59" s="103" t="s">
        <v>66</v>
      </c>
      <c r="Q59" s="104">
        <v>50</v>
      </c>
      <c r="R59" s="105">
        <v>30</v>
      </c>
      <c r="S59" s="105">
        <v>0.80899999999999972</v>
      </c>
      <c r="T59" s="105">
        <v>0.01</v>
      </c>
      <c r="U59" s="106">
        <v>40.449999999999989</v>
      </c>
    </row>
    <row r="60" spans="2:21" x14ac:dyDescent="0.2">
      <c r="B60" s="103" t="s">
        <v>59</v>
      </c>
      <c r="C60" s="104">
        <v>15</v>
      </c>
      <c r="D60" s="105">
        <v>28.76</v>
      </c>
      <c r="E60" s="105">
        <v>20.758666666666663</v>
      </c>
      <c r="F60" s="105">
        <v>18.760000000000002</v>
      </c>
      <c r="G60" s="106">
        <v>311.37999999999994</v>
      </c>
      <c r="I60" s="103" t="s">
        <v>77</v>
      </c>
      <c r="J60" s="104">
        <v>316</v>
      </c>
      <c r="K60" s="105">
        <v>130</v>
      </c>
      <c r="L60" s="105">
        <v>61.057373417721443</v>
      </c>
      <c r="M60" s="105">
        <v>5</v>
      </c>
      <c r="N60" s="106">
        <v>19294.129999999976</v>
      </c>
      <c r="P60" s="103" t="s">
        <v>133</v>
      </c>
      <c r="Q60" s="104">
        <v>1</v>
      </c>
      <c r="R60" s="105">
        <v>5.3</v>
      </c>
      <c r="S60" s="105">
        <v>5.3</v>
      </c>
      <c r="T60" s="105">
        <v>5.3</v>
      </c>
      <c r="U60" s="106">
        <v>5.3</v>
      </c>
    </row>
    <row r="61" spans="2:21" x14ac:dyDescent="0.2">
      <c r="B61" s="103" t="s">
        <v>60</v>
      </c>
      <c r="C61" s="104">
        <v>10533</v>
      </c>
      <c r="D61" s="105">
        <v>655</v>
      </c>
      <c r="E61" s="105">
        <v>39.298187857210671</v>
      </c>
      <c r="F61" s="105">
        <v>0</v>
      </c>
      <c r="G61" s="106">
        <v>413927.81270000001</v>
      </c>
      <c r="I61" s="103" t="s">
        <v>79</v>
      </c>
      <c r="J61" s="104">
        <v>11</v>
      </c>
      <c r="K61" s="105">
        <v>5.58</v>
      </c>
      <c r="L61" s="105">
        <v>3.5289999999999995</v>
      </c>
      <c r="M61" s="105">
        <v>1.9165000000000001</v>
      </c>
      <c r="N61" s="106">
        <v>38.818999999999996</v>
      </c>
      <c r="P61" s="103" t="s">
        <v>134</v>
      </c>
      <c r="Q61" s="104">
        <v>1</v>
      </c>
      <c r="R61" s="105">
        <v>6.63</v>
      </c>
      <c r="S61" s="105">
        <v>6.63</v>
      </c>
      <c r="T61" s="105">
        <v>6.63</v>
      </c>
      <c r="U61" s="106">
        <v>6.63</v>
      </c>
    </row>
    <row r="62" spans="2:21" x14ac:dyDescent="0.2">
      <c r="B62" s="103" t="s">
        <v>61</v>
      </c>
      <c r="C62" s="104">
        <v>48</v>
      </c>
      <c r="D62" s="105">
        <v>50</v>
      </c>
      <c r="E62" s="105">
        <v>6.020833333333333</v>
      </c>
      <c r="F62" s="105">
        <v>1</v>
      </c>
      <c r="G62" s="106">
        <v>289</v>
      </c>
      <c r="I62" s="103" t="s">
        <v>80</v>
      </c>
      <c r="J62" s="104">
        <v>2</v>
      </c>
      <c r="K62" s="105">
        <v>5.58</v>
      </c>
      <c r="L62" s="105">
        <v>5.58</v>
      </c>
      <c r="M62" s="105">
        <v>5.58</v>
      </c>
      <c r="N62" s="106">
        <v>11.16</v>
      </c>
      <c r="P62" s="103" t="s">
        <v>135</v>
      </c>
      <c r="Q62" s="104">
        <v>1</v>
      </c>
      <c r="R62" s="105">
        <v>5.3</v>
      </c>
      <c r="S62" s="105">
        <v>5.3</v>
      </c>
      <c r="T62" s="105">
        <v>5.3</v>
      </c>
      <c r="U62" s="106">
        <v>5.3</v>
      </c>
    </row>
    <row r="63" spans="2:21" x14ac:dyDescent="0.2">
      <c r="B63" s="103" t="s">
        <v>62</v>
      </c>
      <c r="C63" s="104">
        <v>8</v>
      </c>
      <c r="D63" s="105">
        <v>110</v>
      </c>
      <c r="E63" s="105">
        <v>51.875</v>
      </c>
      <c r="F63" s="105">
        <v>30</v>
      </c>
      <c r="G63" s="106">
        <v>415</v>
      </c>
      <c r="I63" s="103" t="s">
        <v>81</v>
      </c>
      <c r="J63" s="104">
        <v>3</v>
      </c>
      <c r="K63" s="105">
        <v>26.63</v>
      </c>
      <c r="L63" s="105">
        <v>26.63</v>
      </c>
      <c r="M63" s="105">
        <v>26.63</v>
      </c>
      <c r="N63" s="106">
        <v>79.89</v>
      </c>
      <c r="P63" s="103" t="s">
        <v>68</v>
      </c>
      <c r="Q63" s="104">
        <v>20</v>
      </c>
      <c r="R63" s="105">
        <v>1</v>
      </c>
      <c r="S63" s="105">
        <v>1</v>
      </c>
      <c r="T63" s="105">
        <v>1</v>
      </c>
      <c r="U63" s="106">
        <v>20</v>
      </c>
    </row>
    <row r="64" spans="2:21" x14ac:dyDescent="0.2">
      <c r="B64" s="103" t="s">
        <v>63</v>
      </c>
      <c r="C64" s="104">
        <v>56</v>
      </c>
      <c r="D64" s="105">
        <v>84.18</v>
      </c>
      <c r="E64" s="105">
        <v>32.702499999999993</v>
      </c>
      <c r="F64" s="105">
        <v>12.09</v>
      </c>
      <c r="G64" s="106">
        <v>1831.3399999999995</v>
      </c>
      <c r="I64" s="103" t="s">
        <v>82</v>
      </c>
      <c r="J64" s="104">
        <v>6</v>
      </c>
      <c r="K64" s="105">
        <v>19.96</v>
      </c>
      <c r="L64" s="105">
        <v>19.793333333333337</v>
      </c>
      <c r="M64" s="105">
        <v>19.760000000000002</v>
      </c>
      <c r="N64" s="106">
        <v>118.76000000000002</v>
      </c>
      <c r="P64" s="103" t="s">
        <v>69</v>
      </c>
      <c r="Q64" s="104">
        <v>129</v>
      </c>
      <c r="R64" s="105">
        <v>99.96</v>
      </c>
      <c r="S64" s="105">
        <v>50.278217054263564</v>
      </c>
      <c r="T64" s="105">
        <v>25</v>
      </c>
      <c r="U64" s="106">
        <v>6485.8899999999994</v>
      </c>
    </row>
    <row r="65" spans="2:21" x14ac:dyDescent="0.2">
      <c r="B65" s="103" t="s">
        <v>64</v>
      </c>
      <c r="C65" s="104">
        <v>8</v>
      </c>
      <c r="D65" s="105">
        <v>5.42</v>
      </c>
      <c r="E65" s="105">
        <v>2.5062500000000001</v>
      </c>
      <c r="F65" s="105">
        <v>2.09</v>
      </c>
      <c r="G65" s="106">
        <v>20.05</v>
      </c>
      <c r="I65" s="103" t="s">
        <v>83</v>
      </c>
      <c r="J65" s="104">
        <v>2200</v>
      </c>
      <c r="K65" s="105">
        <v>28.7471</v>
      </c>
      <c r="L65" s="105">
        <v>1.1098240454545454</v>
      </c>
      <c r="M65" s="105">
        <v>1</v>
      </c>
      <c r="N65" s="106">
        <v>2441.6129000000001</v>
      </c>
      <c r="P65" s="103" t="s">
        <v>70</v>
      </c>
      <c r="Q65" s="104">
        <v>98</v>
      </c>
      <c r="R65" s="105">
        <v>95</v>
      </c>
      <c r="S65" s="105">
        <v>40.461734693877553</v>
      </c>
      <c r="T65" s="105">
        <v>10</v>
      </c>
      <c r="U65" s="106">
        <v>3965.25</v>
      </c>
    </row>
    <row r="66" spans="2:21" x14ac:dyDescent="0.2">
      <c r="B66" s="103" t="s">
        <v>65</v>
      </c>
      <c r="C66" s="104">
        <v>7</v>
      </c>
      <c r="D66" s="105">
        <v>8.76</v>
      </c>
      <c r="E66" s="105">
        <v>8.76</v>
      </c>
      <c r="F66" s="105">
        <v>8.76</v>
      </c>
      <c r="G66" s="106">
        <v>61.319999999999993</v>
      </c>
      <c r="I66" s="103" t="s">
        <v>85</v>
      </c>
      <c r="J66" s="104">
        <v>1</v>
      </c>
      <c r="K66" s="105">
        <v>6.63</v>
      </c>
      <c r="L66" s="105">
        <v>6.63</v>
      </c>
      <c r="M66" s="105">
        <v>6.63</v>
      </c>
      <c r="N66" s="106">
        <v>6.63</v>
      </c>
      <c r="P66" s="103" t="s">
        <v>72</v>
      </c>
      <c r="Q66" s="104">
        <v>82</v>
      </c>
      <c r="R66" s="105">
        <v>9.9700000000000006</v>
      </c>
      <c r="S66" s="105">
        <v>2.5180487804878067</v>
      </c>
      <c r="T66" s="105">
        <v>0.99</v>
      </c>
      <c r="U66" s="106">
        <v>206.48000000000013</v>
      </c>
    </row>
    <row r="67" spans="2:21" x14ac:dyDescent="0.2">
      <c r="B67" s="103" t="s">
        <v>66</v>
      </c>
      <c r="C67" s="104">
        <v>2</v>
      </c>
      <c r="D67" s="105">
        <v>2.09</v>
      </c>
      <c r="E67" s="105">
        <v>2.09</v>
      </c>
      <c r="F67" s="105">
        <v>2.09</v>
      </c>
      <c r="G67" s="106">
        <v>4.18</v>
      </c>
      <c r="I67" s="103" t="s">
        <v>87</v>
      </c>
      <c r="J67" s="104">
        <v>253</v>
      </c>
      <c r="K67" s="105">
        <v>15</v>
      </c>
      <c r="L67" s="105">
        <v>9.6112252964426652</v>
      </c>
      <c r="M67" s="105">
        <v>5.58</v>
      </c>
      <c r="N67" s="106">
        <v>2431.6399999999944</v>
      </c>
      <c r="P67" s="103" t="s">
        <v>73</v>
      </c>
      <c r="Q67" s="104">
        <v>4</v>
      </c>
      <c r="R67" s="105">
        <v>15</v>
      </c>
      <c r="S67" s="105">
        <v>15</v>
      </c>
      <c r="T67" s="105">
        <v>15</v>
      </c>
      <c r="U67" s="106">
        <v>60</v>
      </c>
    </row>
    <row r="68" spans="2:21" x14ac:dyDescent="0.2">
      <c r="B68" s="103" t="s">
        <v>67</v>
      </c>
      <c r="C68" s="104">
        <v>1</v>
      </c>
      <c r="D68" s="105">
        <v>5.42</v>
      </c>
      <c r="E68" s="105">
        <v>5.42</v>
      </c>
      <c r="F68" s="105">
        <v>5.42</v>
      </c>
      <c r="G68" s="106">
        <v>5.42</v>
      </c>
      <c r="I68" s="103" t="s">
        <v>88</v>
      </c>
      <c r="J68" s="104">
        <v>50</v>
      </c>
      <c r="K68" s="105">
        <v>9.5</v>
      </c>
      <c r="L68" s="105">
        <v>9.5</v>
      </c>
      <c r="M68" s="105">
        <v>9.5</v>
      </c>
      <c r="N68" s="106">
        <v>475</v>
      </c>
      <c r="P68" s="103" t="s">
        <v>74</v>
      </c>
      <c r="Q68" s="104">
        <v>95</v>
      </c>
      <c r="R68" s="105">
        <v>17.89</v>
      </c>
      <c r="S68" s="105">
        <v>17.890000000000033</v>
      </c>
      <c r="T68" s="105">
        <v>17.89</v>
      </c>
      <c r="U68" s="106">
        <v>1699.5500000000031</v>
      </c>
    </row>
    <row r="69" spans="2:21" x14ac:dyDescent="0.2">
      <c r="B69" s="103" t="s">
        <v>68</v>
      </c>
      <c r="C69" s="104">
        <v>4</v>
      </c>
      <c r="D69" s="105">
        <v>4.09</v>
      </c>
      <c r="E69" s="105">
        <v>3.5874999999999999</v>
      </c>
      <c r="F69" s="105">
        <v>3.42</v>
      </c>
      <c r="G69" s="106">
        <v>14.35</v>
      </c>
      <c r="I69" s="103" t="s">
        <v>89</v>
      </c>
      <c r="J69" s="104">
        <v>16624</v>
      </c>
      <c r="K69" s="105">
        <v>42</v>
      </c>
      <c r="L69" s="105">
        <v>5.6523598411942793</v>
      </c>
      <c r="M69" s="105">
        <v>0.25</v>
      </c>
      <c r="N69" s="106">
        <v>93964.830000013695</v>
      </c>
      <c r="P69" s="103" t="s">
        <v>75</v>
      </c>
      <c r="Q69" s="104">
        <v>77</v>
      </c>
      <c r="R69" s="105">
        <v>83.29</v>
      </c>
      <c r="S69" s="105">
        <v>32.581428571428582</v>
      </c>
      <c r="T69" s="105">
        <v>20</v>
      </c>
      <c r="U69" s="106">
        <v>2508.7700000000009</v>
      </c>
    </row>
    <row r="70" spans="2:21" x14ac:dyDescent="0.2">
      <c r="B70" s="103" t="s">
        <v>69</v>
      </c>
      <c r="C70" s="104">
        <v>12</v>
      </c>
      <c r="D70" s="105">
        <v>125.42</v>
      </c>
      <c r="E70" s="105">
        <v>73.199999999999989</v>
      </c>
      <c r="F70" s="105">
        <v>25.42</v>
      </c>
      <c r="G70" s="106">
        <v>878.39999999999986</v>
      </c>
      <c r="I70" s="103" t="s">
        <v>90</v>
      </c>
      <c r="J70" s="104">
        <v>8979</v>
      </c>
      <c r="K70" s="105">
        <v>46</v>
      </c>
      <c r="L70" s="105">
        <v>9.8078238111148686</v>
      </c>
      <c r="M70" s="105">
        <v>1</v>
      </c>
      <c r="N70" s="106">
        <v>88064.450000000405</v>
      </c>
      <c r="P70" s="103" t="s">
        <v>76</v>
      </c>
      <c r="Q70" s="104">
        <v>11</v>
      </c>
      <c r="R70" s="105">
        <v>23.55</v>
      </c>
      <c r="S70" s="105">
        <v>17.243636363636366</v>
      </c>
      <c r="T70" s="105">
        <v>5</v>
      </c>
      <c r="U70" s="106">
        <v>189.68</v>
      </c>
    </row>
    <row r="71" spans="2:21" x14ac:dyDescent="0.2">
      <c r="B71" s="103" t="s">
        <v>70</v>
      </c>
      <c r="C71" s="104">
        <v>90</v>
      </c>
      <c r="D71" s="105">
        <v>123</v>
      </c>
      <c r="E71" s="105">
        <v>37.388888888888886</v>
      </c>
      <c r="F71" s="105">
        <v>5</v>
      </c>
      <c r="G71" s="106">
        <v>3365</v>
      </c>
      <c r="I71" s="103" t="s">
        <v>91</v>
      </c>
      <c r="J71" s="104">
        <v>27</v>
      </c>
      <c r="K71" s="105">
        <v>26.63</v>
      </c>
      <c r="L71" s="105">
        <v>6.9040740740740727</v>
      </c>
      <c r="M71" s="105">
        <v>5</v>
      </c>
      <c r="N71" s="106">
        <v>186.40999999999997</v>
      </c>
      <c r="P71" s="103" t="s">
        <v>77</v>
      </c>
      <c r="Q71" s="104">
        <v>959</v>
      </c>
      <c r="R71" s="105">
        <v>160</v>
      </c>
      <c r="S71" s="105">
        <v>46.505589155370181</v>
      </c>
      <c r="T71" s="105">
        <v>10</v>
      </c>
      <c r="U71" s="106">
        <v>44598.86</v>
      </c>
    </row>
    <row r="72" spans="2:21" x14ac:dyDescent="0.2">
      <c r="B72" s="103" t="s">
        <v>71</v>
      </c>
      <c r="C72" s="104">
        <v>2</v>
      </c>
      <c r="D72" s="105">
        <v>5.42</v>
      </c>
      <c r="E72" s="105">
        <v>4.42</v>
      </c>
      <c r="F72" s="105">
        <v>3.42</v>
      </c>
      <c r="G72" s="106">
        <v>8.84</v>
      </c>
      <c r="I72" s="103" t="s">
        <v>92</v>
      </c>
      <c r="J72" s="104">
        <v>53</v>
      </c>
      <c r="K72" s="105">
        <v>26.63</v>
      </c>
      <c r="L72" s="105">
        <v>4.3433962264150932</v>
      </c>
      <c r="M72" s="105">
        <v>2</v>
      </c>
      <c r="N72" s="106">
        <v>230.19999999999996</v>
      </c>
      <c r="P72" s="103" t="s">
        <v>80</v>
      </c>
      <c r="Q72" s="104">
        <v>2</v>
      </c>
      <c r="R72" s="105">
        <v>40</v>
      </c>
      <c r="S72" s="105">
        <v>40</v>
      </c>
      <c r="T72" s="105">
        <v>40</v>
      </c>
      <c r="U72" s="106">
        <v>80</v>
      </c>
    </row>
    <row r="73" spans="2:21" x14ac:dyDescent="0.2">
      <c r="B73" s="103" t="s">
        <v>72</v>
      </c>
      <c r="C73" s="104">
        <v>11</v>
      </c>
      <c r="D73" s="105">
        <v>12.09</v>
      </c>
      <c r="E73" s="105">
        <v>6.7545454545454557</v>
      </c>
      <c r="F73" s="105">
        <v>3.42</v>
      </c>
      <c r="G73" s="106">
        <v>74.300000000000011</v>
      </c>
      <c r="I73" s="103" t="s">
        <v>93</v>
      </c>
      <c r="J73" s="104">
        <v>1619</v>
      </c>
      <c r="K73" s="105">
        <v>15</v>
      </c>
      <c r="L73" s="105">
        <v>3.054792711550339</v>
      </c>
      <c r="M73" s="105">
        <v>3</v>
      </c>
      <c r="N73" s="106">
        <v>4945.7093999999988</v>
      </c>
      <c r="P73" s="103" t="s">
        <v>81</v>
      </c>
      <c r="Q73" s="104">
        <v>6</v>
      </c>
      <c r="R73" s="105">
        <v>33.299999999999997</v>
      </c>
      <c r="S73" s="105">
        <v>31.076666666666664</v>
      </c>
      <c r="T73" s="105">
        <v>26.63</v>
      </c>
      <c r="U73" s="106">
        <v>186.45999999999998</v>
      </c>
    </row>
    <row r="74" spans="2:21" x14ac:dyDescent="0.2">
      <c r="B74" s="103" t="s">
        <v>73</v>
      </c>
      <c r="C74" s="104">
        <v>14</v>
      </c>
      <c r="D74" s="105">
        <v>15</v>
      </c>
      <c r="E74" s="105">
        <v>13</v>
      </c>
      <c r="F74" s="105">
        <v>8</v>
      </c>
      <c r="G74" s="106">
        <v>182</v>
      </c>
      <c r="I74" s="103" t="s">
        <v>95</v>
      </c>
      <c r="J74" s="104">
        <v>22</v>
      </c>
      <c r="K74" s="105">
        <v>1</v>
      </c>
      <c r="L74" s="105">
        <v>1</v>
      </c>
      <c r="M74" s="105">
        <v>1</v>
      </c>
      <c r="N74" s="106">
        <v>22</v>
      </c>
      <c r="P74" s="103" t="s">
        <v>82</v>
      </c>
      <c r="Q74" s="104">
        <v>8</v>
      </c>
      <c r="R74" s="105">
        <v>19.96</v>
      </c>
      <c r="S74" s="105">
        <v>19.960000000000004</v>
      </c>
      <c r="T74" s="105">
        <v>19.96</v>
      </c>
      <c r="U74" s="106">
        <v>159.68000000000004</v>
      </c>
    </row>
    <row r="75" spans="2:21" x14ac:dyDescent="0.2">
      <c r="B75" s="103" t="s">
        <v>74</v>
      </c>
      <c r="C75" s="104">
        <v>190</v>
      </c>
      <c r="D75" s="105">
        <v>200</v>
      </c>
      <c r="E75" s="105">
        <v>32.023947368421105</v>
      </c>
      <c r="F75" s="105">
        <v>9.5</v>
      </c>
      <c r="G75" s="106">
        <v>6084.5500000000102</v>
      </c>
      <c r="I75" s="103" t="s">
        <v>97</v>
      </c>
      <c r="J75" s="104">
        <v>82</v>
      </c>
      <c r="K75" s="105">
        <v>50</v>
      </c>
      <c r="L75" s="105">
        <v>9.9541195121951205</v>
      </c>
      <c r="M75" s="105">
        <v>5</v>
      </c>
      <c r="N75" s="106">
        <v>816.23779999999988</v>
      </c>
      <c r="P75" s="103" t="s">
        <v>83</v>
      </c>
      <c r="Q75" s="104">
        <v>66</v>
      </c>
      <c r="R75" s="105">
        <v>10</v>
      </c>
      <c r="S75" s="105">
        <v>2.7121212121212119</v>
      </c>
      <c r="T75" s="105">
        <v>1</v>
      </c>
      <c r="U75" s="106">
        <v>179</v>
      </c>
    </row>
    <row r="76" spans="2:21" x14ac:dyDescent="0.2">
      <c r="B76" s="103" t="s">
        <v>75</v>
      </c>
      <c r="C76" s="104">
        <v>36</v>
      </c>
      <c r="D76" s="105">
        <v>65.42</v>
      </c>
      <c r="E76" s="105">
        <v>48.508611111111108</v>
      </c>
      <c r="F76" s="105">
        <v>5</v>
      </c>
      <c r="G76" s="106">
        <v>1746.31</v>
      </c>
      <c r="I76" s="103" t="s">
        <v>127</v>
      </c>
      <c r="J76" s="104">
        <v>1</v>
      </c>
      <c r="K76" s="105">
        <v>5.58</v>
      </c>
      <c r="L76" s="105">
        <v>5.58</v>
      </c>
      <c r="M76" s="105">
        <v>5.58</v>
      </c>
      <c r="N76" s="106">
        <v>5.58</v>
      </c>
      <c r="P76" s="103" t="s">
        <v>136</v>
      </c>
      <c r="Q76" s="104">
        <v>210</v>
      </c>
      <c r="R76" s="105">
        <v>53</v>
      </c>
      <c r="S76" s="105">
        <v>21.166666666666668</v>
      </c>
      <c r="T76" s="105">
        <v>18</v>
      </c>
      <c r="U76" s="106">
        <v>4445</v>
      </c>
    </row>
    <row r="77" spans="2:21" x14ac:dyDescent="0.2">
      <c r="B77" s="103" t="s">
        <v>76</v>
      </c>
      <c r="C77" s="104">
        <v>26</v>
      </c>
      <c r="D77" s="105">
        <v>25</v>
      </c>
      <c r="E77" s="105">
        <v>5.5769230769230766</v>
      </c>
      <c r="F77" s="105">
        <v>1</v>
      </c>
      <c r="G77" s="106">
        <v>145</v>
      </c>
      <c r="I77" s="103" t="s">
        <v>101</v>
      </c>
      <c r="J77" s="104">
        <v>70</v>
      </c>
      <c r="K77" s="105">
        <v>310</v>
      </c>
      <c r="L77" s="105">
        <v>310</v>
      </c>
      <c r="M77" s="105">
        <v>310</v>
      </c>
      <c r="N77" s="106">
        <v>21700</v>
      </c>
      <c r="P77" s="103" t="s">
        <v>85</v>
      </c>
      <c r="Q77" s="104">
        <v>1</v>
      </c>
      <c r="R77" s="105">
        <v>3.3</v>
      </c>
      <c r="S77" s="105">
        <v>3.3</v>
      </c>
      <c r="T77" s="105">
        <v>3.3</v>
      </c>
      <c r="U77" s="106">
        <v>3.3</v>
      </c>
    </row>
    <row r="78" spans="2:21" x14ac:dyDescent="0.2">
      <c r="B78" s="103" t="s">
        <v>77</v>
      </c>
      <c r="C78" s="104">
        <v>480</v>
      </c>
      <c r="D78" s="105">
        <v>150</v>
      </c>
      <c r="E78" s="105">
        <v>53.643270833333332</v>
      </c>
      <c r="F78" s="105">
        <v>2.09</v>
      </c>
      <c r="G78" s="106">
        <v>25748.77</v>
      </c>
      <c r="I78" s="103" t="s">
        <v>103</v>
      </c>
      <c r="J78" s="104">
        <v>1</v>
      </c>
      <c r="K78" s="105">
        <v>38.75</v>
      </c>
      <c r="L78" s="105">
        <v>38.75</v>
      </c>
      <c r="M78" s="105">
        <v>38.75</v>
      </c>
      <c r="N78" s="106">
        <v>38.75</v>
      </c>
      <c r="P78" s="103" t="s">
        <v>86</v>
      </c>
      <c r="Q78" s="104">
        <v>14</v>
      </c>
      <c r="R78" s="105">
        <v>6.63</v>
      </c>
      <c r="S78" s="105">
        <v>4.5007142857142863</v>
      </c>
      <c r="T78" s="105">
        <v>0.01</v>
      </c>
      <c r="U78" s="106">
        <v>63.010000000000005</v>
      </c>
    </row>
    <row r="79" spans="2:21" x14ac:dyDescent="0.2">
      <c r="B79" s="103" t="s">
        <v>78</v>
      </c>
      <c r="C79" s="104">
        <v>2</v>
      </c>
      <c r="D79" s="105">
        <v>10.5</v>
      </c>
      <c r="E79" s="105">
        <v>10.5</v>
      </c>
      <c r="F79" s="105">
        <v>10.5</v>
      </c>
      <c r="G79" s="106">
        <v>21</v>
      </c>
      <c r="I79" s="103" t="s">
        <v>104</v>
      </c>
      <c r="J79" s="104">
        <v>30</v>
      </c>
      <c r="K79" s="105">
        <v>65</v>
      </c>
      <c r="L79" s="105">
        <v>38.25</v>
      </c>
      <c r="M79" s="105">
        <v>35</v>
      </c>
      <c r="N79" s="106">
        <v>1147.5</v>
      </c>
      <c r="P79" s="103" t="s">
        <v>137</v>
      </c>
      <c r="Q79" s="104">
        <v>1</v>
      </c>
      <c r="R79" s="105">
        <v>4.63</v>
      </c>
      <c r="S79" s="105">
        <v>4.63</v>
      </c>
      <c r="T79" s="105">
        <v>4.63</v>
      </c>
      <c r="U79" s="106">
        <v>4.63</v>
      </c>
    </row>
    <row r="80" spans="2:21" x14ac:dyDescent="0.2">
      <c r="B80" s="103" t="s">
        <v>79</v>
      </c>
      <c r="C80" s="104">
        <v>2</v>
      </c>
      <c r="D80" s="105">
        <v>20</v>
      </c>
      <c r="E80" s="105">
        <v>11.125</v>
      </c>
      <c r="F80" s="105">
        <v>2.25</v>
      </c>
      <c r="G80" s="106">
        <v>22.25</v>
      </c>
      <c r="I80" s="103" t="s">
        <v>105</v>
      </c>
      <c r="J80" s="104">
        <v>9</v>
      </c>
      <c r="K80" s="105">
        <v>6.63</v>
      </c>
      <c r="L80" s="105">
        <v>5.5211111111111109</v>
      </c>
      <c r="M80" s="105">
        <v>3.3</v>
      </c>
      <c r="N80" s="106">
        <v>49.69</v>
      </c>
      <c r="P80" s="103" t="s">
        <v>87</v>
      </c>
      <c r="Q80" s="104">
        <v>66</v>
      </c>
      <c r="R80" s="105">
        <v>15</v>
      </c>
      <c r="S80" s="105">
        <v>11.212121212121213</v>
      </c>
      <c r="T80" s="105">
        <v>10</v>
      </c>
      <c r="U80" s="106">
        <v>740</v>
      </c>
    </row>
    <row r="81" spans="2:21" x14ac:dyDescent="0.2">
      <c r="B81" s="103" t="s">
        <v>80</v>
      </c>
      <c r="C81" s="104">
        <v>1</v>
      </c>
      <c r="D81" s="105">
        <v>15</v>
      </c>
      <c r="E81" s="105">
        <v>15</v>
      </c>
      <c r="F81" s="105">
        <v>15</v>
      </c>
      <c r="G81" s="106">
        <v>15</v>
      </c>
      <c r="I81" s="103" t="s">
        <v>106</v>
      </c>
      <c r="J81" s="104">
        <v>1732</v>
      </c>
      <c r="K81" s="105">
        <v>1100</v>
      </c>
      <c r="L81" s="105">
        <v>61.674797921478138</v>
      </c>
      <c r="M81" s="105">
        <v>3</v>
      </c>
      <c r="N81" s="106">
        <v>106820.75000000013</v>
      </c>
      <c r="P81" s="103" t="s">
        <v>88</v>
      </c>
      <c r="Q81" s="104">
        <v>146</v>
      </c>
      <c r="R81" s="105">
        <v>13</v>
      </c>
      <c r="S81" s="105">
        <v>9.7386986301369856</v>
      </c>
      <c r="T81" s="105">
        <v>1</v>
      </c>
      <c r="U81" s="106">
        <v>1421.85</v>
      </c>
    </row>
    <row r="82" spans="2:21" x14ac:dyDescent="0.2">
      <c r="B82" s="103" t="s">
        <v>81</v>
      </c>
      <c r="C82" s="104">
        <v>1</v>
      </c>
      <c r="D82" s="105">
        <v>25.42</v>
      </c>
      <c r="E82" s="105">
        <v>25.42</v>
      </c>
      <c r="F82" s="105">
        <v>25.42</v>
      </c>
      <c r="G82" s="106">
        <v>25.42</v>
      </c>
      <c r="I82" s="103" t="s">
        <v>107</v>
      </c>
      <c r="J82" s="104">
        <v>24</v>
      </c>
      <c r="K82" s="105">
        <v>40</v>
      </c>
      <c r="L82" s="105">
        <v>6.5745791666666662</v>
      </c>
      <c r="M82" s="105">
        <v>1</v>
      </c>
      <c r="N82" s="106">
        <v>157.78989999999999</v>
      </c>
      <c r="P82" s="103" t="s">
        <v>89</v>
      </c>
      <c r="Q82" s="104">
        <v>18784</v>
      </c>
      <c r="R82" s="105">
        <v>100</v>
      </c>
      <c r="S82" s="105">
        <v>6.1222919505968241</v>
      </c>
      <c r="T82" s="105">
        <v>0.3</v>
      </c>
      <c r="U82" s="106">
        <v>115001.13200001074</v>
      </c>
    </row>
    <row r="83" spans="2:21" x14ac:dyDescent="0.2">
      <c r="B83" s="103" t="s">
        <v>82</v>
      </c>
      <c r="C83" s="104">
        <v>5</v>
      </c>
      <c r="D83" s="105">
        <v>18.760000000000002</v>
      </c>
      <c r="E83" s="105">
        <v>18.760000000000002</v>
      </c>
      <c r="F83" s="105">
        <v>18.760000000000002</v>
      </c>
      <c r="G83" s="106">
        <v>93.800000000000011</v>
      </c>
      <c r="I83" s="103" t="s">
        <v>114</v>
      </c>
      <c r="J83" s="104">
        <v>938</v>
      </c>
      <c r="K83" s="105">
        <v>1450</v>
      </c>
      <c r="L83" s="105">
        <v>116.63326226012794</v>
      </c>
      <c r="M83" s="105">
        <v>10</v>
      </c>
      <c r="N83" s="106">
        <v>109402</v>
      </c>
      <c r="P83" s="103" t="s">
        <v>90</v>
      </c>
      <c r="Q83" s="104">
        <v>10104</v>
      </c>
      <c r="R83" s="105">
        <v>42</v>
      </c>
      <c r="S83" s="105">
        <v>9.9824772367378909</v>
      </c>
      <c r="T83" s="105">
        <v>0.5</v>
      </c>
      <c r="U83" s="106">
        <v>100862.94999999965</v>
      </c>
    </row>
    <row r="84" spans="2:21" x14ac:dyDescent="0.2">
      <c r="B84" s="103" t="s">
        <v>83</v>
      </c>
      <c r="C84" s="104">
        <v>94</v>
      </c>
      <c r="D84" s="105">
        <v>30</v>
      </c>
      <c r="E84" s="105">
        <v>5.4893617021276597</v>
      </c>
      <c r="F84" s="105">
        <v>1</v>
      </c>
      <c r="G84" s="106">
        <v>516</v>
      </c>
      <c r="I84" s="103" t="s">
        <v>115</v>
      </c>
      <c r="J84" s="104">
        <v>1</v>
      </c>
      <c r="K84" s="105">
        <v>3.3</v>
      </c>
      <c r="L84" s="105">
        <v>3.3</v>
      </c>
      <c r="M84" s="105">
        <v>3.3</v>
      </c>
      <c r="N84" s="106">
        <v>3.3</v>
      </c>
      <c r="P84" s="103" t="s">
        <v>91</v>
      </c>
      <c r="Q84" s="104">
        <v>51</v>
      </c>
      <c r="R84" s="105">
        <v>26.63</v>
      </c>
      <c r="S84" s="105">
        <v>6.1978431372549023</v>
      </c>
      <c r="T84" s="105">
        <v>3</v>
      </c>
      <c r="U84" s="106">
        <v>316.09000000000003</v>
      </c>
    </row>
    <row r="85" spans="2:21" x14ac:dyDescent="0.2">
      <c r="B85" s="103" t="s">
        <v>84</v>
      </c>
      <c r="C85" s="104">
        <v>8</v>
      </c>
      <c r="D85" s="105">
        <v>18.760000000000002</v>
      </c>
      <c r="E85" s="105">
        <v>16.675000000000001</v>
      </c>
      <c r="F85" s="105">
        <v>5.42</v>
      </c>
      <c r="G85" s="106">
        <v>133.4</v>
      </c>
      <c r="I85" s="103" t="s">
        <v>117</v>
      </c>
      <c r="J85" s="104">
        <v>21</v>
      </c>
      <c r="K85" s="105">
        <v>6.63</v>
      </c>
      <c r="L85" s="105">
        <v>2.22047619047619</v>
      </c>
      <c r="M85" s="105">
        <v>2</v>
      </c>
      <c r="N85" s="106">
        <v>46.629999999999995</v>
      </c>
      <c r="P85" s="103" t="s">
        <v>92</v>
      </c>
      <c r="Q85" s="104">
        <v>12</v>
      </c>
      <c r="R85" s="105">
        <v>26.63</v>
      </c>
      <c r="S85" s="105">
        <v>19.798333333333336</v>
      </c>
      <c r="T85" s="105">
        <v>8.6300000000000008</v>
      </c>
      <c r="U85" s="106">
        <v>237.58</v>
      </c>
    </row>
    <row r="86" spans="2:21" x14ac:dyDescent="0.2">
      <c r="B86" s="103" t="s">
        <v>85</v>
      </c>
      <c r="C86" s="104">
        <v>2</v>
      </c>
      <c r="D86" s="105">
        <v>52.09</v>
      </c>
      <c r="E86" s="105">
        <v>27.090000000000003</v>
      </c>
      <c r="F86" s="105">
        <v>2.09</v>
      </c>
      <c r="G86" s="106">
        <v>54.180000000000007</v>
      </c>
      <c r="I86" s="103" t="s">
        <v>128</v>
      </c>
      <c r="J86" s="104">
        <v>7</v>
      </c>
      <c r="K86" s="105">
        <v>13.3</v>
      </c>
      <c r="L86" s="105">
        <v>12.347142857142856</v>
      </c>
      <c r="M86" s="105">
        <v>6.63</v>
      </c>
      <c r="N86" s="106">
        <v>86.429999999999993</v>
      </c>
      <c r="P86" s="103" t="s">
        <v>93</v>
      </c>
      <c r="Q86" s="104">
        <v>3298</v>
      </c>
      <c r="R86" s="105">
        <v>105.55</v>
      </c>
      <c r="S86" s="105">
        <v>2.8529411764705883</v>
      </c>
      <c r="T86" s="105">
        <v>2</v>
      </c>
      <c r="U86" s="106">
        <v>9409</v>
      </c>
    </row>
    <row r="87" spans="2:21" x14ac:dyDescent="0.2">
      <c r="B87" s="103" t="s">
        <v>86</v>
      </c>
      <c r="C87" s="104">
        <v>1</v>
      </c>
      <c r="D87" s="105">
        <v>8.76</v>
      </c>
      <c r="E87" s="105">
        <v>8.76</v>
      </c>
      <c r="F87" s="105">
        <v>8.76</v>
      </c>
      <c r="G87" s="106">
        <v>8.76</v>
      </c>
      <c r="I87" s="103" t="s">
        <v>129</v>
      </c>
      <c r="J87" s="104">
        <v>1</v>
      </c>
      <c r="K87" s="105">
        <v>15</v>
      </c>
      <c r="L87" s="105">
        <v>15</v>
      </c>
      <c r="M87" s="105">
        <v>15</v>
      </c>
      <c r="N87" s="106">
        <v>15</v>
      </c>
      <c r="P87" s="103" t="s">
        <v>138</v>
      </c>
      <c r="Q87" s="104">
        <v>3</v>
      </c>
      <c r="R87" s="105">
        <v>13.3</v>
      </c>
      <c r="S87" s="105">
        <v>13.300000000000002</v>
      </c>
      <c r="T87" s="105">
        <v>13.3</v>
      </c>
      <c r="U87" s="106">
        <v>39.900000000000006</v>
      </c>
    </row>
    <row r="88" spans="2:21" ht="12.75" thickBot="1" x14ac:dyDescent="0.25">
      <c r="B88" s="103" t="s">
        <v>87</v>
      </c>
      <c r="C88" s="104">
        <v>105</v>
      </c>
      <c r="D88" s="105">
        <v>20</v>
      </c>
      <c r="E88" s="105">
        <v>14.571428571428571</v>
      </c>
      <c r="F88" s="105">
        <v>10</v>
      </c>
      <c r="G88" s="106">
        <v>1530</v>
      </c>
      <c r="I88" s="107" t="s">
        <v>119</v>
      </c>
      <c r="J88" s="108">
        <v>68414</v>
      </c>
      <c r="K88" s="109">
        <v>2500</v>
      </c>
      <c r="L88" s="109">
        <v>16.248225310610731</v>
      </c>
      <c r="M88" s="109">
        <v>0</v>
      </c>
      <c r="N88" s="110">
        <v>1111606.0864001226</v>
      </c>
      <c r="P88" s="103" t="s">
        <v>139</v>
      </c>
      <c r="Q88" s="104">
        <v>1</v>
      </c>
      <c r="R88" s="105">
        <v>6.63</v>
      </c>
      <c r="S88" s="105">
        <v>6.63</v>
      </c>
      <c r="T88" s="105">
        <v>6.63</v>
      </c>
      <c r="U88" s="106">
        <v>6.63</v>
      </c>
    </row>
    <row r="89" spans="2:21" x14ac:dyDescent="0.2">
      <c r="B89" s="103" t="s">
        <v>88</v>
      </c>
      <c r="C89" s="104">
        <v>6</v>
      </c>
      <c r="D89" s="105">
        <v>23</v>
      </c>
      <c r="E89" s="105">
        <v>13.299999999999999</v>
      </c>
      <c r="F89" s="105">
        <v>3</v>
      </c>
      <c r="G89" s="106">
        <v>79.8</v>
      </c>
      <c r="P89" s="103" t="s">
        <v>95</v>
      </c>
      <c r="Q89" s="104">
        <v>20</v>
      </c>
      <c r="R89" s="105">
        <v>1</v>
      </c>
      <c r="S89" s="105">
        <v>1</v>
      </c>
      <c r="T89" s="105">
        <v>1</v>
      </c>
      <c r="U89" s="106">
        <v>20</v>
      </c>
    </row>
    <row r="90" spans="2:21" x14ac:dyDescent="0.2">
      <c r="B90" s="103" t="s">
        <v>89</v>
      </c>
      <c r="C90" s="104">
        <v>27010</v>
      </c>
      <c r="D90" s="105">
        <v>52</v>
      </c>
      <c r="E90" s="105">
        <v>6.3035568826358954</v>
      </c>
      <c r="F90" s="105">
        <v>0.4</v>
      </c>
      <c r="G90" s="106">
        <v>170259.07139999553</v>
      </c>
      <c r="P90" s="103" t="s">
        <v>97</v>
      </c>
      <c r="Q90" s="104">
        <v>12</v>
      </c>
      <c r="R90" s="105">
        <v>15</v>
      </c>
      <c r="S90" s="105">
        <v>14.166666666666666</v>
      </c>
      <c r="T90" s="105">
        <v>5</v>
      </c>
      <c r="U90" s="106">
        <v>170</v>
      </c>
    </row>
    <row r="91" spans="2:21" x14ac:dyDescent="0.2">
      <c r="B91" s="103" t="s">
        <v>90</v>
      </c>
      <c r="C91" s="104">
        <v>12731</v>
      </c>
      <c r="D91" s="105">
        <v>150</v>
      </c>
      <c r="E91" s="105">
        <v>10.216071007776444</v>
      </c>
      <c r="F91" s="105">
        <v>0.5</v>
      </c>
      <c r="G91" s="106">
        <v>130060.80000000191</v>
      </c>
      <c r="P91" s="103" t="s">
        <v>101</v>
      </c>
      <c r="Q91" s="104">
        <v>17</v>
      </c>
      <c r="R91" s="105">
        <v>2600</v>
      </c>
      <c r="S91" s="105">
        <v>1072.9411764705883</v>
      </c>
      <c r="T91" s="105">
        <v>310</v>
      </c>
      <c r="U91" s="106">
        <v>18240</v>
      </c>
    </row>
    <row r="92" spans="2:21" x14ac:dyDescent="0.2">
      <c r="B92" s="103" t="s">
        <v>91</v>
      </c>
      <c r="C92" s="104">
        <v>15</v>
      </c>
      <c r="D92" s="105">
        <v>37.520000000000003</v>
      </c>
      <c r="E92" s="105">
        <v>7.9480000000000013</v>
      </c>
      <c r="F92" s="105">
        <v>2</v>
      </c>
      <c r="G92" s="106">
        <v>119.22000000000001</v>
      </c>
      <c r="P92" s="103" t="s">
        <v>140</v>
      </c>
      <c r="Q92" s="104">
        <v>22</v>
      </c>
      <c r="R92" s="105">
        <v>640</v>
      </c>
      <c r="S92" s="105">
        <v>344.54545454545456</v>
      </c>
      <c r="T92" s="105">
        <v>300</v>
      </c>
      <c r="U92" s="106">
        <v>7580</v>
      </c>
    </row>
    <row r="93" spans="2:21" x14ac:dyDescent="0.2">
      <c r="B93" s="103" t="s">
        <v>92</v>
      </c>
      <c r="C93" s="104">
        <v>13</v>
      </c>
      <c r="D93" s="105">
        <v>19.52</v>
      </c>
      <c r="E93" s="105">
        <v>12.970769230769228</v>
      </c>
      <c r="F93" s="105">
        <v>5.42</v>
      </c>
      <c r="G93" s="106">
        <v>168.61999999999998</v>
      </c>
      <c r="P93" s="103" t="s">
        <v>103</v>
      </c>
      <c r="Q93" s="104">
        <v>63</v>
      </c>
      <c r="R93" s="105">
        <v>500</v>
      </c>
      <c r="S93" s="105">
        <v>47.745396825396824</v>
      </c>
      <c r="T93" s="105">
        <v>1.26</v>
      </c>
      <c r="U93" s="106">
        <v>3007.96</v>
      </c>
    </row>
    <row r="94" spans="2:21" x14ac:dyDescent="0.2">
      <c r="B94" s="103" t="s">
        <v>93</v>
      </c>
      <c r="C94" s="104">
        <v>172</v>
      </c>
      <c r="D94" s="105">
        <v>35</v>
      </c>
      <c r="E94" s="105">
        <v>4.9389534883720927</v>
      </c>
      <c r="F94" s="105">
        <v>2</v>
      </c>
      <c r="G94" s="106">
        <v>849.5</v>
      </c>
      <c r="P94" s="103" t="s">
        <v>104</v>
      </c>
      <c r="Q94" s="104">
        <v>26</v>
      </c>
      <c r="R94" s="105">
        <v>175</v>
      </c>
      <c r="S94" s="105">
        <v>52.121153846153824</v>
      </c>
      <c r="T94" s="105">
        <v>27.55</v>
      </c>
      <c r="U94" s="106">
        <v>1355.1499999999994</v>
      </c>
    </row>
    <row r="95" spans="2:21" x14ac:dyDescent="0.2">
      <c r="B95" s="103" t="s">
        <v>94</v>
      </c>
      <c r="C95" s="104">
        <v>1</v>
      </c>
      <c r="D95" s="105">
        <v>5.42</v>
      </c>
      <c r="E95" s="105">
        <v>5.42</v>
      </c>
      <c r="F95" s="105">
        <v>5.42</v>
      </c>
      <c r="G95" s="106">
        <v>5.42</v>
      </c>
      <c r="P95" s="103" t="s">
        <v>141</v>
      </c>
      <c r="Q95" s="104">
        <v>1</v>
      </c>
      <c r="R95" s="105">
        <v>5.3</v>
      </c>
      <c r="S95" s="105">
        <v>5.3</v>
      </c>
      <c r="T95" s="105">
        <v>5.3</v>
      </c>
      <c r="U95" s="106">
        <v>5.3</v>
      </c>
    </row>
    <row r="96" spans="2:21" x14ac:dyDescent="0.2">
      <c r="B96" s="103" t="s">
        <v>95</v>
      </c>
      <c r="C96" s="104">
        <v>3</v>
      </c>
      <c r="D96" s="105">
        <v>14.18</v>
      </c>
      <c r="E96" s="105">
        <v>7.4533333333333331</v>
      </c>
      <c r="F96" s="105">
        <v>4.09</v>
      </c>
      <c r="G96" s="106">
        <v>22.36</v>
      </c>
      <c r="P96" s="103" t="s">
        <v>105</v>
      </c>
      <c r="Q96" s="104">
        <v>61</v>
      </c>
      <c r="R96" s="105">
        <v>7.97</v>
      </c>
      <c r="S96" s="105">
        <v>2.9932786885245899</v>
      </c>
      <c r="T96" s="105">
        <v>1</v>
      </c>
      <c r="U96" s="106">
        <v>182.58999999999997</v>
      </c>
    </row>
    <row r="97" spans="2:21" x14ac:dyDescent="0.2">
      <c r="B97" s="103" t="s">
        <v>96</v>
      </c>
      <c r="C97" s="104">
        <v>1</v>
      </c>
      <c r="D97" s="105">
        <v>3.42</v>
      </c>
      <c r="E97" s="105">
        <v>3.42</v>
      </c>
      <c r="F97" s="105">
        <v>3.42</v>
      </c>
      <c r="G97" s="106">
        <v>3.42</v>
      </c>
      <c r="P97" s="103" t="s">
        <v>106</v>
      </c>
      <c r="Q97" s="104">
        <v>1864</v>
      </c>
      <c r="R97" s="105">
        <v>550</v>
      </c>
      <c r="S97" s="105">
        <v>58.620177038626856</v>
      </c>
      <c r="T97" s="105">
        <v>5</v>
      </c>
      <c r="U97" s="106">
        <v>109268.01000000046</v>
      </c>
    </row>
    <row r="98" spans="2:21" x14ac:dyDescent="0.2">
      <c r="B98" s="103" t="s">
        <v>97</v>
      </c>
      <c r="C98" s="104">
        <v>103</v>
      </c>
      <c r="D98" s="105">
        <v>50</v>
      </c>
      <c r="E98" s="105">
        <v>13.368932038834952</v>
      </c>
      <c r="F98" s="105">
        <v>8</v>
      </c>
      <c r="G98" s="106">
        <v>1377</v>
      </c>
      <c r="P98" s="103" t="s">
        <v>107</v>
      </c>
      <c r="Q98" s="104">
        <v>16</v>
      </c>
      <c r="R98" s="105">
        <v>5</v>
      </c>
      <c r="S98" s="105">
        <v>4.4375</v>
      </c>
      <c r="T98" s="105">
        <v>2.75</v>
      </c>
      <c r="U98" s="106">
        <v>71</v>
      </c>
    </row>
    <row r="99" spans="2:21" x14ac:dyDescent="0.2">
      <c r="B99" s="103" t="s">
        <v>98</v>
      </c>
      <c r="C99" s="104">
        <v>1</v>
      </c>
      <c r="D99" s="105">
        <v>2.09</v>
      </c>
      <c r="E99" s="105">
        <v>2.09</v>
      </c>
      <c r="F99" s="105">
        <v>2.09</v>
      </c>
      <c r="G99" s="106">
        <v>2.09</v>
      </c>
      <c r="P99" s="103" t="s">
        <v>114</v>
      </c>
      <c r="Q99" s="104">
        <v>1405</v>
      </c>
      <c r="R99" s="105">
        <v>1350</v>
      </c>
      <c r="S99" s="105">
        <v>158.94053380782901</v>
      </c>
      <c r="T99" s="105">
        <v>15</v>
      </c>
      <c r="U99" s="106">
        <v>223311.44999999978</v>
      </c>
    </row>
    <row r="100" spans="2:21" x14ac:dyDescent="0.2">
      <c r="B100" s="103" t="s">
        <v>99</v>
      </c>
      <c r="C100" s="104">
        <v>1</v>
      </c>
      <c r="D100" s="105">
        <v>5.42</v>
      </c>
      <c r="E100" s="105">
        <v>5.42</v>
      </c>
      <c r="F100" s="105">
        <v>5.42</v>
      </c>
      <c r="G100" s="106">
        <v>5.42</v>
      </c>
      <c r="P100" s="103" t="s">
        <v>142</v>
      </c>
      <c r="Q100" s="104">
        <v>426</v>
      </c>
      <c r="R100" s="105">
        <v>3.5</v>
      </c>
      <c r="S100" s="105">
        <v>3.5</v>
      </c>
      <c r="T100" s="105">
        <v>3.5</v>
      </c>
      <c r="U100" s="106">
        <v>1491</v>
      </c>
    </row>
    <row r="101" spans="2:21" x14ac:dyDescent="0.2">
      <c r="B101" s="103" t="s">
        <v>100</v>
      </c>
      <c r="C101" s="104">
        <v>1</v>
      </c>
      <c r="D101" s="105">
        <v>5.42</v>
      </c>
      <c r="E101" s="105">
        <v>5.42</v>
      </c>
      <c r="F101" s="105">
        <v>5.42</v>
      </c>
      <c r="G101" s="106">
        <v>5.42</v>
      </c>
      <c r="P101" s="103" t="s">
        <v>115</v>
      </c>
      <c r="Q101" s="104">
        <v>1</v>
      </c>
      <c r="R101" s="105">
        <v>3.3</v>
      </c>
      <c r="S101" s="105">
        <v>3.3</v>
      </c>
      <c r="T101" s="105">
        <v>3.3</v>
      </c>
      <c r="U101" s="106">
        <v>3.3</v>
      </c>
    </row>
    <row r="102" spans="2:21" x14ac:dyDescent="0.2">
      <c r="B102" s="103" t="s">
        <v>101</v>
      </c>
      <c r="C102" s="104">
        <v>147</v>
      </c>
      <c r="D102" s="105">
        <v>667</v>
      </c>
      <c r="E102" s="105">
        <v>442.68707482993199</v>
      </c>
      <c r="F102" s="105">
        <v>156</v>
      </c>
      <c r="G102" s="106">
        <v>65075</v>
      </c>
      <c r="P102" s="103" t="s">
        <v>143</v>
      </c>
      <c r="Q102" s="104">
        <v>1</v>
      </c>
      <c r="R102" s="105">
        <v>13.3</v>
      </c>
      <c r="S102" s="105">
        <v>13.3</v>
      </c>
      <c r="T102" s="105">
        <v>13.3</v>
      </c>
      <c r="U102" s="106">
        <v>13.3</v>
      </c>
    </row>
    <row r="103" spans="2:21" x14ac:dyDescent="0.2">
      <c r="B103" s="103" t="s">
        <v>102</v>
      </c>
      <c r="C103" s="104">
        <v>2</v>
      </c>
      <c r="D103" s="105">
        <v>2.09</v>
      </c>
      <c r="E103" s="105">
        <v>2.09</v>
      </c>
      <c r="F103" s="105">
        <v>2.09</v>
      </c>
      <c r="G103" s="106">
        <v>4.18</v>
      </c>
      <c r="P103" s="103" t="s">
        <v>116</v>
      </c>
      <c r="Q103" s="104">
        <v>2</v>
      </c>
      <c r="R103" s="105">
        <v>6.63</v>
      </c>
      <c r="S103" s="105">
        <v>4.9649999999999999</v>
      </c>
      <c r="T103" s="105">
        <v>3.3</v>
      </c>
      <c r="U103" s="106">
        <v>9.93</v>
      </c>
    </row>
    <row r="104" spans="2:21" x14ac:dyDescent="0.2">
      <c r="B104" s="103" t="s">
        <v>103</v>
      </c>
      <c r="C104" s="104">
        <v>27</v>
      </c>
      <c r="D104" s="105">
        <v>51.09</v>
      </c>
      <c r="E104" s="105">
        <v>7.9918481481481489</v>
      </c>
      <c r="F104" s="105">
        <v>1.91</v>
      </c>
      <c r="G104" s="106">
        <v>215.77990000000003</v>
      </c>
      <c r="P104" s="103" t="s">
        <v>117</v>
      </c>
      <c r="Q104" s="104">
        <v>14</v>
      </c>
      <c r="R104" s="105">
        <v>16.63</v>
      </c>
      <c r="S104" s="105">
        <v>8.449285714285713</v>
      </c>
      <c r="T104" s="105">
        <v>0.01</v>
      </c>
      <c r="U104" s="106">
        <v>118.28999999999998</v>
      </c>
    </row>
    <row r="105" spans="2:21" x14ac:dyDescent="0.2">
      <c r="B105" s="103" t="s">
        <v>104</v>
      </c>
      <c r="C105" s="104">
        <v>11</v>
      </c>
      <c r="D105" s="105">
        <v>120</v>
      </c>
      <c r="E105" s="105">
        <v>61</v>
      </c>
      <c r="F105" s="105">
        <v>18</v>
      </c>
      <c r="G105" s="106">
        <v>671</v>
      </c>
      <c r="P105" s="103" t="s">
        <v>144</v>
      </c>
      <c r="Q105" s="104">
        <v>5</v>
      </c>
      <c r="R105" s="105">
        <v>55</v>
      </c>
      <c r="S105" s="105">
        <v>34</v>
      </c>
      <c r="T105" s="105">
        <v>6.25</v>
      </c>
      <c r="U105" s="106">
        <v>170</v>
      </c>
    </row>
    <row r="106" spans="2:21" x14ac:dyDescent="0.2">
      <c r="B106" s="103" t="s">
        <v>105</v>
      </c>
      <c r="C106" s="104">
        <v>14</v>
      </c>
      <c r="D106" s="105">
        <v>52.09</v>
      </c>
      <c r="E106" s="105">
        <v>7.9850000000000012</v>
      </c>
      <c r="F106" s="105">
        <v>1</v>
      </c>
      <c r="G106" s="106">
        <v>111.79000000000002</v>
      </c>
      <c r="P106" s="103" t="s">
        <v>118</v>
      </c>
      <c r="Q106" s="104">
        <v>5</v>
      </c>
      <c r="R106" s="105">
        <v>6.63</v>
      </c>
      <c r="S106" s="105">
        <v>5.298</v>
      </c>
      <c r="T106" s="105">
        <v>1.97</v>
      </c>
      <c r="U106" s="106">
        <v>26.49</v>
      </c>
    </row>
    <row r="107" spans="2:21" x14ac:dyDescent="0.2">
      <c r="B107" s="103" t="s">
        <v>106</v>
      </c>
      <c r="C107" s="104">
        <v>2499</v>
      </c>
      <c r="D107" s="105">
        <v>500</v>
      </c>
      <c r="E107" s="105">
        <v>50.557394957983107</v>
      </c>
      <c r="F107" s="105">
        <v>5</v>
      </c>
      <c r="G107" s="106">
        <v>126342.92999999977</v>
      </c>
      <c r="P107" s="103" t="s">
        <v>128</v>
      </c>
      <c r="Q107" s="104">
        <v>3</v>
      </c>
      <c r="R107" s="105">
        <v>13.3</v>
      </c>
      <c r="S107" s="105">
        <v>13.300000000000002</v>
      </c>
      <c r="T107" s="105">
        <v>13.3</v>
      </c>
      <c r="U107" s="106">
        <v>39.900000000000006</v>
      </c>
    </row>
    <row r="108" spans="2:21" ht="12.75" thickBot="1" x14ac:dyDescent="0.25">
      <c r="B108" s="103" t="s">
        <v>107</v>
      </c>
      <c r="C108" s="104">
        <v>433</v>
      </c>
      <c r="D108" s="105">
        <v>84.18</v>
      </c>
      <c r="E108" s="105">
        <v>44.160092378752886</v>
      </c>
      <c r="F108" s="105">
        <v>1</v>
      </c>
      <c r="G108" s="106">
        <v>19121.32</v>
      </c>
      <c r="P108" s="107" t="s">
        <v>119</v>
      </c>
      <c r="Q108" s="108">
        <v>70213</v>
      </c>
      <c r="R108" s="109">
        <v>2600</v>
      </c>
      <c r="S108" s="109">
        <v>22.20827125461398</v>
      </c>
      <c r="T108" s="109">
        <v>0.01</v>
      </c>
      <c r="U108" s="110">
        <v>1559309.3496002113</v>
      </c>
    </row>
    <row r="109" spans="2:21" x14ac:dyDescent="0.2">
      <c r="B109" s="103" t="s">
        <v>108</v>
      </c>
      <c r="C109" s="104">
        <v>1</v>
      </c>
      <c r="D109" s="105">
        <v>12.09</v>
      </c>
      <c r="E109" s="105">
        <v>12.09</v>
      </c>
      <c r="F109" s="105">
        <v>12.09</v>
      </c>
      <c r="G109" s="106">
        <v>12.09</v>
      </c>
    </row>
    <row r="110" spans="2:21" x14ac:dyDescent="0.2">
      <c r="B110" s="103" t="s">
        <v>109</v>
      </c>
      <c r="C110" s="104">
        <v>5</v>
      </c>
      <c r="D110" s="105">
        <v>4.76</v>
      </c>
      <c r="E110" s="105">
        <v>2.6239999999999997</v>
      </c>
      <c r="F110" s="105">
        <v>2.09</v>
      </c>
      <c r="G110" s="106">
        <v>13.12</v>
      </c>
    </row>
    <row r="111" spans="2:21" x14ac:dyDescent="0.2">
      <c r="B111" s="103" t="s">
        <v>110</v>
      </c>
      <c r="C111" s="104">
        <v>3</v>
      </c>
      <c r="D111" s="105">
        <v>5.42</v>
      </c>
      <c r="E111" s="105">
        <v>5.419999999999999</v>
      </c>
      <c r="F111" s="105">
        <v>5.42</v>
      </c>
      <c r="G111" s="106">
        <v>16.259999999999998</v>
      </c>
    </row>
    <row r="112" spans="2:21" x14ac:dyDescent="0.2">
      <c r="B112" s="103" t="s">
        <v>111</v>
      </c>
      <c r="C112" s="104">
        <v>1</v>
      </c>
      <c r="D112" s="105">
        <v>4.09</v>
      </c>
      <c r="E112" s="105">
        <v>4.09</v>
      </c>
      <c r="F112" s="105">
        <v>4.09</v>
      </c>
      <c r="G112" s="106">
        <v>4.09</v>
      </c>
    </row>
    <row r="113" spans="2:17" x14ac:dyDescent="0.2">
      <c r="B113" s="103" t="s">
        <v>112</v>
      </c>
      <c r="C113" s="104">
        <v>4</v>
      </c>
      <c r="D113" s="105">
        <v>5.42</v>
      </c>
      <c r="E113" s="105">
        <v>5.42</v>
      </c>
      <c r="F113" s="105">
        <v>5.42</v>
      </c>
      <c r="G113" s="106">
        <v>21.68</v>
      </c>
    </row>
    <row r="114" spans="2:17" x14ac:dyDescent="0.2">
      <c r="B114" s="103" t="s">
        <v>113</v>
      </c>
      <c r="C114" s="104">
        <v>4</v>
      </c>
      <c r="D114" s="105">
        <v>37.520000000000003</v>
      </c>
      <c r="E114" s="105">
        <v>13.9475</v>
      </c>
      <c r="F114" s="105">
        <v>4.09</v>
      </c>
      <c r="G114" s="106">
        <v>55.79</v>
      </c>
    </row>
    <row r="115" spans="2:17" x14ac:dyDescent="0.2">
      <c r="B115" s="103" t="s">
        <v>114</v>
      </c>
      <c r="C115" s="104">
        <v>1762</v>
      </c>
      <c r="D115" s="105">
        <v>1400</v>
      </c>
      <c r="E115" s="105">
        <v>151.22328603859239</v>
      </c>
      <c r="F115" s="105">
        <v>10</v>
      </c>
      <c r="G115" s="106">
        <v>266455.42999999982</v>
      </c>
    </row>
    <row r="116" spans="2:17" x14ac:dyDescent="0.2">
      <c r="B116" s="103" t="s">
        <v>115</v>
      </c>
      <c r="C116" s="104">
        <v>6</v>
      </c>
      <c r="D116" s="105">
        <v>5</v>
      </c>
      <c r="E116" s="105">
        <v>4.5149999999999997</v>
      </c>
      <c r="F116" s="105">
        <v>2.09</v>
      </c>
      <c r="G116" s="106">
        <v>27.09</v>
      </c>
    </row>
    <row r="117" spans="2:17" x14ac:dyDescent="0.2">
      <c r="B117" s="103" t="s">
        <v>116</v>
      </c>
      <c r="C117" s="104">
        <v>6</v>
      </c>
      <c r="D117" s="105">
        <v>5.42</v>
      </c>
      <c r="E117" s="105">
        <v>4.2</v>
      </c>
      <c r="F117" s="105">
        <v>2.09</v>
      </c>
      <c r="G117" s="106">
        <v>25.200000000000003</v>
      </c>
    </row>
    <row r="118" spans="2:17" x14ac:dyDescent="0.2">
      <c r="B118" s="103" t="s">
        <v>117</v>
      </c>
      <c r="C118" s="104">
        <v>1</v>
      </c>
      <c r="D118" s="105">
        <v>3.42</v>
      </c>
      <c r="E118" s="105">
        <v>3.42</v>
      </c>
      <c r="F118" s="105">
        <v>3.42</v>
      </c>
      <c r="G118" s="106">
        <v>3.42</v>
      </c>
    </row>
    <row r="119" spans="2:17" x14ac:dyDescent="0.2">
      <c r="B119" s="103" t="s">
        <v>118</v>
      </c>
      <c r="C119" s="104">
        <v>6</v>
      </c>
      <c r="D119" s="105">
        <v>3.42</v>
      </c>
      <c r="E119" s="105">
        <v>2.3116666666666665</v>
      </c>
      <c r="F119" s="105">
        <v>2.09</v>
      </c>
      <c r="G119" s="106">
        <v>13.87</v>
      </c>
    </row>
    <row r="120" spans="2:17" ht="12.75" thickBot="1" x14ac:dyDescent="0.25">
      <c r="B120" s="107" t="s">
        <v>119</v>
      </c>
      <c r="C120" s="108">
        <v>81379</v>
      </c>
      <c r="D120" s="109">
        <v>1400</v>
      </c>
      <c r="E120" s="109">
        <v>20.188363509014156</v>
      </c>
      <c r="F120" s="109">
        <v>0</v>
      </c>
      <c r="G120" s="110">
        <v>1642908.8340000631</v>
      </c>
    </row>
    <row r="123" spans="2:17" x14ac:dyDescent="0.2">
      <c r="B123" s="161" t="s">
        <v>186</v>
      </c>
      <c r="C123" s="161"/>
      <c r="I123" s="161" t="s">
        <v>187</v>
      </c>
      <c r="J123" s="161"/>
      <c r="P123" s="161" t="s">
        <v>188</v>
      </c>
      <c r="Q123" s="161"/>
    </row>
    <row r="124" spans="2:17" x14ac:dyDescent="0.2">
      <c r="B124" s="92" t="s">
        <v>0</v>
      </c>
      <c r="C124" s="92" t="s">
        <v>174</v>
      </c>
      <c r="I124" s="92" t="s">
        <v>0</v>
      </c>
      <c r="J124" s="92" t="s">
        <v>174</v>
      </c>
      <c r="P124" s="92" t="s">
        <v>0</v>
      </c>
      <c r="Q124" s="92" t="s">
        <v>174</v>
      </c>
    </row>
    <row r="125" spans="2:17" x14ac:dyDescent="0.2">
      <c r="B125" s="93" t="s">
        <v>3</v>
      </c>
      <c r="C125" s="94">
        <v>1</v>
      </c>
      <c r="I125" s="93" t="s">
        <v>4</v>
      </c>
      <c r="J125" s="94">
        <v>224</v>
      </c>
      <c r="P125" s="93" t="s">
        <v>4</v>
      </c>
      <c r="Q125" s="94">
        <v>201</v>
      </c>
    </row>
    <row r="126" spans="2:17" x14ac:dyDescent="0.2">
      <c r="B126" s="93" t="s">
        <v>175</v>
      </c>
      <c r="C126" s="94">
        <v>31</v>
      </c>
      <c r="I126" s="93" t="s">
        <v>5</v>
      </c>
      <c r="J126" s="94">
        <v>58</v>
      </c>
      <c r="P126" s="93" t="s">
        <v>5</v>
      </c>
      <c r="Q126" s="94">
        <v>60</v>
      </c>
    </row>
    <row r="127" spans="2:17" x14ac:dyDescent="0.2">
      <c r="B127" s="93" t="s">
        <v>4</v>
      </c>
      <c r="C127" s="94">
        <v>195</v>
      </c>
      <c r="I127" s="93" t="s">
        <v>7</v>
      </c>
      <c r="J127" s="94">
        <v>1317</v>
      </c>
      <c r="P127" s="93" t="s">
        <v>7</v>
      </c>
      <c r="Q127" s="94">
        <v>1593</v>
      </c>
    </row>
    <row r="128" spans="2:17" x14ac:dyDescent="0.2">
      <c r="B128" s="93" t="s">
        <v>5</v>
      </c>
      <c r="C128" s="94">
        <v>25</v>
      </c>
      <c r="I128" s="93" t="s">
        <v>120</v>
      </c>
      <c r="J128" s="94">
        <v>15</v>
      </c>
      <c r="P128" s="93" t="s">
        <v>120</v>
      </c>
      <c r="Q128" s="94">
        <v>4</v>
      </c>
    </row>
    <row r="129" spans="2:17" x14ac:dyDescent="0.2">
      <c r="B129" s="93" t="s">
        <v>7</v>
      </c>
      <c r="C129" s="94">
        <v>808</v>
      </c>
      <c r="I129" s="93" t="s">
        <v>8</v>
      </c>
      <c r="J129" s="94">
        <v>1345</v>
      </c>
      <c r="P129" s="93" t="s">
        <v>8</v>
      </c>
      <c r="Q129" s="94">
        <v>491</v>
      </c>
    </row>
    <row r="130" spans="2:17" x14ac:dyDescent="0.2">
      <c r="B130" s="93" t="s">
        <v>8</v>
      </c>
      <c r="C130" s="94">
        <v>257</v>
      </c>
      <c r="I130" s="93" t="s">
        <v>10</v>
      </c>
      <c r="J130" s="94">
        <v>723</v>
      </c>
      <c r="P130" s="93" t="s">
        <v>10</v>
      </c>
      <c r="Q130" s="94">
        <v>265</v>
      </c>
    </row>
    <row r="131" spans="2:17" x14ac:dyDescent="0.2">
      <c r="B131" s="93" t="s">
        <v>10</v>
      </c>
      <c r="C131" s="94">
        <v>247</v>
      </c>
      <c r="I131" s="93" t="s">
        <v>11</v>
      </c>
      <c r="J131" s="94">
        <v>712</v>
      </c>
      <c r="P131" s="93" t="s">
        <v>11</v>
      </c>
      <c r="Q131" s="94">
        <v>830</v>
      </c>
    </row>
    <row r="132" spans="2:17" x14ac:dyDescent="0.2">
      <c r="B132" s="93" t="s">
        <v>11</v>
      </c>
      <c r="C132" s="94">
        <v>436</v>
      </c>
      <c r="I132" s="93" t="s">
        <v>122</v>
      </c>
      <c r="J132" s="94">
        <v>8</v>
      </c>
      <c r="P132" s="93" t="s">
        <v>122</v>
      </c>
      <c r="Q132" s="94">
        <v>4</v>
      </c>
    </row>
    <row r="133" spans="2:17" x14ac:dyDescent="0.2">
      <c r="B133" s="93" t="s">
        <v>13</v>
      </c>
      <c r="C133" s="94">
        <v>4</v>
      </c>
      <c r="I133" s="93" t="s">
        <v>177</v>
      </c>
      <c r="J133" s="94">
        <v>1</v>
      </c>
      <c r="P133" s="93" t="s">
        <v>13</v>
      </c>
      <c r="Q133" s="94">
        <v>36</v>
      </c>
    </row>
    <row r="134" spans="2:17" x14ac:dyDescent="0.2">
      <c r="B134" s="93" t="s">
        <v>14</v>
      </c>
      <c r="C134" s="94">
        <v>137</v>
      </c>
      <c r="I134" s="93" t="s">
        <v>13</v>
      </c>
      <c r="J134" s="94">
        <v>39</v>
      </c>
      <c r="P134" s="93" t="s">
        <v>14</v>
      </c>
      <c r="Q134" s="94">
        <v>332</v>
      </c>
    </row>
    <row r="135" spans="2:17" x14ac:dyDescent="0.2">
      <c r="B135" s="93" t="s">
        <v>15</v>
      </c>
      <c r="C135" s="94">
        <v>41</v>
      </c>
      <c r="I135" s="93" t="s">
        <v>14</v>
      </c>
      <c r="J135" s="94">
        <v>228</v>
      </c>
      <c r="P135" s="93" t="s">
        <v>15</v>
      </c>
      <c r="Q135" s="94">
        <v>294</v>
      </c>
    </row>
    <row r="136" spans="2:17" x14ac:dyDescent="0.2">
      <c r="B136" s="93" t="s">
        <v>16</v>
      </c>
      <c r="C136" s="94">
        <v>120</v>
      </c>
      <c r="I136" s="93" t="s">
        <v>15</v>
      </c>
      <c r="J136" s="94">
        <v>62</v>
      </c>
      <c r="P136" s="93" t="s">
        <v>16</v>
      </c>
      <c r="Q136" s="94">
        <v>75</v>
      </c>
    </row>
    <row r="137" spans="2:17" x14ac:dyDescent="0.2">
      <c r="B137" s="93" t="s">
        <v>27</v>
      </c>
      <c r="C137" s="94">
        <v>6300</v>
      </c>
      <c r="I137" s="93" t="s">
        <v>16</v>
      </c>
      <c r="J137" s="94">
        <v>70</v>
      </c>
      <c r="P137" s="93" t="s">
        <v>27</v>
      </c>
      <c r="Q137" s="94">
        <v>5079</v>
      </c>
    </row>
    <row r="138" spans="2:17" x14ac:dyDescent="0.2">
      <c r="B138" s="93" t="s">
        <v>29</v>
      </c>
      <c r="C138" s="94">
        <v>437</v>
      </c>
      <c r="I138" s="93" t="s">
        <v>27</v>
      </c>
      <c r="J138" s="94">
        <v>5849</v>
      </c>
      <c r="P138" s="93" t="s">
        <v>29</v>
      </c>
      <c r="Q138" s="94">
        <v>881</v>
      </c>
    </row>
    <row r="139" spans="2:17" x14ac:dyDescent="0.2">
      <c r="B139" s="93" t="s">
        <v>30</v>
      </c>
      <c r="C139" s="94">
        <v>33</v>
      </c>
      <c r="I139" s="93" t="s">
        <v>28</v>
      </c>
      <c r="J139" s="94">
        <v>50</v>
      </c>
      <c r="P139" s="93" t="s">
        <v>30</v>
      </c>
      <c r="Q139" s="94">
        <v>24</v>
      </c>
    </row>
    <row r="140" spans="2:17" x14ac:dyDescent="0.2">
      <c r="B140" s="93" t="s">
        <v>34</v>
      </c>
      <c r="C140" s="94">
        <v>131</v>
      </c>
      <c r="I140" s="93" t="s">
        <v>29</v>
      </c>
      <c r="J140" s="94">
        <v>278</v>
      </c>
      <c r="P140" s="93" t="s">
        <v>34</v>
      </c>
      <c r="Q140" s="94">
        <v>375</v>
      </c>
    </row>
    <row r="141" spans="2:17" x14ac:dyDescent="0.2">
      <c r="B141" s="93" t="s">
        <v>35</v>
      </c>
      <c r="C141" s="94">
        <v>1</v>
      </c>
      <c r="I141" s="93" t="s">
        <v>30</v>
      </c>
      <c r="J141" s="94">
        <v>10</v>
      </c>
      <c r="P141" s="93" t="s">
        <v>178</v>
      </c>
      <c r="Q141" s="94">
        <v>4</v>
      </c>
    </row>
    <row r="142" spans="2:17" x14ac:dyDescent="0.2">
      <c r="B142" s="93" t="s">
        <v>40</v>
      </c>
      <c r="C142" s="94">
        <v>296</v>
      </c>
      <c r="I142" s="93" t="s">
        <v>34</v>
      </c>
      <c r="J142" s="94">
        <v>218</v>
      </c>
      <c r="P142" s="93" t="s">
        <v>40</v>
      </c>
      <c r="Q142" s="94">
        <v>575</v>
      </c>
    </row>
    <row r="143" spans="2:17" x14ac:dyDescent="0.2">
      <c r="B143" s="93" t="s">
        <v>41</v>
      </c>
      <c r="C143" s="94">
        <v>44</v>
      </c>
      <c r="I143" s="93" t="s">
        <v>178</v>
      </c>
      <c r="J143" s="94">
        <v>1</v>
      </c>
      <c r="P143" s="93" t="s">
        <v>181</v>
      </c>
      <c r="Q143" s="94">
        <v>5</v>
      </c>
    </row>
    <row r="144" spans="2:17" x14ac:dyDescent="0.2">
      <c r="B144" s="93" t="s">
        <v>131</v>
      </c>
      <c r="C144" s="94">
        <v>3</v>
      </c>
      <c r="I144" s="93" t="s">
        <v>35</v>
      </c>
      <c r="J144" s="94">
        <v>1</v>
      </c>
      <c r="P144" s="93" t="s">
        <v>41</v>
      </c>
      <c r="Q144" s="94">
        <v>442</v>
      </c>
    </row>
    <row r="145" spans="2:17" x14ac:dyDescent="0.2">
      <c r="B145" s="93" t="s">
        <v>43</v>
      </c>
      <c r="C145" s="94">
        <v>1</v>
      </c>
      <c r="I145" s="93" t="s">
        <v>40</v>
      </c>
      <c r="J145" s="94">
        <v>369</v>
      </c>
      <c r="P145" s="93" t="s">
        <v>131</v>
      </c>
      <c r="Q145" s="94">
        <v>3</v>
      </c>
    </row>
    <row r="146" spans="2:17" x14ac:dyDescent="0.2">
      <c r="B146" s="93" t="s">
        <v>44</v>
      </c>
      <c r="C146" s="94">
        <v>3</v>
      </c>
      <c r="I146" s="93" t="s">
        <v>41</v>
      </c>
      <c r="J146" s="94">
        <v>143</v>
      </c>
      <c r="P146" s="93" t="s">
        <v>43</v>
      </c>
      <c r="Q146" s="94">
        <v>36</v>
      </c>
    </row>
    <row r="147" spans="2:17" x14ac:dyDescent="0.2">
      <c r="B147" s="93" t="s">
        <v>46</v>
      </c>
      <c r="C147" s="94">
        <v>760</v>
      </c>
      <c r="I147" s="93" t="s">
        <v>131</v>
      </c>
      <c r="J147" s="94">
        <v>1</v>
      </c>
      <c r="P147" s="93" t="s">
        <v>44</v>
      </c>
      <c r="Q147" s="94">
        <v>3</v>
      </c>
    </row>
    <row r="148" spans="2:17" x14ac:dyDescent="0.2">
      <c r="B148" s="93" t="s">
        <v>48</v>
      </c>
      <c r="C148" s="94">
        <v>3</v>
      </c>
      <c r="I148" s="93" t="s">
        <v>43</v>
      </c>
      <c r="J148" s="94">
        <v>6</v>
      </c>
      <c r="P148" s="93" t="s">
        <v>45</v>
      </c>
      <c r="Q148" s="94">
        <v>6</v>
      </c>
    </row>
    <row r="149" spans="2:17" x14ac:dyDescent="0.2">
      <c r="B149" s="93" t="s">
        <v>49</v>
      </c>
      <c r="C149" s="94">
        <v>664</v>
      </c>
      <c r="I149" s="93" t="s">
        <v>44</v>
      </c>
      <c r="J149" s="94">
        <v>30</v>
      </c>
      <c r="P149" s="93" t="s">
        <v>46</v>
      </c>
      <c r="Q149" s="94">
        <v>1135</v>
      </c>
    </row>
    <row r="150" spans="2:17" x14ac:dyDescent="0.2">
      <c r="B150" s="93" t="s">
        <v>50</v>
      </c>
      <c r="C150" s="94">
        <v>4</v>
      </c>
      <c r="I150" s="93" t="s">
        <v>46</v>
      </c>
      <c r="J150" s="94">
        <v>1214</v>
      </c>
      <c r="P150" s="93" t="s">
        <v>47</v>
      </c>
      <c r="Q150" s="94">
        <v>5</v>
      </c>
    </row>
    <row r="151" spans="2:17" x14ac:dyDescent="0.2">
      <c r="B151" s="93" t="s">
        <v>53</v>
      </c>
      <c r="C151" s="94">
        <v>1720</v>
      </c>
      <c r="I151" s="93" t="s">
        <v>47</v>
      </c>
      <c r="J151" s="94">
        <v>26</v>
      </c>
      <c r="P151" s="93" t="s">
        <v>124</v>
      </c>
      <c r="Q151" s="94">
        <v>5</v>
      </c>
    </row>
    <row r="152" spans="2:17" x14ac:dyDescent="0.2">
      <c r="B152" s="93" t="s">
        <v>56</v>
      </c>
      <c r="C152" s="94">
        <v>430</v>
      </c>
      <c r="I152" s="93" t="s">
        <v>124</v>
      </c>
      <c r="J152" s="94">
        <v>4</v>
      </c>
      <c r="P152" s="93" t="s">
        <v>48</v>
      </c>
      <c r="Q152" s="94">
        <v>3</v>
      </c>
    </row>
    <row r="153" spans="2:17" x14ac:dyDescent="0.2">
      <c r="B153" s="93" t="s">
        <v>58</v>
      </c>
      <c r="C153" s="94">
        <v>101</v>
      </c>
      <c r="I153" s="93" t="s">
        <v>48</v>
      </c>
      <c r="J153" s="94">
        <v>420</v>
      </c>
      <c r="P153" s="93" t="s">
        <v>49</v>
      </c>
      <c r="Q153" s="94">
        <v>780</v>
      </c>
    </row>
    <row r="154" spans="2:17" x14ac:dyDescent="0.2">
      <c r="B154" s="93" t="s">
        <v>60</v>
      </c>
      <c r="C154" s="94">
        <v>10062</v>
      </c>
      <c r="I154" s="93" t="s">
        <v>49</v>
      </c>
      <c r="J154" s="94">
        <v>2363</v>
      </c>
      <c r="P154" s="93" t="s">
        <v>50</v>
      </c>
      <c r="Q154" s="94">
        <v>2</v>
      </c>
    </row>
    <row r="155" spans="2:17" x14ac:dyDescent="0.2">
      <c r="B155" s="93" t="s">
        <v>61</v>
      </c>
      <c r="C155" s="94">
        <v>14</v>
      </c>
      <c r="I155" s="93" t="s">
        <v>50</v>
      </c>
      <c r="J155" s="94">
        <v>8</v>
      </c>
      <c r="P155" s="93" t="s">
        <v>53</v>
      </c>
      <c r="Q155" s="94">
        <v>1851</v>
      </c>
    </row>
    <row r="156" spans="2:17" x14ac:dyDescent="0.2">
      <c r="B156" s="93" t="s">
        <v>62</v>
      </c>
      <c r="C156" s="94">
        <v>21</v>
      </c>
      <c r="I156" s="93" t="s">
        <v>53</v>
      </c>
      <c r="J156" s="94">
        <v>4721</v>
      </c>
      <c r="P156" s="93" t="s">
        <v>56</v>
      </c>
      <c r="Q156" s="94">
        <v>760</v>
      </c>
    </row>
    <row r="157" spans="2:17" x14ac:dyDescent="0.2">
      <c r="B157" s="93" t="s">
        <v>70</v>
      </c>
      <c r="C157" s="94">
        <v>49</v>
      </c>
      <c r="I157" s="93" t="s">
        <v>125</v>
      </c>
      <c r="J157" s="94">
        <v>1</v>
      </c>
      <c r="P157" s="93" t="s">
        <v>58</v>
      </c>
      <c r="Q157" s="94">
        <v>164</v>
      </c>
    </row>
    <row r="158" spans="2:17" x14ac:dyDescent="0.2">
      <c r="B158" s="93" t="s">
        <v>73</v>
      </c>
      <c r="C158" s="94">
        <v>9</v>
      </c>
      <c r="I158" s="93" t="s">
        <v>56</v>
      </c>
      <c r="J158" s="94">
        <v>3022</v>
      </c>
      <c r="P158" s="93" t="s">
        <v>60</v>
      </c>
      <c r="Q158" s="94">
        <v>10661</v>
      </c>
    </row>
    <row r="159" spans="2:17" x14ac:dyDescent="0.2">
      <c r="B159" s="93" t="s">
        <v>74</v>
      </c>
      <c r="C159" s="94">
        <v>200</v>
      </c>
      <c r="I159" s="93" t="s">
        <v>58</v>
      </c>
      <c r="J159" s="94">
        <v>147</v>
      </c>
      <c r="P159" s="93" t="s">
        <v>61</v>
      </c>
      <c r="Q159" s="94">
        <v>36</v>
      </c>
    </row>
    <row r="160" spans="2:17" x14ac:dyDescent="0.2">
      <c r="B160" s="93" t="s">
        <v>76</v>
      </c>
      <c r="C160" s="94">
        <v>10</v>
      </c>
      <c r="I160" s="93" t="s">
        <v>60</v>
      </c>
      <c r="J160" s="94">
        <v>9757</v>
      </c>
      <c r="P160" s="93" t="s">
        <v>62</v>
      </c>
      <c r="Q160" s="94">
        <v>143</v>
      </c>
    </row>
    <row r="161" spans="2:17" x14ac:dyDescent="0.2">
      <c r="B161" s="93" t="s">
        <v>77</v>
      </c>
      <c r="C161" s="94">
        <v>527</v>
      </c>
      <c r="I161" s="93" t="s">
        <v>61</v>
      </c>
      <c r="J161" s="94">
        <v>32</v>
      </c>
      <c r="P161" s="93" t="s">
        <v>70</v>
      </c>
      <c r="Q161" s="94">
        <v>116</v>
      </c>
    </row>
    <row r="162" spans="2:17" x14ac:dyDescent="0.2">
      <c r="B162" s="93" t="s">
        <v>79</v>
      </c>
      <c r="C162" s="94">
        <v>6</v>
      </c>
      <c r="I162" s="93" t="s">
        <v>179</v>
      </c>
      <c r="J162" s="94">
        <v>2</v>
      </c>
      <c r="P162" s="93" t="s">
        <v>182</v>
      </c>
      <c r="Q162" s="94">
        <v>1</v>
      </c>
    </row>
    <row r="163" spans="2:17" x14ac:dyDescent="0.2">
      <c r="B163" s="93" t="s">
        <v>83</v>
      </c>
      <c r="C163" s="94">
        <v>2182</v>
      </c>
      <c r="I163" s="93" t="s">
        <v>62</v>
      </c>
      <c r="J163" s="94">
        <v>15</v>
      </c>
      <c r="P163" s="93" t="s">
        <v>73</v>
      </c>
      <c r="Q163" s="94">
        <v>33</v>
      </c>
    </row>
    <row r="164" spans="2:17" x14ac:dyDescent="0.2">
      <c r="B164" s="93" t="s">
        <v>176</v>
      </c>
      <c r="C164" s="94">
        <v>1</v>
      </c>
      <c r="I164" s="93" t="s">
        <v>70</v>
      </c>
      <c r="J164" s="94">
        <v>95</v>
      </c>
      <c r="P164" s="93" t="s">
        <v>74</v>
      </c>
      <c r="Q164" s="94">
        <v>386</v>
      </c>
    </row>
    <row r="165" spans="2:17" x14ac:dyDescent="0.2">
      <c r="B165" s="93" t="s">
        <v>87</v>
      </c>
      <c r="C165" s="94">
        <v>97</v>
      </c>
      <c r="I165" s="93" t="s">
        <v>73</v>
      </c>
      <c r="J165" s="94">
        <v>34</v>
      </c>
      <c r="P165" s="93" t="s">
        <v>75</v>
      </c>
      <c r="Q165" s="94">
        <v>1</v>
      </c>
    </row>
    <row r="166" spans="2:17" x14ac:dyDescent="0.2">
      <c r="B166" s="93" t="s">
        <v>88</v>
      </c>
      <c r="C166" s="94">
        <v>3</v>
      </c>
      <c r="I166" s="93" t="s">
        <v>74</v>
      </c>
      <c r="J166" s="94">
        <v>1141</v>
      </c>
      <c r="P166" s="93" t="s">
        <v>76</v>
      </c>
      <c r="Q166" s="94">
        <v>56</v>
      </c>
    </row>
    <row r="167" spans="2:17" x14ac:dyDescent="0.2">
      <c r="B167" s="93" t="s">
        <v>89</v>
      </c>
      <c r="C167" s="94">
        <v>17712</v>
      </c>
      <c r="I167" s="93" t="s">
        <v>76</v>
      </c>
      <c r="J167" s="94">
        <v>37</v>
      </c>
      <c r="P167" s="93" t="s">
        <v>77</v>
      </c>
      <c r="Q167" s="94">
        <v>902</v>
      </c>
    </row>
    <row r="168" spans="2:17" x14ac:dyDescent="0.2">
      <c r="B168" s="93" t="s">
        <v>90</v>
      </c>
      <c r="C168" s="94">
        <v>6990</v>
      </c>
      <c r="I168" s="93" t="s">
        <v>77</v>
      </c>
      <c r="J168" s="94">
        <v>866</v>
      </c>
      <c r="P168" s="93" t="s">
        <v>183</v>
      </c>
      <c r="Q168" s="94">
        <v>8</v>
      </c>
    </row>
    <row r="169" spans="2:17" x14ac:dyDescent="0.2">
      <c r="B169" s="93" t="s">
        <v>93</v>
      </c>
      <c r="C169" s="94">
        <v>126</v>
      </c>
      <c r="I169" s="93" t="s">
        <v>79</v>
      </c>
      <c r="J169" s="94">
        <v>15</v>
      </c>
      <c r="P169" s="93" t="s">
        <v>79</v>
      </c>
      <c r="Q169" s="94">
        <v>8</v>
      </c>
    </row>
    <row r="170" spans="2:17" x14ac:dyDescent="0.2">
      <c r="B170" s="93" t="s">
        <v>97</v>
      </c>
      <c r="C170" s="94">
        <v>54</v>
      </c>
      <c r="I170" s="93" t="s">
        <v>80</v>
      </c>
      <c r="J170" s="94">
        <v>5</v>
      </c>
      <c r="P170" s="93" t="s">
        <v>83</v>
      </c>
      <c r="Q170" s="94">
        <v>390</v>
      </c>
    </row>
    <row r="171" spans="2:17" x14ac:dyDescent="0.2">
      <c r="B171" s="93" t="s">
        <v>101</v>
      </c>
      <c r="C171" s="94">
        <v>157</v>
      </c>
      <c r="I171" s="93" t="s">
        <v>83</v>
      </c>
      <c r="J171" s="94">
        <v>116</v>
      </c>
      <c r="P171" s="93" t="s">
        <v>176</v>
      </c>
      <c r="Q171" s="94">
        <v>1</v>
      </c>
    </row>
    <row r="172" spans="2:17" x14ac:dyDescent="0.2">
      <c r="B172" s="93" t="s">
        <v>140</v>
      </c>
      <c r="C172" s="94">
        <v>20</v>
      </c>
      <c r="I172" s="93" t="s">
        <v>136</v>
      </c>
      <c r="J172" s="94">
        <v>212</v>
      </c>
      <c r="P172" s="93" t="s">
        <v>87</v>
      </c>
      <c r="Q172" s="94">
        <v>116</v>
      </c>
    </row>
    <row r="173" spans="2:17" x14ac:dyDescent="0.2">
      <c r="B173" s="93" t="s">
        <v>103</v>
      </c>
      <c r="C173" s="94">
        <v>2</v>
      </c>
      <c r="I173" s="93" t="s">
        <v>87</v>
      </c>
      <c r="J173" s="94">
        <v>117</v>
      </c>
      <c r="P173" s="93" t="s">
        <v>88</v>
      </c>
      <c r="Q173" s="94">
        <v>139</v>
      </c>
    </row>
    <row r="174" spans="2:17" x14ac:dyDescent="0.2">
      <c r="B174" s="93" t="s">
        <v>104</v>
      </c>
      <c r="C174" s="94">
        <v>26</v>
      </c>
      <c r="I174" s="93" t="s">
        <v>88</v>
      </c>
      <c r="J174" s="94">
        <v>50</v>
      </c>
      <c r="P174" s="93" t="s">
        <v>89</v>
      </c>
      <c r="Q174" s="94">
        <v>17803</v>
      </c>
    </row>
    <row r="175" spans="2:17" x14ac:dyDescent="0.2">
      <c r="B175" s="93" t="s">
        <v>106</v>
      </c>
      <c r="C175" s="94">
        <v>2241</v>
      </c>
      <c r="I175" s="93" t="s">
        <v>89</v>
      </c>
      <c r="J175" s="94">
        <v>17277</v>
      </c>
      <c r="P175" s="93" t="s">
        <v>90</v>
      </c>
      <c r="Q175" s="94">
        <v>6990</v>
      </c>
    </row>
    <row r="176" spans="2:17" x14ac:dyDescent="0.2">
      <c r="B176" s="93" t="s">
        <v>107</v>
      </c>
      <c r="C176" s="94">
        <v>424</v>
      </c>
      <c r="I176" s="93" t="s">
        <v>90</v>
      </c>
      <c r="J176" s="94">
        <v>6605</v>
      </c>
      <c r="P176" s="93" t="s">
        <v>93</v>
      </c>
      <c r="Q176" s="94">
        <v>2435</v>
      </c>
    </row>
    <row r="177" spans="2:17" x14ac:dyDescent="0.2">
      <c r="B177" s="93" t="s">
        <v>114</v>
      </c>
      <c r="C177" s="94">
        <v>1367</v>
      </c>
      <c r="I177" s="93" t="s">
        <v>93</v>
      </c>
      <c r="J177" s="94">
        <v>3202</v>
      </c>
      <c r="P177" s="93" t="s">
        <v>97</v>
      </c>
      <c r="Q177" s="94">
        <v>118</v>
      </c>
    </row>
    <row r="178" spans="2:17" x14ac:dyDescent="0.2">
      <c r="B178" s="93" t="s">
        <v>129</v>
      </c>
      <c r="C178" s="94">
        <v>1</v>
      </c>
      <c r="I178" s="93" t="s">
        <v>97</v>
      </c>
      <c r="J178" s="94">
        <v>74</v>
      </c>
      <c r="P178" s="93" t="s">
        <v>127</v>
      </c>
      <c r="Q178" s="94">
        <v>9</v>
      </c>
    </row>
    <row r="179" spans="2:17" x14ac:dyDescent="0.2">
      <c r="B179" s="95" t="s">
        <v>119</v>
      </c>
      <c r="C179" s="96">
        <v>55534</v>
      </c>
      <c r="I179" s="93" t="s">
        <v>127</v>
      </c>
      <c r="J179" s="94">
        <v>1</v>
      </c>
      <c r="P179" s="93" t="s">
        <v>101</v>
      </c>
      <c r="Q179" s="94">
        <v>56</v>
      </c>
    </row>
    <row r="180" spans="2:17" x14ac:dyDescent="0.2">
      <c r="I180" s="93" t="s">
        <v>101</v>
      </c>
      <c r="J180" s="94">
        <v>84</v>
      </c>
      <c r="P180" s="93" t="s">
        <v>140</v>
      </c>
      <c r="Q180" s="94">
        <v>54</v>
      </c>
    </row>
    <row r="181" spans="2:17" x14ac:dyDescent="0.2">
      <c r="I181" s="93" t="s">
        <v>140</v>
      </c>
      <c r="J181" s="94">
        <v>35</v>
      </c>
      <c r="P181" s="93" t="s">
        <v>103</v>
      </c>
      <c r="Q181" s="94">
        <v>255</v>
      </c>
    </row>
    <row r="182" spans="2:17" x14ac:dyDescent="0.2">
      <c r="I182" s="93" t="s">
        <v>103</v>
      </c>
      <c r="J182" s="94">
        <v>13</v>
      </c>
      <c r="P182" s="93" t="s">
        <v>104</v>
      </c>
      <c r="Q182" s="94">
        <v>97</v>
      </c>
    </row>
    <row r="183" spans="2:17" x14ac:dyDescent="0.2">
      <c r="I183" s="93" t="s">
        <v>104</v>
      </c>
      <c r="J183" s="94">
        <v>64</v>
      </c>
      <c r="P183" s="93" t="s">
        <v>106</v>
      </c>
      <c r="Q183" s="94">
        <v>2018</v>
      </c>
    </row>
    <row r="184" spans="2:17" x14ac:dyDescent="0.2">
      <c r="I184" s="93" t="s">
        <v>106</v>
      </c>
      <c r="J184" s="94">
        <v>2023</v>
      </c>
      <c r="P184" s="93" t="s">
        <v>107</v>
      </c>
      <c r="Q184" s="94">
        <v>11</v>
      </c>
    </row>
    <row r="185" spans="2:17" x14ac:dyDescent="0.2">
      <c r="I185" s="93" t="s">
        <v>107</v>
      </c>
      <c r="J185" s="94">
        <v>241</v>
      </c>
      <c r="P185" s="93" t="s">
        <v>184</v>
      </c>
      <c r="Q185" s="94">
        <v>1</v>
      </c>
    </row>
    <row r="186" spans="2:17" x14ac:dyDescent="0.2">
      <c r="I186" s="93" t="s">
        <v>114</v>
      </c>
      <c r="J186" s="94">
        <v>1472</v>
      </c>
      <c r="P186" s="93" t="s">
        <v>114</v>
      </c>
      <c r="Q186" s="94">
        <v>1477</v>
      </c>
    </row>
    <row r="187" spans="2:17" x14ac:dyDescent="0.2">
      <c r="I187" s="93" t="s">
        <v>180</v>
      </c>
      <c r="J187" s="94">
        <v>2</v>
      </c>
      <c r="P187" s="93" t="s">
        <v>142</v>
      </c>
      <c r="Q187" s="94">
        <v>431</v>
      </c>
    </row>
    <row r="188" spans="2:17" x14ac:dyDescent="0.2">
      <c r="I188" s="95" t="s">
        <v>119</v>
      </c>
      <c r="J188" s="96">
        <v>67271</v>
      </c>
      <c r="P188" s="93" t="s">
        <v>144</v>
      </c>
      <c r="Q188" s="94">
        <v>12</v>
      </c>
    </row>
    <row r="189" spans="2:17" x14ac:dyDescent="0.2">
      <c r="P189" s="93" t="s">
        <v>185</v>
      </c>
      <c r="Q189" s="94">
        <v>3</v>
      </c>
    </row>
    <row r="190" spans="2:17" x14ac:dyDescent="0.2">
      <c r="P190" s="93" t="s">
        <v>129</v>
      </c>
      <c r="Q190" s="94">
        <v>1</v>
      </c>
    </row>
    <row r="191" spans="2:17" x14ac:dyDescent="0.2">
      <c r="P191" s="95" t="s">
        <v>119</v>
      </c>
      <c r="Q191" s="96">
        <v>61091</v>
      </c>
    </row>
  </sheetData>
  <mergeCells count="6">
    <mergeCell ref="B123:C123"/>
    <mergeCell ref="I123:J123"/>
    <mergeCell ref="P123:Q123"/>
    <mergeCell ref="B1:G1"/>
    <mergeCell ref="I1:N1"/>
    <mergeCell ref="P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0"/>
  <sheetViews>
    <sheetView tabSelected="1" topLeftCell="B1" zoomScale="90" zoomScaleNormal="90" workbookViewId="0">
      <selection activeCell="D7" sqref="D7"/>
    </sheetView>
  </sheetViews>
  <sheetFormatPr defaultRowHeight="12" x14ac:dyDescent="0.2"/>
  <cols>
    <col min="1" max="1" width="9.140625" style="83"/>
    <col min="2" max="2" width="19.42578125" style="83" bestFit="1" customWidth="1"/>
    <col min="3" max="3" width="8.7109375" style="83" bestFit="1" customWidth="1"/>
    <col min="4" max="4" width="17.28515625" style="83" bestFit="1" customWidth="1"/>
    <col min="5" max="5" width="20.7109375" style="83" bestFit="1" customWidth="1"/>
    <col min="6" max="6" width="16.85546875" style="83" bestFit="1" customWidth="1"/>
    <col min="7" max="7" width="15.42578125" style="83" bestFit="1" customWidth="1"/>
    <col min="8" max="8" width="9.140625" style="83"/>
    <col min="9" max="9" width="19.42578125" style="83" bestFit="1" customWidth="1"/>
    <col min="10" max="10" width="8.7109375" style="83" bestFit="1" customWidth="1"/>
    <col min="11" max="11" width="17.28515625" style="83" bestFit="1" customWidth="1"/>
    <col min="12" max="12" width="20.7109375" style="83" bestFit="1" customWidth="1"/>
    <col min="13" max="13" width="16.85546875" style="83" bestFit="1" customWidth="1"/>
    <col min="14" max="14" width="15.42578125" style="83" bestFit="1" customWidth="1"/>
    <col min="15" max="15" width="9.140625" style="83"/>
    <col min="16" max="16" width="19.42578125" style="83" bestFit="1" customWidth="1"/>
    <col min="17" max="17" width="8.7109375" style="83" bestFit="1" customWidth="1"/>
    <col min="18" max="18" width="17.28515625" style="83" bestFit="1" customWidth="1"/>
    <col min="19" max="19" width="20.7109375" style="83" bestFit="1" customWidth="1"/>
    <col min="20" max="20" width="16.85546875" style="83" bestFit="1" customWidth="1"/>
    <col min="21" max="21" width="15.42578125" style="83" bestFit="1" customWidth="1"/>
    <col min="22" max="16384" width="9.140625" style="83"/>
  </cols>
  <sheetData>
    <row r="1" spans="2:21" ht="12.75" thickBot="1" x14ac:dyDescent="0.25">
      <c r="B1" s="162">
        <v>41640</v>
      </c>
      <c r="C1" s="163"/>
      <c r="D1" s="163"/>
      <c r="E1" s="163"/>
      <c r="F1" s="163"/>
      <c r="G1" s="164"/>
      <c r="I1" s="162">
        <v>41671</v>
      </c>
      <c r="J1" s="163"/>
      <c r="K1" s="163"/>
      <c r="L1" s="163"/>
      <c r="M1" s="163"/>
      <c r="N1" s="164"/>
      <c r="P1" s="162">
        <v>41699</v>
      </c>
      <c r="Q1" s="163"/>
      <c r="R1" s="163"/>
      <c r="S1" s="163"/>
      <c r="T1" s="163"/>
      <c r="U1" s="164"/>
    </row>
    <row r="2" spans="2:21" ht="12.75" thickBot="1" x14ac:dyDescent="0.25">
      <c r="D2" s="97" t="s">
        <v>148</v>
      </c>
      <c r="E2" s="97" t="s">
        <v>149</v>
      </c>
      <c r="F2" s="98" t="s">
        <v>150</v>
      </c>
      <c r="K2" s="97" t="s">
        <v>148</v>
      </c>
      <c r="L2" s="97" t="s">
        <v>149</v>
      </c>
      <c r="M2" s="98" t="s">
        <v>150</v>
      </c>
    </row>
    <row r="3" spans="2:21" x14ac:dyDescent="0.2">
      <c r="B3" s="84" t="s">
        <v>0</v>
      </c>
      <c r="C3" s="84" t="s">
        <v>167</v>
      </c>
      <c r="D3" s="84" t="s">
        <v>168</v>
      </c>
      <c r="E3" s="84" t="s">
        <v>169</v>
      </c>
      <c r="F3" s="84" t="s">
        <v>170</v>
      </c>
      <c r="G3" s="85" t="s">
        <v>171</v>
      </c>
      <c r="I3" s="84" t="s">
        <v>0</v>
      </c>
      <c r="J3" s="84" t="s">
        <v>167</v>
      </c>
      <c r="K3" s="84" t="s">
        <v>168</v>
      </c>
      <c r="L3" s="84" t="s">
        <v>169</v>
      </c>
      <c r="M3" s="84" t="s">
        <v>170</v>
      </c>
      <c r="N3" s="85" t="s">
        <v>171</v>
      </c>
      <c r="P3" s="84" t="s">
        <v>0</v>
      </c>
      <c r="Q3" s="84" t="s">
        <v>167</v>
      </c>
      <c r="R3" s="84" t="s">
        <v>168</v>
      </c>
      <c r="S3" s="84" t="s">
        <v>169</v>
      </c>
      <c r="T3" s="84" t="s">
        <v>170</v>
      </c>
      <c r="U3" s="85" t="s">
        <v>171</v>
      </c>
    </row>
    <row r="4" spans="2:21" x14ac:dyDescent="0.2">
      <c r="B4" s="86" t="s">
        <v>10</v>
      </c>
      <c r="C4" s="87">
        <v>474</v>
      </c>
      <c r="D4" s="88">
        <v>190</v>
      </c>
      <c r="E4" s="88">
        <v>12.116033755274261</v>
      </c>
      <c r="F4" s="88">
        <v>1</v>
      </c>
      <c r="G4" s="88">
        <v>5743</v>
      </c>
      <c r="I4" s="86" t="s">
        <v>10</v>
      </c>
      <c r="J4" s="87">
        <v>1311</v>
      </c>
      <c r="K4" s="88">
        <v>65</v>
      </c>
      <c r="L4" s="88">
        <v>7.4262013729977117</v>
      </c>
      <c r="M4" s="88">
        <v>1</v>
      </c>
      <c r="N4" s="88">
        <v>9735.75</v>
      </c>
      <c r="P4" s="86" t="s">
        <v>10</v>
      </c>
      <c r="Q4" s="87">
        <v>1478</v>
      </c>
      <c r="R4" s="88">
        <v>50</v>
      </c>
      <c r="S4" s="88">
        <v>7.1691474966170503</v>
      </c>
      <c r="T4" s="88">
        <v>1</v>
      </c>
      <c r="U4" s="88">
        <v>10596</v>
      </c>
    </row>
    <row r="5" spans="2:21" x14ac:dyDescent="0.2">
      <c r="B5" s="86" t="s">
        <v>11</v>
      </c>
      <c r="C5" s="87">
        <v>1406</v>
      </c>
      <c r="D5" s="88">
        <v>150</v>
      </c>
      <c r="E5" s="88">
        <v>28.538051209103841</v>
      </c>
      <c r="F5" s="88">
        <v>1</v>
      </c>
      <c r="G5" s="88">
        <v>40124.5</v>
      </c>
      <c r="I5" s="86" t="s">
        <v>11</v>
      </c>
      <c r="J5" s="87">
        <v>2415</v>
      </c>
      <c r="K5" s="88">
        <v>97.5</v>
      </c>
      <c r="L5" s="88">
        <v>24.183850931677018</v>
      </c>
      <c r="M5" s="88">
        <v>1</v>
      </c>
      <c r="N5" s="88">
        <v>58404</v>
      </c>
      <c r="P5" s="86" t="s">
        <v>11</v>
      </c>
      <c r="Q5" s="87">
        <v>2617</v>
      </c>
      <c r="R5" s="88">
        <v>200</v>
      </c>
      <c r="S5" s="88">
        <v>23.291459686664119</v>
      </c>
      <c r="T5" s="88">
        <v>1</v>
      </c>
      <c r="U5" s="88">
        <v>60953.75</v>
      </c>
    </row>
    <row r="6" spans="2:21" x14ac:dyDescent="0.2">
      <c r="B6" s="86" t="s">
        <v>13</v>
      </c>
      <c r="C6" s="87">
        <v>34</v>
      </c>
      <c r="D6" s="88">
        <v>30</v>
      </c>
      <c r="E6" s="88">
        <v>14.205882352941176</v>
      </c>
      <c r="F6" s="88">
        <v>5</v>
      </c>
      <c r="G6" s="88">
        <v>483</v>
      </c>
      <c r="I6" s="86" t="s">
        <v>13</v>
      </c>
      <c r="J6" s="87">
        <v>20</v>
      </c>
      <c r="K6" s="88">
        <v>20</v>
      </c>
      <c r="L6" s="88">
        <v>15</v>
      </c>
      <c r="M6" s="88">
        <v>5</v>
      </c>
      <c r="N6" s="88">
        <v>300</v>
      </c>
      <c r="P6" s="86" t="s">
        <v>13</v>
      </c>
      <c r="Q6" s="87">
        <v>36</v>
      </c>
      <c r="R6" s="88">
        <v>135</v>
      </c>
      <c r="S6" s="88">
        <v>48.194444444444443</v>
      </c>
      <c r="T6" s="88">
        <v>5</v>
      </c>
      <c r="U6" s="88">
        <v>1735</v>
      </c>
    </row>
    <row r="7" spans="2:21" x14ac:dyDescent="0.2">
      <c r="B7" s="86" t="s">
        <v>14</v>
      </c>
      <c r="C7" s="87">
        <v>439</v>
      </c>
      <c r="D7" s="88">
        <v>300</v>
      </c>
      <c r="E7" s="88">
        <v>31.801252847380411</v>
      </c>
      <c r="F7" s="88">
        <v>5</v>
      </c>
      <c r="G7" s="88">
        <v>13960.75</v>
      </c>
      <c r="I7" s="86" t="s">
        <v>14</v>
      </c>
      <c r="J7" s="87">
        <v>274</v>
      </c>
      <c r="K7" s="88">
        <v>190</v>
      </c>
      <c r="L7" s="88">
        <v>47.825729927007302</v>
      </c>
      <c r="M7" s="88">
        <v>1</v>
      </c>
      <c r="N7" s="88">
        <v>13104.25</v>
      </c>
      <c r="P7" s="86" t="s">
        <v>14</v>
      </c>
      <c r="Q7" s="87">
        <v>352</v>
      </c>
      <c r="R7" s="88">
        <v>300</v>
      </c>
      <c r="S7" s="88">
        <v>42.850852272727273</v>
      </c>
      <c r="T7" s="88">
        <v>5</v>
      </c>
      <c r="U7" s="88">
        <v>15083.5</v>
      </c>
    </row>
    <row r="8" spans="2:21" x14ac:dyDescent="0.2">
      <c r="B8" s="86" t="s">
        <v>16</v>
      </c>
      <c r="C8" s="87">
        <v>3321</v>
      </c>
      <c r="D8" s="88">
        <v>135</v>
      </c>
      <c r="E8" s="88">
        <v>4.0213399578441527</v>
      </c>
      <c r="F8" s="88">
        <v>0.75</v>
      </c>
      <c r="G8" s="88">
        <v>13354.870000000432</v>
      </c>
      <c r="I8" s="86" t="s">
        <v>16</v>
      </c>
      <c r="J8" s="87">
        <v>103</v>
      </c>
      <c r="K8" s="88">
        <v>205</v>
      </c>
      <c r="L8" s="88">
        <v>10.718446601941745</v>
      </c>
      <c r="M8" s="88">
        <v>0.9</v>
      </c>
      <c r="N8" s="88">
        <v>1103.9999999999998</v>
      </c>
      <c r="P8" s="86" t="s">
        <v>16</v>
      </c>
      <c r="Q8" s="87">
        <v>374</v>
      </c>
      <c r="R8" s="88">
        <v>75</v>
      </c>
      <c r="S8" s="88">
        <v>8.0290106951871785</v>
      </c>
      <c r="T8" s="88">
        <v>0.8</v>
      </c>
      <c r="U8" s="88">
        <v>3002.8500000000049</v>
      </c>
    </row>
    <row r="9" spans="2:21" x14ac:dyDescent="0.2">
      <c r="B9" s="86" t="s">
        <v>27</v>
      </c>
      <c r="C9" s="87">
        <v>3582</v>
      </c>
      <c r="D9" s="88">
        <v>240</v>
      </c>
      <c r="E9" s="88">
        <v>17.837065884980465</v>
      </c>
      <c r="F9" s="88">
        <v>0.5</v>
      </c>
      <c r="G9" s="88">
        <v>63892.370000000024</v>
      </c>
      <c r="I9" s="86" t="s">
        <v>173</v>
      </c>
      <c r="J9" s="87">
        <v>47</v>
      </c>
      <c r="K9" s="88">
        <v>5</v>
      </c>
      <c r="L9" s="88">
        <v>5</v>
      </c>
      <c r="M9" s="88">
        <v>5</v>
      </c>
      <c r="N9" s="88">
        <v>235</v>
      </c>
      <c r="P9" s="86" t="s">
        <v>27</v>
      </c>
      <c r="Q9" s="87">
        <v>5437</v>
      </c>
      <c r="R9" s="88">
        <v>220</v>
      </c>
      <c r="S9" s="88">
        <v>15.68266691190003</v>
      </c>
      <c r="T9" s="88">
        <v>0.25</v>
      </c>
      <c r="U9" s="88">
        <v>85266.660000000469</v>
      </c>
    </row>
    <row r="10" spans="2:21" x14ac:dyDescent="0.2">
      <c r="B10" s="86" t="s">
        <v>29</v>
      </c>
      <c r="C10" s="87">
        <v>18</v>
      </c>
      <c r="D10" s="88">
        <v>275</v>
      </c>
      <c r="E10" s="88">
        <v>196.88888888888889</v>
      </c>
      <c r="F10" s="88">
        <v>44</v>
      </c>
      <c r="G10" s="88">
        <v>3544</v>
      </c>
      <c r="I10" s="86" t="s">
        <v>27</v>
      </c>
      <c r="J10" s="87">
        <v>4007</v>
      </c>
      <c r="K10" s="88">
        <v>200</v>
      </c>
      <c r="L10" s="88">
        <v>13.053503868230617</v>
      </c>
      <c r="M10" s="88">
        <v>0.39</v>
      </c>
      <c r="N10" s="88">
        <v>52305.390000000087</v>
      </c>
      <c r="P10" s="86" t="s">
        <v>29</v>
      </c>
      <c r="Q10" s="87">
        <v>15</v>
      </c>
      <c r="R10" s="88">
        <v>600</v>
      </c>
      <c r="S10" s="88">
        <v>206.66666666666666</v>
      </c>
      <c r="T10" s="88">
        <v>100</v>
      </c>
      <c r="U10" s="88">
        <v>3100</v>
      </c>
    </row>
    <row r="11" spans="2:21" x14ac:dyDescent="0.2">
      <c r="B11" s="86" t="s">
        <v>34</v>
      </c>
      <c r="C11" s="87">
        <v>143</v>
      </c>
      <c r="D11" s="88">
        <v>30</v>
      </c>
      <c r="E11" s="88">
        <v>16.573426573426573</v>
      </c>
      <c r="F11" s="88">
        <v>5</v>
      </c>
      <c r="G11" s="88">
        <v>2370</v>
      </c>
      <c r="I11" s="86" t="s">
        <v>29</v>
      </c>
      <c r="J11" s="87">
        <v>23</v>
      </c>
      <c r="K11" s="88">
        <v>600</v>
      </c>
      <c r="L11" s="88">
        <v>194.2</v>
      </c>
      <c r="M11" s="88">
        <v>12</v>
      </c>
      <c r="N11" s="88">
        <v>4466.5999999999995</v>
      </c>
      <c r="P11" s="86" t="s">
        <v>30</v>
      </c>
      <c r="Q11" s="87">
        <v>3</v>
      </c>
      <c r="R11" s="88">
        <v>45</v>
      </c>
      <c r="S11" s="88">
        <v>45</v>
      </c>
      <c r="T11" s="88">
        <v>45</v>
      </c>
      <c r="U11" s="88">
        <v>135</v>
      </c>
    </row>
    <row r="12" spans="2:21" x14ac:dyDescent="0.2">
      <c r="B12" s="86" t="s">
        <v>35</v>
      </c>
      <c r="C12" s="87">
        <v>2</v>
      </c>
      <c r="D12" s="88">
        <v>5</v>
      </c>
      <c r="E12" s="88">
        <v>4</v>
      </c>
      <c r="F12" s="88">
        <v>3</v>
      </c>
      <c r="G12" s="88">
        <v>8</v>
      </c>
      <c r="I12" s="86" t="s">
        <v>30</v>
      </c>
      <c r="J12" s="87">
        <v>5</v>
      </c>
      <c r="K12" s="88">
        <v>103.6</v>
      </c>
      <c r="L12" s="88">
        <v>103.6</v>
      </c>
      <c r="M12" s="88">
        <v>103.6</v>
      </c>
      <c r="N12" s="88">
        <v>518</v>
      </c>
      <c r="P12" s="86" t="s">
        <v>34</v>
      </c>
      <c r="Q12" s="87">
        <v>95</v>
      </c>
      <c r="R12" s="88">
        <v>30</v>
      </c>
      <c r="S12" s="88">
        <v>11.347368421052632</v>
      </c>
      <c r="T12" s="88">
        <v>5</v>
      </c>
      <c r="U12" s="88">
        <v>1078</v>
      </c>
    </row>
    <row r="13" spans="2:21" x14ac:dyDescent="0.2">
      <c r="B13" s="86" t="s">
        <v>40</v>
      </c>
      <c r="C13" s="87">
        <v>715</v>
      </c>
      <c r="D13" s="88">
        <v>100</v>
      </c>
      <c r="E13" s="88">
        <v>10.471328671328671</v>
      </c>
      <c r="F13" s="88">
        <v>3</v>
      </c>
      <c r="G13" s="88">
        <v>7487</v>
      </c>
      <c r="I13" s="86" t="s">
        <v>34</v>
      </c>
      <c r="J13" s="87">
        <v>59</v>
      </c>
      <c r="K13" s="88">
        <v>30</v>
      </c>
      <c r="L13" s="88">
        <v>11.016949152542374</v>
      </c>
      <c r="M13" s="88">
        <v>10</v>
      </c>
      <c r="N13" s="88">
        <v>650</v>
      </c>
      <c r="P13" s="86" t="s">
        <v>35</v>
      </c>
      <c r="Q13" s="87">
        <v>4</v>
      </c>
      <c r="R13" s="88">
        <v>10</v>
      </c>
      <c r="S13" s="88">
        <v>5.25</v>
      </c>
      <c r="T13" s="88">
        <v>3</v>
      </c>
      <c r="U13" s="88">
        <v>21</v>
      </c>
    </row>
    <row r="14" spans="2:21" x14ac:dyDescent="0.2">
      <c r="B14" s="86" t="s">
        <v>131</v>
      </c>
      <c r="C14" s="87">
        <v>21</v>
      </c>
      <c r="D14" s="88">
        <v>30</v>
      </c>
      <c r="E14" s="88">
        <v>13.428571428571429</v>
      </c>
      <c r="F14" s="88">
        <v>3</v>
      </c>
      <c r="G14" s="88">
        <v>282</v>
      </c>
      <c r="I14" s="86" t="s">
        <v>40</v>
      </c>
      <c r="J14" s="87">
        <v>728</v>
      </c>
      <c r="K14" s="88">
        <v>100</v>
      </c>
      <c r="L14" s="88">
        <v>8.3489010989010985</v>
      </c>
      <c r="M14" s="88">
        <v>1</v>
      </c>
      <c r="N14" s="88">
        <v>6078</v>
      </c>
      <c r="P14" s="86" t="s">
        <v>40</v>
      </c>
      <c r="Q14" s="87">
        <v>875</v>
      </c>
      <c r="R14" s="88">
        <v>300</v>
      </c>
      <c r="S14" s="88">
        <v>15.288880000000001</v>
      </c>
      <c r="T14" s="88">
        <v>1</v>
      </c>
      <c r="U14" s="88">
        <v>13377.77</v>
      </c>
    </row>
    <row r="15" spans="2:21" x14ac:dyDescent="0.2">
      <c r="B15" s="86" t="s">
        <v>43</v>
      </c>
      <c r="C15" s="87">
        <v>2</v>
      </c>
      <c r="D15" s="88">
        <v>22</v>
      </c>
      <c r="E15" s="88">
        <v>13.5</v>
      </c>
      <c r="F15" s="88">
        <v>5</v>
      </c>
      <c r="G15" s="88">
        <v>27</v>
      </c>
      <c r="I15" s="86" t="s">
        <v>43</v>
      </c>
      <c r="J15" s="87">
        <v>8</v>
      </c>
      <c r="K15" s="88">
        <v>350</v>
      </c>
      <c r="L15" s="88">
        <v>101.875</v>
      </c>
      <c r="M15" s="88">
        <v>6</v>
      </c>
      <c r="N15" s="88">
        <v>815</v>
      </c>
      <c r="P15" s="86" t="s">
        <v>131</v>
      </c>
      <c r="Q15" s="87">
        <v>11</v>
      </c>
      <c r="R15" s="88">
        <v>75</v>
      </c>
      <c r="S15" s="88">
        <v>41.363636363636367</v>
      </c>
      <c r="T15" s="88">
        <v>5</v>
      </c>
      <c r="U15" s="88">
        <v>455</v>
      </c>
    </row>
    <row r="16" spans="2:21" x14ac:dyDescent="0.2">
      <c r="B16" s="86" t="s">
        <v>44</v>
      </c>
      <c r="C16" s="87">
        <v>161</v>
      </c>
      <c r="D16" s="88">
        <v>35</v>
      </c>
      <c r="E16" s="88">
        <v>10.024844720496894</v>
      </c>
      <c r="F16" s="88">
        <v>3.5</v>
      </c>
      <c r="G16" s="88">
        <v>1614</v>
      </c>
      <c r="I16" s="86" t="s">
        <v>44</v>
      </c>
      <c r="J16" s="87">
        <v>398</v>
      </c>
      <c r="K16" s="88">
        <v>40</v>
      </c>
      <c r="L16" s="88">
        <v>10.454773869346734</v>
      </c>
      <c r="M16" s="88">
        <v>1.5</v>
      </c>
      <c r="N16" s="88">
        <v>4161</v>
      </c>
      <c r="P16" s="86" t="s">
        <v>44</v>
      </c>
      <c r="Q16" s="87">
        <v>203</v>
      </c>
      <c r="R16" s="88">
        <v>45</v>
      </c>
      <c r="S16" s="88">
        <v>12.716748768472906</v>
      </c>
      <c r="T16" s="88">
        <v>4.5</v>
      </c>
      <c r="U16" s="88">
        <v>2581.5</v>
      </c>
    </row>
    <row r="17" spans="2:21" x14ac:dyDescent="0.2">
      <c r="B17" s="86" t="s">
        <v>45</v>
      </c>
      <c r="C17" s="87">
        <v>9</v>
      </c>
      <c r="D17" s="88">
        <v>24.5</v>
      </c>
      <c r="E17" s="88">
        <v>18.111111111111111</v>
      </c>
      <c r="F17" s="88">
        <v>11.5</v>
      </c>
      <c r="G17" s="88">
        <v>163</v>
      </c>
      <c r="I17" s="86" t="s">
        <v>45</v>
      </c>
      <c r="J17" s="87">
        <v>12</v>
      </c>
      <c r="K17" s="88">
        <v>30</v>
      </c>
      <c r="L17" s="88">
        <v>20.395833333333332</v>
      </c>
      <c r="M17" s="88">
        <v>18</v>
      </c>
      <c r="N17" s="88">
        <v>244.75</v>
      </c>
      <c r="P17" s="86" t="s">
        <v>45</v>
      </c>
      <c r="Q17" s="87">
        <v>15</v>
      </c>
      <c r="R17" s="88">
        <v>32.75</v>
      </c>
      <c r="S17" s="88">
        <v>22.566666666666666</v>
      </c>
      <c r="T17" s="88">
        <v>12.5</v>
      </c>
      <c r="U17" s="88">
        <v>338.5</v>
      </c>
    </row>
    <row r="18" spans="2:21" x14ac:dyDescent="0.2">
      <c r="B18" s="86" t="s">
        <v>46</v>
      </c>
      <c r="C18" s="87">
        <v>3362</v>
      </c>
      <c r="D18" s="88">
        <v>45</v>
      </c>
      <c r="E18" s="88">
        <v>18.897828673408686</v>
      </c>
      <c r="F18" s="88">
        <v>5</v>
      </c>
      <c r="G18" s="88">
        <v>63534.5</v>
      </c>
      <c r="I18" s="86" t="s">
        <v>46</v>
      </c>
      <c r="J18" s="87">
        <v>3484</v>
      </c>
      <c r="K18" s="88">
        <v>51</v>
      </c>
      <c r="L18" s="88">
        <v>20.721383467279029</v>
      </c>
      <c r="M18" s="88">
        <v>4.75</v>
      </c>
      <c r="N18" s="88">
        <v>72193.300000000134</v>
      </c>
      <c r="P18" s="86" t="s">
        <v>46</v>
      </c>
      <c r="Q18" s="87">
        <v>3028</v>
      </c>
      <c r="R18" s="88">
        <v>50</v>
      </c>
      <c r="S18" s="88">
        <v>21.498153896961693</v>
      </c>
      <c r="T18" s="88">
        <v>5.75</v>
      </c>
      <c r="U18" s="88">
        <v>65096.41</v>
      </c>
    </row>
    <row r="19" spans="2:21" x14ac:dyDescent="0.2">
      <c r="B19" s="86" t="s">
        <v>47</v>
      </c>
      <c r="C19" s="87">
        <v>2</v>
      </c>
      <c r="D19" s="88">
        <v>40</v>
      </c>
      <c r="E19" s="88">
        <v>25</v>
      </c>
      <c r="F19" s="88">
        <v>10</v>
      </c>
      <c r="G19" s="88">
        <v>50</v>
      </c>
      <c r="I19" s="86" t="s">
        <v>47</v>
      </c>
      <c r="J19" s="87">
        <v>13</v>
      </c>
      <c r="K19" s="88">
        <v>90</v>
      </c>
      <c r="L19" s="88">
        <v>38.384615384615387</v>
      </c>
      <c r="M19" s="88">
        <v>7</v>
      </c>
      <c r="N19" s="88">
        <v>499</v>
      </c>
      <c r="P19" s="86" t="s">
        <v>47</v>
      </c>
      <c r="Q19" s="87">
        <v>4</v>
      </c>
      <c r="R19" s="88">
        <v>75</v>
      </c>
      <c r="S19" s="88">
        <v>43.75</v>
      </c>
      <c r="T19" s="88">
        <v>25</v>
      </c>
      <c r="U19" s="88">
        <v>175</v>
      </c>
    </row>
    <row r="20" spans="2:21" x14ac:dyDescent="0.2">
      <c r="B20" s="86" t="s">
        <v>124</v>
      </c>
      <c r="C20" s="87">
        <v>52</v>
      </c>
      <c r="D20" s="88">
        <v>10</v>
      </c>
      <c r="E20" s="88">
        <v>2.25</v>
      </c>
      <c r="F20" s="88">
        <v>1</v>
      </c>
      <c r="G20" s="88">
        <v>117</v>
      </c>
      <c r="I20" s="86" t="s">
        <v>124</v>
      </c>
      <c r="J20" s="87">
        <v>2</v>
      </c>
      <c r="K20" s="88">
        <v>24.5</v>
      </c>
      <c r="L20" s="88">
        <v>24.5</v>
      </c>
      <c r="M20" s="88">
        <v>24.5</v>
      </c>
      <c r="N20" s="88">
        <v>49</v>
      </c>
      <c r="P20" s="86" t="s">
        <v>124</v>
      </c>
      <c r="Q20" s="87">
        <v>6</v>
      </c>
      <c r="R20" s="88">
        <v>23.5</v>
      </c>
      <c r="S20" s="88">
        <v>14.083333333333334</v>
      </c>
      <c r="T20" s="88">
        <v>1</v>
      </c>
      <c r="U20" s="88">
        <v>84.5</v>
      </c>
    </row>
    <row r="21" spans="2:21" x14ac:dyDescent="0.2">
      <c r="B21" s="86" t="s">
        <v>48</v>
      </c>
      <c r="C21" s="87">
        <v>46</v>
      </c>
      <c r="D21" s="88">
        <v>6</v>
      </c>
      <c r="E21" s="88">
        <v>2.847826086956522</v>
      </c>
      <c r="F21" s="88">
        <v>1</v>
      </c>
      <c r="G21" s="88">
        <v>131</v>
      </c>
      <c r="I21" s="86" t="s">
        <v>48</v>
      </c>
      <c r="J21" s="87">
        <v>1</v>
      </c>
      <c r="K21" s="88">
        <v>34.5</v>
      </c>
      <c r="L21" s="88">
        <v>34.5</v>
      </c>
      <c r="M21" s="88">
        <v>34.5</v>
      </c>
      <c r="N21" s="88">
        <v>34.5</v>
      </c>
      <c r="P21" s="86" t="s">
        <v>48</v>
      </c>
      <c r="Q21" s="87">
        <v>8</v>
      </c>
      <c r="R21" s="88">
        <v>32</v>
      </c>
      <c r="S21" s="88">
        <v>13.8125</v>
      </c>
      <c r="T21" s="88">
        <v>5.5</v>
      </c>
      <c r="U21" s="88">
        <v>110.5</v>
      </c>
    </row>
    <row r="22" spans="2:21" x14ac:dyDescent="0.2">
      <c r="B22" s="86" t="s">
        <v>49</v>
      </c>
      <c r="C22" s="87">
        <v>1686</v>
      </c>
      <c r="D22" s="88">
        <v>56.5</v>
      </c>
      <c r="E22" s="88">
        <v>14.105278766310795</v>
      </c>
      <c r="F22" s="88">
        <v>5</v>
      </c>
      <c r="G22" s="88">
        <v>23781.5</v>
      </c>
      <c r="I22" s="86" t="s">
        <v>49</v>
      </c>
      <c r="J22" s="87">
        <v>1612</v>
      </c>
      <c r="K22" s="88">
        <v>57</v>
      </c>
      <c r="L22" s="88">
        <v>14.017928039702234</v>
      </c>
      <c r="M22" s="88">
        <v>1</v>
      </c>
      <c r="N22" s="88">
        <v>22596.9</v>
      </c>
      <c r="P22" s="86" t="s">
        <v>49</v>
      </c>
      <c r="Q22" s="87">
        <v>1382</v>
      </c>
      <c r="R22" s="88">
        <v>59</v>
      </c>
      <c r="S22" s="88">
        <v>14.122648335745296</v>
      </c>
      <c r="T22" s="88">
        <v>1</v>
      </c>
      <c r="U22" s="88">
        <v>19517.5</v>
      </c>
    </row>
    <row r="23" spans="2:21" x14ac:dyDescent="0.2">
      <c r="B23" s="86" t="s">
        <v>50</v>
      </c>
      <c r="C23" s="87">
        <v>2</v>
      </c>
      <c r="D23" s="88">
        <v>22.5</v>
      </c>
      <c r="E23" s="88">
        <v>13.75</v>
      </c>
      <c r="F23" s="88">
        <v>5</v>
      </c>
      <c r="G23" s="88">
        <v>27.5</v>
      </c>
      <c r="I23" s="86" t="s">
        <v>58</v>
      </c>
      <c r="J23" s="87">
        <v>59</v>
      </c>
      <c r="K23" s="88">
        <v>20</v>
      </c>
      <c r="L23" s="88">
        <v>3.0677966101694913</v>
      </c>
      <c r="M23" s="88">
        <v>1</v>
      </c>
      <c r="N23" s="88">
        <v>181</v>
      </c>
      <c r="P23" s="86" t="s">
        <v>50</v>
      </c>
      <c r="Q23" s="87">
        <v>3</v>
      </c>
      <c r="R23" s="88">
        <v>20</v>
      </c>
      <c r="S23" s="88">
        <v>16</v>
      </c>
      <c r="T23" s="88">
        <v>8</v>
      </c>
      <c r="U23" s="88">
        <v>48</v>
      </c>
    </row>
    <row r="24" spans="2:21" x14ac:dyDescent="0.2">
      <c r="B24" s="86" t="s">
        <v>58</v>
      </c>
      <c r="C24" s="87">
        <v>43</v>
      </c>
      <c r="D24" s="88">
        <v>80</v>
      </c>
      <c r="E24" s="88">
        <v>28.255813953488371</v>
      </c>
      <c r="F24" s="88">
        <v>1</v>
      </c>
      <c r="G24" s="88">
        <v>1215</v>
      </c>
      <c r="I24" s="86" t="s">
        <v>60</v>
      </c>
      <c r="J24" s="87">
        <v>4767</v>
      </c>
      <c r="K24" s="88">
        <v>650</v>
      </c>
      <c r="L24" s="88">
        <v>42.839364380113246</v>
      </c>
      <c r="M24" s="88">
        <v>10</v>
      </c>
      <c r="N24" s="88">
        <v>204215.24999999985</v>
      </c>
      <c r="P24" s="86" t="s">
        <v>58</v>
      </c>
      <c r="Q24" s="87">
        <v>78</v>
      </c>
      <c r="R24" s="88">
        <v>35</v>
      </c>
      <c r="S24" s="88">
        <v>6.5256410256410255</v>
      </c>
      <c r="T24" s="88">
        <v>1</v>
      </c>
      <c r="U24" s="88">
        <v>509</v>
      </c>
    </row>
    <row r="25" spans="2:21" x14ac:dyDescent="0.2">
      <c r="B25" s="86" t="s">
        <v>60</v>
      </c>
      <c r="C25" s="87">
        <v>7366</v>
      </c>
      <c r="D25" s="88">
        <v>600</v>
      </c>
      <c r="E25" s="88">
        <v>34.017512897094832</v>
      </c>
      <c r="F25" s="88">
        <v>10</v>
      </c>
      <c r="G25" s="88">
        <v>250573.00000000052</v>
      </c>
      <c r="I25" s="86" t="s">
        <v>62</v>
      </c>
      <c r="J25" s="87">
        <v>10</v>
      </c>
      <c r="K25" s="88">
        <v>50</v>
      </c>
      <c r="L25" s="88">
        <v>33.9</v>
      </c>
      <c r="M25" s="88">
        <v>12</v>
      </c>
      <c r="N25" s="88">
        <v>339</v>
      </c>
      <c r="P25" s="86" t="s">
        <v>60</v>
      </c>
      <c r="Q25" s="87">
        <v>6869</v>
      </c>
      <c r="R25" s="88">
        <v>605</v>
      </c>
      <c r="S25" s="88">
        <v>41.014048624253896</v>
      </c>
      <c r="T25" s="88">
        <v>10</v>
      </c>
      <c r="U25" s="88">
        <v>281725.5</v>
      </c>
    </row>
    <row r="26" spans="2:21" x14ac:dyDescent="0.2">
      <c r="B26" s="86" t="s">
        <v>62</v>
      </c>
      <c r="C26" s="87">
        <v>38</v>
      </c>
      <c r="D26" s="88">
        <v>66</v>
      </c>
      <c r="E26" s="88">
        <v>23.105263157894736</v>
      </c>
      <c r="F26" s="88">
        <v>12</v>
      </c>
      <c r="G26" s="88">
        <v>878</v>
      </c>
      <c r="I26" s="86" t="s">
        <v>74</v>
      </c>
      <c r="J26" s="87">
        <v>620</v>
      </c>
      <c r="K26" s="88">
        <v>17.5</v>
      </c>
      <c r="L26" s="88">
        <v>14.311290322580644</v>
      </c>
      <c r="M26" s="88">
        <v>10</v>
      </c>
      <c r="N26" s="88">
        <v>8873</v>
      </c>
      <c r="P26" s="86" t="s">
        <v>62</v>
      </c>
      <c r="Q26" s="87">
        <v>66</v>
      </c>
      <c r="R26" s="88">
        <v>80</v>
      </c>
      <c r="S26" s="88">
        <v>31.397727272727273</v>
      </c>
      <c r="T26" s="88">
        <v>12</v>
      </c>
      <c r="U26" s="88">
        <v>2072.25</v>
      </c>
    </row>
    <row r="27" spans="2:21" x14ac:dyDescent="0.2">
      <c r="B27" s="86" t="s">
        <v>74</v>
      </c>
      <c r="C27" s="87">
        <v>153</v>
      </c>
      <c r="D27" s="88">
        <v>18</v>
      </c>
      <c r="E27" s="88">
        <v>15.235294117647058</v>
      </c>
      <c r="F27" s="88">
        <v>11</v>
      </c>
      <c r="G27" s="88">
        <v>2331</v>
      </c>
      <c r="I27" s="86" t="s">
        <v>76</v>
      </c>
      <c r="J27" s="87">
        <v>26</v>
      </c>
      <c r="K27" s="88">
        <v>39</v>
      </c>
      <c r="L27" s="88">
        <v>6.9</v>
      </c>
      <c r="M27" s="88">
        <v>5</v>
      </c>
      <c r="N27" s="88">
        <v>179.4</v>
      </c>
      <c r="P27" s="86" t="s">
        <v>76</v>
      </c>
      <c r="Q27" s="87">
        <v>15</v>
      </c>
      <c r="R27" s="88">
        <v>20</v>
      </c>
      <c r="S27" s="88">
        <v>6.8</v>
      </c>
      <c r="T27" s="88">
        <v>2</v>
      </c>
      <c r="U27" s="88">
        <v>102</v>
      </c>
    </row>
    <row r="28" spans="2:21" x14ac:dyDescent="0.2">
      <c r="B28" s="86" t="s">
        <v>76</v>
      </c>
      <c r="C28" s="87">
        <v>21</v>
      </c>
      <c r="D28" s="88">
        <v>25</v>
      </c>
      <c r="E28" s="88">
        <v>6.9047619047619051</v>
      </c>
      <c r="F28" s="88">
        <v>5</v>
      </c>
      <c r="G28" s="88">
        <v>145</v>
      </c>
      <c r="I28" s="86" t="s">
        <v>77</v>
      </c>
      <c r="J28" s="87">
        <v>659</v>
      </c>
      <c r="K28" s="88">
        <v>230</v>
      </c>
      <c r="L28" s="88">
        <v>59.750986342943854</v>
      </c>
      <c r="M28" s="88">
        <v>5</v>
      </c>
      <c r="N28" s="88">
        <v>39375.9</v>
      </c>
      <c r="P28" s="86" t="s">
        <v>77</v>
      </c>
      <c r="Q28" s="87">
        <v>470</v>
      </c>
      <c r="R28" s="88">
        <v>175</v>
      </c>
      <c r="S28" s="88">
        <v>55.585914893617023</v>
      </c>
      <c r="T28" s="88">
        <v>8</v>
      </c>
      <c r="U28" s="88">
        <v>26125.38</v>
      </c>
    </row>
    <row r="29" spans="2:21" x14ac:dyDescent="0.2">
      <c r="B29" s="86" t="s">
        <v>77</v>
      </c>
      <c r="C29" s="87">
        <v>1120</v>
      </c>
      <c r="D29" s="88">
        <v>160</v>
      </c>
      <c r="E29" s="88">
        <v>50.825000000000003</v>
      </c>
      <c r="F29" s="88">
        <v>5</v>
      </c>
      <c r="G29" s="88">
        <v>56924</v>
      </c>
      <c r="I29" s="86" t="s">
        <v>79</v>
      </c>
      <c r="J29" s="87">
        <v>43</v>
      </c>
      <c r="K29" s="88">
        <v>85</v>
      </c>
      <c r="L29" s="88">
        <v>23.63953488372093</v>
      </c>
      <c r="M29" s="88">
        <v>1</v>
      </c>
      <c r="N29" s="88">
        <v>1016.5</v>
      </c>
      <c r="P29" s="86" t="s">
        <v>79</v>
      </c>
      <c r="Q29" s="87">
        <v>27</v>
      </c>
      <c r="R29" s="88">
        <v>125</v>
      </c>
      <c r="S29" s="88">
        <v>67.962962962962962</v>
      </c>
      <c r="T29" s="88">
        <v>5</v>
      </c>
      <c r="U29" s="88">
        <v>1835</v>
      </c>
    </row>
    <row r="30" spans="2:21" x14ac:dyDescent="0.2">
      <c r="B30" s="86" t="s">
        <v>79</v>
      </c>
      <c r="C30" s="87">
        <v>59</v>
      </c>
      <c r="D30" s="88">
        <v>50</v>
      </c>
      <c r="E30" s="88">
        <v>8.9491525423728806</v>
      </c>
      <c r="F30" s="88">
        <v>3</v>
      </c>
      <c r="G30" s="88">
        <v>528</v>
      </c>
      <c r="I30" s="86" t="s">
        <v>87</v>
      </c>
      <c r="J30" s="87">
        <v>105</v>
      </c>
      <c r="K30" s="88">
        <v>50</v>
      </c>
      <c r="L30" s="88">
        <v>5.8571428571428568</v>
      </c>
      <c r="M30" s="88">
        <v>5</v>
      </c>
      <c r="N30" s="88">
        <v>615</v>
      </c>
      <c r="P30" s="86" t="s">
        <v>87</v>
      </c>
      <c r="Q30" s="87">
        <v>216</v>
      </c>
      <c r="R30" s="88">
        <v>7.5</v>
      </c>
      <c r="S30" s="88">
        <v>6.8125</v>
      </c>
      <c r="T30" s="88">
        <v>1</v>
      </c>
      <c r="U30" s="88">
        <v>1471.5</v>
      </c>
    </row>
    <row r="31" spans="2:21" x14ac:dyDescent="0.2">
      <c r="B31" s="86" t="s">
        <v>87</v>
      </c>
      <c r="C31" s="87">
        <v>1</v>
      </c>
      <c r="D31" s="88">
        <v>5</v>
      </c>
      <c r="E31" s="88">
        <v>5</v>
      </c>
      <c r="F31" s="88">
        <v>5</v>
      </c>
      <c r="G31" s="88">
        <v>5</v>
      </c>
      <c r="I31" s="86" t="s">
        <v>88</v>
      </c>
      <c r="J31" s="87">
        <v>200</v>
      </c>
      <c r="K31" s="88">
        <v>26.08</v>
      </c>
      <c r="L31" s="88">
        <v>7.9590499999999915</v>
      </c>
      <c r="M31" s="88">
        <v>2.99</v>
      </c>
      <c r="N31" s="88">
        <v>1591.8099999999984</v>
      </c>
      <c r="P31" s="86" t="s">
        <v>88</v>
      </c>
      <c r="Q31" s="87">
        <v>16</v>
      </c>
      <c r="R31" s="88">
        <v>13.58</v>
      </c>
      <c r="S31" s="88">
        <v>7.2274999999999991</v>
      </c>
      <c r="T31" s="88">
        <v>4</v>
      </c>
      <c r="U31" s="88">
        <v>115.63999999999999</v>
      </c>
    </row>
    <row r="32" spans="2:21" x14ac:dyDescent="0.2">
      <c r="B32" s="86" t="s">
        <v>172</v>
      </c>
      <c r="C32" s="87">
        <v>1</v>
      </c>
      <c r="D32" s="88">
        <v>5</v>
      </c>
      <c r="E32" s="88">
        <v>5</v>
      </c>
      <c r="F32" s="88">
        <v>5</v>
      </c>
      <c r="G32" s="88">
        <v>5</v>
      </c>
      <c r="I32" s="86" t="s">
        <v>89</v>
      </c>
      <c r="J32" s="87">
        <v>10969</v>
      </c>
      <c r="K32" s="88">
        <v>55</v>
      </c>
      <c r="L32" s="88">
        <v>7.3933220895253138</v>
      </c>
      <c r="M32" s="88">
        <v>2</v>
      </c>
      <c r="N32" s="88">
        <v>81097.350000003164</v>
      </c>
      <c r="P32" s="86" t="s">
        <v>89</v>
      </c>
      <c r="Q32" s="87">
        <v>14077</v>
      </c>
      <c r="R32" s="88">
        <v>49.01</v>
      </c>
      <c r="S32" s="88">
        <v>6.8749634155002148</v>
      </c>
      <c r="T32" s="88">
        <v>0.75</v>
      </c>
      <c r="U32" s="88">
        <v>96778.859999996523</v>
      </c>
    </row>
    <row r="33" spans="2:21" x14ac:dyDescent="0.2">
      <c r="B33" s="86" t="s">
        <v>88</v>
      </c>
      <c r="C33" s="87">
        <v>311</v>
      </c>
      <c r="D33" s="88">
        <v>6.35</v>
      </c>
      <c r="E33" s="88">
        <v>5.0307073954983839</v>
      </c>
      <c r="F33" s="88">
        <v>4.25</v>
      </c>
      <c r="G33" s="88">
        <v>1564.5499999999975</v>
      </c>
      <c r="I33" s="86" t="s">
        <v>90</v>
      </c>
      <c r="J33" s="87">
        <v>3242</v>
      </c>
      <c r="K33" s="88">
        <v>55.08</v>
      </c>
      <c r="L33" s="88">
        <v>12.220505860579996</v>
      </c>
      <c r="M33" s="88">
        <v>2</v>
      </c>
      <c r="N33" s="88">
        <v>39618.880000000347</v>
      </c>
      <c r="P33" s="86" t="s">
        <v>90</v>
      </c>
      <c r="Q33" s="87">
        <v>5062</v>
      </c>
      <c r="R33" s="88">
        <v>50</v>
      </c>
      <c r="S33" s="88">
        <v>12.07941525088904</v>
      </c>
      <c r="T33" s="88">
        <v>1</v>
      </c>
      <c r="U33" s="88">
        <v>61146.00000000032</v>
      </c>
    </row>
    <row r="34" spans="2:21" x14ac:dyDescent="0.2">
      <c r="B34" s="86" t="s">
        <v>89</v>
      </c>
      <c r="C34" s="87">
        <v>12801</v>
      </c>
      <c r="D34" s="88">
        <v>55</v>
      </c>
      <c r="E34" s="88">
        <v>7.0823474728537681</v>
      </c>
      <c r="F34" s="88">
        <v>0.5</v>
      </c>
      <c r="G34" s="88">
        <v>90661.130000001081</v>
      </c>
      <c r="I34" s="86" t="s">
        <v>93</v>
      </c>
      <c r="J34" s="87">
        <v>514</v>
      </c>
      <c r="K34" s="88">
        <v>15</v>
      </c>
      <c r="L34" s="88">
        <v>3.7587548638132295</v>
      </c>
      <c r="M34" s="88">
        <v>2</v>
      </c>
      <c r="N34" s="88">
        <v>1932</v>
      </c>
      <c r="P34" s="86" t="s">
        <v>93</v>
      </c>
      <c r="Q34" s="87">
        <v>568</v>
      </c>
      <c r="R34" s="88">
        <v>15</v>
      </c>
      <c r="S34" s="88">
        <v>3.821742957746479</v>
      </c>
      <c r="T34" s="88">
        <v>2</v>
      </c>
      <c r="U34" s="88">
        <v>2170.75</v>
      </c>
    </row>
    <row r="35" spans="2:21" x14ac:dyDescent="0.2">
      <c r="B35" s="86" t="s">
        <v>90</v>
      </c>
      <c r="C35" s="87">
        <v>3646</v>
      </c>
      <c r="D35" s="88">
        <v>55.5</v>
      </c>
      <c r="E35" s="88">
        <v>11.209229292375195</v>
      </c>
      <c r="F35" s="88">
        <v>2</v>
      </c>
      <c r="G35" s="88">
        <v>40868.849999999962</v>
      </c>
      <c r="I35" s="86" t="s">
        <v>97</v>
      </c>
      <c r="J35" s="87">
        <v>24</v>
      </c>
      <c r="K35" s="88">
        <v>50</v>
      </c>
      <c r="L35" s="88">
        <v>22.083333333333332</v>
      </c>
      <c r="M35" s="88">
        <v>10</v>
      </c>
      <c r="N35" s="88">
        <v>530</v>
      </c>
      <c r="P35" s="86" t="s">
        <v>97</v>
      </c>
      <c r="Q35" s="87">
        <v>24</v>
      </c>
      <c r="R35" s="88">
        <v>50</v>
      </c>
      <c r="S35" s="88">
        <v>18.333333333333332</v>
      </c>
      <c r="T35" s="88">
        <v>10</v>
      </c>
      <c r="U35" s="88">
        <v>440</v>
      </c>
    </row>
    <row r="36" spans="2:21" x14ac:dyDescent="0.2">
      <c r="B36" s="86" t="s">
        <v>93</v>
      </c>
      <c r="C36" s="87">
        <v>848</v>
      </c>
      <c r="D36" s="88">
        <v>15</v>
      </c>
      <c r="E36" s="88">
        <v>3.9009433962264151</v>
      </c>
      <c r="F36" s="88">
        <v>2</v>
      </c>
      <c r="G36" s="88">
        <v>3308</v>
      </c>
      <c r="I36" s="86" t="s">
        <v>127</v>
      </c>
      <c r="J36" s="87">
        <v>1</v>
      </c>
      <c r="K36" s="88">
        <v>5</v>
      </c>
      <c r="L36" s="88">
        <v>5</v>
      </c>
      <c r="M36" s="88">
        <v>5</v>
      </c>
      <c r="N36" s="88">
        <v>5</v>
      </c>
      <c r="P36" s="86" t="s">
        <v>127</v>
      </c>
      <c r="Q36" s="87">
        <v>1</v>
      </c>
      <c r="R36" s="88">
        <v>10</v>
      </c>
      <c r="S36" s="88">
        <v>10</v>
      </c>
      <c r="T36" s="88">
        <v>10</v>
      </c>
      <c r="U36" s="88">
        <v>10</v>
      </c>
    </row>
    <row r="37" spans="2:21" x14ac:dyDescent="0.2">
      <c r="B37" s="86" t="s">
        <v>97</v>
      </c>
      <c r="C37" s="87">
        <v>37</v>
      </c>
      <c r="D37" s="88">
        <v>50</v>
      </c>
      <c r="E37" s="88">
        <v>25.675675675675677</v>
      </c>
      <c r="F37" s="88">
        <v>10</v>
      </c>
      <c r="G37" s="88">
        <v>950</v>
      </c>
      <c r="I37" s="86" t="s">
        <v>103</v>
      </c>
      <c r="J37" s="87">
        <v>37</v>
      </c>
      <c r="K37" s="88">
        <v>300</v>
      </c>
      <c r="L37" s="88">
        <v>35.413783783783785</v>
      </c>
      <c r="M37" s="88">
        <v>0.9</v>
      </c>
      <c r="N37" s="88">
        <v>1310.31</v>
      </c>
      <c r="P37" s="86" t="s">
        <v>103</v>
      </c>
      <c r="Q37" s="87">
        <v>208</v>
      </c>
      <c r="R37" s="88">
        <v>80</v>
      </c>
      <c r="S37" s="88">
        <v>17.021490384615397</v>
      </c>
      <c r="T37" s="88">
        <v>0.8</v>
      </c>
      <c r="U37" s="88">
        <v>3540.4700000000025</v>
      </c>
    </row>
    <row r="38" spans="2:21" x14ac:dyDescent="0.2">
      <c r="B38" s="86" t="s">
        <v>101</v>
      </c>
      <c r="C38" s="87">
        <v>1</v>
      </c>
      <c r="D38" s="88">
        <v>50</v>
      </c>
      <c r="E38" s="88">
        <v>50</v>
      </c>
      <c r="F38" s="88">
        <v>50</v>
      </c>
      <c r="G38" s="88">
        <v>50</v>
      </c>
      <c r="I38" s="86" t="s">
        <v>106</v>
      </c>
      <c r="J38" s="87">
        <v>2078</v>
      </c>
      <c r="K38" s="88">
        <v>400</v>
      </c>
      <c r="L38" s="88">
        <v>64.136727622714432</v>
      </c>
      <c r="M38" s="88">
        <v>10</v>
      </c>
      <c r="N38" s="88">
        <v>133276.12000000058</v>
      </c>
      <c r="P38" s="86" t="s">
        <v>104</v>
      </c>
      <c r="Q38" s="87">
        <v>22</v>
      </c>
      <c r="R38" s="88">
        <v>80</v>
      </c>
      <c r="S38" s="88">
        <v>74.545454545454547</v>
      </c>
      <c r="T38" s="88">
        <v>20</v>
      </c>
      <c r="U38" s="88">
        <v>1640</v>
      </c>
    </row>
    <row r="39" spans="2:21" x14ac:dyDescent="0.2">
      <c r="B39" s="86" t="s">
        <v>103</v>
      </c>
      <c r="C39" s="87">
        <v>661</v>
      </c>
      <c r="D39" s="88">
        <v>271.86</v>
      </c>
      <c r="E39" s="88">
        <v>27.044614220877218</v>
      </c>
      <c r="F39" s="88">
        <v>0.75</v>
      </c>
      <c r="G39" s="88">
        <v>17876.489999999842</v>
      </c>
      <c r="I39" s="86" t="s">
        <v>114</v>
      </c>
      <c r="J39" s="87">
        <v>959</v>
      </c>
      <c r="K39" s="88">
        <v>1900</v>
      </c>
      <c r="L39" s="88">
        <v>123.2956204379562</v>
      </c>
      <c r="M39" s="88">
        <v>20</v>
      </c>
      <c r="N39" s="88">
        <v>118240.5</v>
      </c>
      <c r="P39" s="86" t="s">
        <v>106</v>
      </c>
      <c r="Q39" s="87">
        <v>1593</v>
      </c>
      <c r="R39" s="88">
        <v>363</v>
      </c>
      <c r="S39" s="88">
        <v>84.467300690521085</v>
      </c>
      <c r="T39" s="88">
        <v>10</v>
      </c>
      <c r="U39" s="88">
        <v>134556.41000000009</v>
      </c>
    </row>
    <row r="40" spans="2:21" x14ac:dyDescent="0.2">
      <c r="B40" s="86" t="s">
        <v>106</v>
      </c>
      <c r="C40" s="87">
        <v>2724</v>
      </c>
      <c r="D40" s="88">
        <v>600</v>
      </c>
      <c r="E40" s="88">
        <v>72.684548458149749</v>
      </c>
      <c r="F40" s="88">
        <v>10</v>
      </c>
      <c r="G40" s="88">
        <v>197992.7099999999</v>
      </c>
      <c r="I40" s="86" t="s">
        <v>142</v>
      </c>
      <c r="J40" s="87">
        <v>534</v>
      </c>
      <c r="K40" s="88">
        <v>8</v>
      </c>
      <c r="L40" s="88">
        <v>8</v>
      </c>
      <c r="M40" s="88">
        <v>8</v>
      </c>
      <c r="N40" s="88">
        <v>4272</v>
      </c>
      <c r="P40" s="86" t="s">
        <v>114</v>
      </c>
      <c r="Q40" s="87">
        <v>975</v>
      </c>
      <c r="R40" s="88">
        <v>725</v>
      </c>
      <c r="S40" s="88">
        <v>133.36974358974359</v>
      </c>
      <c r="T40" s="88">
        <v>20</v>
      </c>
      <c r="U40" s="88">
        <v>130035.5</v>
      </c>
    </row>
    <row r="41" spans="2:21" x14ac:dyDescent="0.2">
      <c r="B41" s="86" t="s">
        <v>114</v>
      </c>
      <c r="C41" s="87">
        <v>1281</v>
      </c>
      <c r="D41" s="88">
        <v>1600</v>
      </c>
      <c r="E41" s="88">
        <v>132.24434035909445</v>
      </c>
      <c r="F41" s="88">
        <v>20</v>
      </c>
      <c r="G41" s="88">
        <v>169405</v>
      </c>
      <c r="I41" s="89" t="s">
        <v>119</v>
      </c>
      <c r="J41" s="90">
        <v>39369</v>
      </c>
      <c r="K41" s="91">
        <v>1900</v>
      </c>
      <c r="L41" s="91">
        <v>22.458367243262163</v>
      </c>
      <c r="M41" s="91">
        <v>0.39</v>
      </c>
      <c r="N41" s="91">
        <v>884163.45999998809</v>
      </c>
      <c r="P41" s="86" t="s">
        <v>142</v>
      </c>
      <c r="Q41" s="87">
        <v>1593</v>
      </c>
      <c r="R41" s="88">
        <v>101</v>
      </c>
      <c r="S41" s="88">
        <v>9.6672944130571246</v>
      </c>
      <c r="T41" s="88">
        <v>2</v>
      </c>
      <c r="U41" s="88">
        <v>15400</v>
      </c>
    </row>
    <row r="42" spans="2:21" x14ac:dyDescent="0.2">
      <c r="B42" s="86" t="s">
        <v>142</v>
      </c>
      <c r="C42" s="87">
        <v>717</v>
      </c>
      <c r="D42" s="88">
        <v>9</v>
      </c>
      <c r="E42" s="88">
        <v>7.9972105997210603</v>
      </c>
      <c r="F42" s="88">
        <v>7</v>
      </c>
      <c r="G42" s="88">
        <v>5734</v>
      </c>
      <c r="P42" s="89" t="s">
        <v>119</v>
      </c>
      <c r="Q42" s="90">
        <v>47826</v>
      </c>
      <c r="R42" s="91">
        <v>725</v>
      </c>
      <c r="S42" s="91">
        <v>21.796317902396503</v>
      </c>
      <c r="T42" s="91">
        <v>0.25</v>
      </c>
      <c r="U42" s="91">
        <v>1042430.7000000152</v>
      </c>
    </row>
    <row r="43" spans="2:21" x14ac:dyDescent="0.2">
      <c r="B43" s="86" t="s">
        <v>129</v>
      </c>
      <c r="C43" s="87">
        <v>5</v>
      </c>
      <c r="D43" s="88">
        <v>5</v>
      </c>
      <c r="E43" s="88">
        <v>5</v>
      </c>
      <c r="F43" s="88">
        <v>5</v>
      </c>
      <c r="G43" s="88">
        <v>25</v>
      </c>
    </row>
    <row r="44" spans="2:21" x14ac:dyDescent="0.2">
      <c r="B44" s="89" t="s">
        <v>119</v>
      </c>
      <c r="C44" s="90">
        <v>47311</v>
      </c>
      <c r="D44" s="91">
        <v>1600</v>
      </c>
      <c r="E44" s="91">
        <v>22.864338525925167</v>
      </c>
      <c r="F44" s="91">
        <v>0.5</v>
      </c>
      <c r="G44" s="91">
        <v>1081734.7200000456</v>
      </c>
    </row>
    <row r="48" spans="2:21" x14ac:dyDescent="0.2">
      <c r="B48" s="92" t="s">
        <v>199</v>
      </c>
      <c r="C48" s="92" t="s">
        <v>200</v>
      </c>
      <c r="I48" s="92" t="s">
        <v>199</v>
      </c>
      <c r="J48" s="92" t="s">
        <v>200</v>
      </c>
      <c r="P48" s="92" t="s">
        <v>199</v>
      </c>
      <c r="Q48" s="92" t="s">
        <v>200</v>
      </c>
    </row>
    <row r="49" spans="2:17" x14ac:dyDescent="0.2">
      <c r="B49" s="93" t="s">
        <v>10</v>
      </c>
      <c r="C49" s="94">
        <v>465</v>
      </c>
      <c r="I49" s="93" t="s">
        <v>10</v>
      </c>
      <c r="J49" s="94">
        <v>1412</v>
      </c>
      <c r="P49" s="93" t="s">
        <v>7</v>
      </c>
      <c r="Q49" s="94">
        <v>3</v>
      </c>
    </row>
    <row r="50" spans="2:17" x14ac:dyDescent="0.2">
      <c r="B50" s="93" t="s">
        <v>11</v>
      </c>
      <c r="C50" s="94">
        <v>2224</v>
      </c>
      <c r="I50" s="93" t="s">
        <v>11</v>
      </c>
      <c r="J50" s="94">
        <v>2651</v>
      </c>
      <c r="P50" s="93" t="s">
        <v>10</v>
      </c>
      <c r="Q50" s="94">
        <v>1484</v>
      </c>
    </row>
    <row r="51" spans="2:17" x14ac:dyDescent="0.2">
      <c r="B51" s="93" t="s">
        <v>13</v>
      </c>
      <c r="C51" s="94">
        <v>26</v>
      </c>
      <c r="I51" s="93" t="s">
        <v>13</v>
      </c>
      <c r="J51" s="94">
        <v>43</v>
      </c>
      <c r="P51" s="93" t="s">
        <v>11</v>
      </c>
      <c r="Q51" s="94">
        <v>1832</v>
      </c>
    </row>
    <row r="52" spans="2:17" x14ac:dyDescent="0.2">
      <c r="B52" s="93" t="s">
        <v>14</v>
      </c>
      <c r="C52" s="94">
        <v>161</v>
      </c>
      <c r="I52" s="93" t="s">
        <v>14</v>
      </c>
      <c r="J52" s="94">
        <v>170</v>
      </c>
      <c r="P52" s="93" t="s">
        <v>13</v>
      </c>
      <c r="Q52" s="94">
        <v>23</v>
      </c>
    </row>
    <row r="53" spans="2:17" x14ac:dyDescent="0.2">
      <c r="B53" s="93" t="s">
        <v>16</v>
      </c>
      <c r="C53" s="94">
        <v>266</v>
      </c>
      <c r="I53" s="93" t="s">
        <v>16</v>
      </c>
      <c r="J53" s="94">
        <v>144</v>
      </c>
      <c r="P53" s="93" t="s">
        <v>14</v>
      </c>
      <c r="Q53" s="94">
        <v>95</v>
      </c>
    </row>
    <row r="54" spans="2:17" x14ac:dyDescent="0.2">
      <c r="B54" s="93" t="s">
        <v>27</v>
      </c>
      <c r="C54" s="94">
        <v>1966</v>
      </c>
      <c r="I54" s="93" t="s">
        <v>27</v>
      </c>
      <c r="J54" s="94">
        <v>2457</v>
      </c>
      <c r="P54" s="93" t="s">
        <v>16</v>
      </c>
      <c r="Q54" s="94">
        <v>1301</v>
      </c>
    </row>
    <row r="55" spans="2:17" x14ac:dyDescent="0.2">
      <c r="B55" s="93" t="s">
        <v>29</v>
      </c>
      <c r="C55" s="94">
        <v>97</v>
      </c>
      <c r="I55" s="93" t="s">
        <v>29</v>
      </c>
      <c r="J55" s="94">
        <v>18</v>
      </c>
      <c r="P55" s="93" t="s">
        <v>27</v>
      </c>
      <c r="Q55" s="94">
        <v>3436</v>
      </c>
    </row>
    <row r="56" spans="2:17" x14ac:dyDescent="0.2">
      <c r="B56" s="93" t="s">
        <v>30</v>
      </c>
      <c r="C56" s="94">
        <v>5</v>
      </c>
      <c r="I56" s="93" t="s">
        <v>30</v>
      </c>
      <c r="J56" s="94">
        <v>2</v>
      </c>
      <c r="P56" s="93" t="s">
        <v>29</v>
      </c>
      <c r="Q56" s="94">
        <v>19</v>
      </c>
    </row>
    <row r="57" spans="2:17" x14ac:dyDescent="0.2">
      <c r="B57" s="93" t="s">
        <v>34</v>
      </c>
      <c r="C57" s="94">
        <v>145</v>
      </c>
      <c r="I57" s="93" t="s">
        <v>34</v>
      </c>
      <c r="J57" s="94">
        <v>100</v>
      </c>
      <c r="P57" s="93" t="s">
        <v>30</v>
      </c>
      <c r="Q57" s="94">
        <v>1</v>
      </c>
    </row>
    <row r="58" spans="2:17" x14ac:dyDescent="0.2">
      <c r="B58" s="93" t="s">
        <v>35</v>
      </c>
      <c r="C58" s="94">
        <v>1</v>
      </c>
      <c r="I58" s="93" t="s">
        <v>40</v>
      </c>
      <c r="J58" s="94">
        <v>982</v>
      </c>
      <c r="P58" s="93" t="s">
        <v>34</v>
      </c>
      <c r="Q58" s="94">
        <v>63</v>
      </c>
    </row>
    <row r="59" spans="2:17" x14ac:dyDescent="0.2">
      <c r="B59" s="93" t="s">
        <v>40</v>
      </c>
      <c r="C59" s="94">
        <v>1080</v>
      </c>
      <c r="I59" s="93" t="s">
        <v>131</v>
      </c>
      <c r="J59" s="94">
        <v>4</v>
      </c>
      <c r="P59" s="93" t="s">
        <v>35</v>
      </c>
      <c r="Q59" s="94">
        <v>4</v>
      </c>
    </row>
    <row r="60" spans="2:17" x14ac:dyDescent="0.2">
      <c r="B60" s="93" t="s">
        <v>131</v>
      </c>
      <c r="C60" s="94">
        <v>29</v>
      </c>
      <c r="I60" s="93" t="s">
        <v>43</v>
      </c>
      <c r="J60" s="94">
        <v>2</v>
      </c>
      <c r="P60" s="93" t="s">
        <v>40</v>
      </c>
      <c r="Q60" s="94">
        <v>584</v>
      </c>
    </row>
    <row r="61" spans="2:17" x14ac:dyDescent="0.2">
      <c r="B61" s="93" t="s">
        <v>43</v>
      </c>
      <c r="C61" s="94">
        <v>4</v>
      </c>
      <c r="I61" s="93" t="s">
        <v>44</v>
      </c>
      <c r="J61" s="94">
        <v>20</v>
      </c>
      <c r="P61" s="93" t="s">
        <v>44</v>
      </c>
      <c r="Q61" s="94">
        <v>1</v>
      </c>
    </row>
    <row r="62" spans="2:17" x14ac:dyDescent="0.2">
      <c r="B62" s="93" t="s">
        <v>44</v>
      </c>
      <c r="C62" s="94">
        <v>115</v>
      </c>
      <c r="I62" s="93" t="s">
        <v>46</v>
      </c>
      <c r="J62" s="94">
        <v>470</v>
      </c>
      <c r="P62" s="93" t="s">
        <v>46</v>
      </c>
      <c r="Q62" s="94">
        <v>328</v>
      </c>
    </row>
    <row r="63" spans="2:17" x14ac:dyDescent="0.2">
      <c r="B63" s="93" t="s">
        <v>46</v>
      </c>
      <c r="C63" s="94">
        <v>559</v>
      </c>
      <c r="I63" s="93" t="s">
        <v>47</v>
      </c>
      <c r="J63" s="94">
        <v>1</v>
      </c>
      <c r="P63" s="93" t="s">
        <v>124</v>
      </c>
      <c r="Q63" s="94">
        <v>1</v>
      </c>
    </row>
    <row r="64" spans="2:17" x14ac:dyDescent="0.2">
      <c r="B64" s="93" t="s">
        <v>47</v>
      </c>
      <c r="C64" s="94">
        <v>1</v>
      </c>
      <c r="I64" s="93" t="s">
        <v>124</v>
      </c>
      <c r="J64" s="94">
        <v>3</v>
      </c>
      <c r="P64" s="93" t="s">
        <v>48</v>
      </c>
      <c r="Q64" s="94">
        <v>5</v>
      </c>
    </row>
    <row r="65" spans="2:17" x14ac:dyDescent="0.2">
      <c r="B65" s="93" t="s">
        <v>124</v>
      </c>
      <c r="C65" s="94">
        <v>6</v>
      </c>
      <c r="I65" s="93" t="s">
        <v>48</v>
      </c>
      <c r="J65" s="94">
        <v>4</v>
      </c>
      <c r="P65" s="93" t="s">
        <v>49</v>
      </c>
      <c r="Q65" s="94">
        <v>848</v>
      </c>
    </row>
    <row r="66" spans="2:17" x14ac:dyDescent="0.2">
      <c r="B66" s="93" t="s">
        <v>49</v>
      </c>
      <c r="C66" s="94">
        <v>593</v>
      </c>
      <c r="I66" s="93" t="s">
        <v>49</v>
      </c>
      <c r="J66" s="94">
        <v>347</v>
      </c>
      <c r="P66" s="93" t="s">
        <v>50</v>
      </c>
      <c r="Q66" s="94">
        <v>1</v>
      </c>
    </row>
    <row r="67" spans="2:17" x14ac:dyDescent="0.2">
      <c r="B67" s="93" t="s">
        <v>53</v>
      </c>
      <c r="C67" s="94">
        <v>1</v>
      </c>
      <c r="I67" s="93" t="s">
        <v>50</v>
      </c>
      <c r="J67" s="94">
        <v>1</v>
      </c>
      <c r="P67" s="93" t="s">
        <v>53</v>
      </c>
      <c r="Q67" s="94">
        <v>5</v>
      </c>
    </row>
    <row r="68" spans="2:17" x14ac:dyDescent="0.2">
      <c r="B68" s="93" t="s">
        <v>58</v>
      </c>
      <c r="C68" s="94">
        <v>47</v>
      </c>
      <c r="I68" s="93" t="s">
        <v>53</v>
      </c>
      <c r="J68" s="94">
        <v>2</v>
      </c>
      <c r="P68" s="93" t="s">
        <v>58</v>
      </c>
      <c r="Q68" s="94">
        <v>58</v>
      </c>
    </row>
    <row r="69" spans="2:17" x14ac:dyDescent="0.2">
      <c r="B69" s="93" t="s">
        <v>60</v>
      </c>
      <c r="C69" s="94">
        <v>7661</v>
      </c>
      <c r="I69" s="93" t="s">
        <v>58</v>
      </c>
      <c r="J69" s="94">
        <v>95</v>
      </c>
      <c r="P69" s="93" t="s">
        <v>60</v>
      </c>
      <c r="Q69" s="94">
        <v>5954</v>
      </c>
    </row>
    <row r="70" spans="2:17" x14ac:dyDescent="0.2">
      <c r="B70" s="93" t="s">
        <v>62</v>
      </c>
      <c r="C70" s="94">
        <v>38</v>
      </c>
      <c r="I70" s="93" t="s">
        <v>60</v>
      </c>
      <c r="J70" s="94">
        <v>5702</v>
      </c>
      <c r="P70" s="93" t="s">
        <v>62</v>
      </c>
      <c r="Q70" s="94">
        <v>47</v>
      </c>
    </row>
    <row r="71" spans="2:17" x14ac:dyDescent="0.2">
      <c r="B71" s="93" t="s">
        <v>74</v>
      </c>
      <c r="C71" s="94">
        <v>397</v>
      </c>
      <c r="I71" s="93" t="s">
        <v>62</v>
      </c>
      <c r="J71" s="94">
        <v>10</v>
      </c>
      <c r="P71" s="93" t="s">
        <v>70</v>
      </c>
      <c r="Q71" s="94">
        <v>1</v>
      </c>
    </row>
    <row r="72" spans="2:17" x14ac:dyDescent="0.2">
      <c r="B72" s="93" t="s">
        <v>76</v>
      </c>
      <c r="C72" s="94">
        <v>37</v>
      </c>
      <c r="I72" s="93" t="s">
        <v>74</v>
      </c>
      <c r="J72" s="94">
        <v>164</v>
      </c>
      <c r="P72" s="93" t="s">
        <v>74</v>
      </c>
      <c r="Q72" s="94">
        <v>237</v>
      </c>
    </row>
    <row r="73" spans="2:17" x14ac:dyDescent="0.2">
      <c r="B73" s="93" t="s">
        <v>77</v>
      </c>
      <c r="C73" s="94">
        <v>876</v>
      </c>
      <c r="I73" s="93" t="s">
        <v>76</v>
      </c>
      <c r="J73" s="94">
        <v>17</v>
      </c>
      <c r="P73" s="93" t="s">
        <v>76</v>
      </c>
      <c r="Q73" s="94">
        <v>10</v>
      </c>
    </row>
    <row r="74" spans="2:17" x14ac:dyDescent="0.2">
      <c r="B74" s="93" t="s">
        <v>79</v>
      </c>
      <c r="C74" s="94">
        <v>37</v>
      </c>
      <c r="I74" s="93" t="s">
        <v>77</v>
      </c>
      <c r="J74" s="94">
        <v>757</v>
      </c>
      <c r="P74" s="93" t="s">
        <v>77</v>
      </c>
      <c r="Q74" s="94">
        <v>445</v>
      </c>
    </row>
    <row r="75" spans="2:17" x14ac:dyDescent="0.2">
      <c r="B75" s="93" t="s">
        <v>88</v>
      </c>
      <c r="C75" s="94">
        <v>1</v>
      </c>
      <c r="I75" s="93" t="s">
        <v>79</v>
      </c>
      <c r="J75" s="94">
        <v>79</v>
      </c>
      <c r="P75" s="93" t="s">
        <v>79</v>
      </c>
      <c r="Q75" s="94">
        <v>8</v>
      </c>
    </row>
    <row r="76" spans="2:17" x14ac:dyDescent="0.2">
      <c r="B76" s="93" t="s">
        <v>89</v>
      </c>
      <c r="C76" s="94">
        <v>11088</v>
      </c>
      <c r="I76" s="93" t="s">
        <v>176</v>
      </c>
      <c r="J76" s="94">
        <v>1</v>
      </c>
      <c r="P76" s="93" t="s">
        <v>87</v>
      </c>
      <c r="Q76" s="94">
        <v>147</v>
      </c>
    </row>
    <row r="77" spans="2:17" x14ac:dyDescent="0.2">
      <c r="B77" s="93" t="s">
        <v>90</v>
      </c>
      <c r="C77" s="94">
        <v>1600</v>
      </c>
      <c r="I77" s="93" t="s">
        <v>87</v>
      </c>
      <c r="J77" s="94">
        <v>202</v>
      </c>
      <c r="P77" s="93" t="s">
        <v>88</v>
      </c>
      <c r="Q77" s="94">
        <v>76</v>
      </c>
    </row>
    <row r="78" spans="2:17" x14ac:dyDescent="0.2">
      <c r="B78" s="93" t="s">
        <v>93</v>
      </c>
      <c r="C78" s="94">
        <v>847</v>
      </c>
      <c r="I78" s="93" t="s">
        <v>88</v>
      </c>
      <c r="J78" s="94">
        <v>1</v>
      </c>
      <c r="P78" s="93" t="s">
        <v>89</v>
      </c>
      <c r="Q78" s="94">
        <v>10388</v>
      </c>
    </row>
    <row r="79" spans="2:17" x14ac:dyDescent="0.2">
      <c r="B79" s="93" t="s">
        <v>97</v>
      </c>
      <c r="C79" s="94">
        <v>24</v>
      </c>
      <c r="I79" s="93" t="s">
        <v>89</v>
      </c>
      <c r="J79" s="94">
        <v>7749</v>
      </c>
      <c r="P79" s="93" t="s">
        <v>90</v>
      </c>
      <c r="Q79" s="94">
        <v>1260</v>
      </c>
    </row>
    <row r="80" spans="2:17" x14ac:dyDescent="0.2">
      <c r="B80" s="93" t="s">
        <v>103</v>
      </c>
      <c r="C80" s="94">
        <v>120</v>
      </c>
      <c r="I80" s="93" t="s">
        <v>90</v>
      </c>
      <c r="J80" s="94">
        <v>1828</v>
      </c>
      <c r="P80" s="93" t="s">
        <v>93</v>
      </c>
      <c r="Q80" s="94">
        <v>559</v>
      </c>
    </row>
    <row r="81" spans="2:17" x14ac:dyDescent="0.2">
      <c r="B81" s="93" t="s">
        <v>106</v>
      </c>
      <c r="C81" s="94">
        <v>2516</v>
      </c>
      <c r="I81" s="93" t="s">
        <v>93</v>
      </c>
      <c r="J81" s="94">
        <v>528</v>
      </c>
      <c r="P81" s="93" t="s">
        <v>97</v>
      </c>
      <c r="Q81" s="94">
        <v>11</v>
      </c>
    </row>
    <row r="82" spans="2:17" x14ac:dyDescent="0.2">
      <c r="B82" s="93" t="s">
        <v>201</v>
      </c>
      <c r="C82" s="94">
        <v>1</v>
      </c>
      <c r="I82" s="93" t="s">
        <v>97</v>
      </c>
      <c r="J82" s="94">
        <v>42</v>
      </c>
      <c r="P82" s="93" t="s">
        <v>127</v>
      </c>
      <c r="Q82" s="94">
        <v>1</v>
      </c>
    </row>
    <row r="83" spans="2:17" x14ac:dyDescent="0.2">
      <c r="B83" s="93" t="s">
        <v>114</v>
      </c>
      <c r="C83" s="94">
        <v>1241</v>
      </c>
      <c r="I83" s="93" t="s">
        <v>127</v>
      </c>
      <c r="J83" s="94">
        <v>1</v>
      </c>
      <c r="P83" s="93" t="s">
        <v>101</v>
      </c>
      <c r="Q83" s="94">
        <v>2</v>
      </c>
    </row>
    <row r="84" spans="2:17" x14ac:dyDescent="0.2">
      <c r="B84" s="93" t="s">
        <v>142</v>
      </c>
      <c r="C84" s="94">
        <v>707</v>
      </c>
      <c r="I84" s="93" t="s">
        <v>103</v>
      </c>
      <c r="J84" s="94">
        <v>4</v>
      </c>
      <c r="P84" s="93" t="s">
        <v>103</v>
      </c>
      <c r="Q84" s="94">
        <v>191</v>
      </c>
    </row>
    <row r="85" spans="2:17" x14ac:dyDescent="0.2">
      <c r="B85" s="95" t="s">
        <v>119</v>
      </c>
      <c r="C85" s="96">
        <v>34982</v>
      </c>
      <c r="I85" s="93" t="s">
        <v>104</v>
      </c>
      <c r="J85" s="94">
        <v>25</v>
      </c>
      <c r="P85" s="93" t="s">
        <v>104</v>
      </c>
      <c r="Q85" s="94">
        <v>9</v>
      </c>
    </row>
    <row r="86" spans="2:17" x14ac:dyDescent="0.2">
      <c r="I86" s="93" t="s">
        <v>106</v>
      </c>
      <c r="J86" s="94">
        <v>2274</v>
      </c>
      <c r="P86" s="93" t="s">
        <v>106</v>
      </c>
      <c r="Q86" s="94">
        <v>1298</v>
      </c>
    </row>
    <row r="87" spans="2:17" x14ac:dyDescent="0.2">
      <c r="I87" s="93" t="s">
        <v>107</v>
      </c>
      <c r="J87" s="94">
        <v>1</v>
      </c>
      <c r="P87" s="93" t="s">
        <v>107</v>
      </c>
      <c r="Q87" s="94">
        <v>1</v>
      </c>
    </row>
    <row r="88" spans="2:17" x14ac:dyDescent="0.2">
      <c r="I88" s="93" t="s">
        <v>114</v>
      </c>
      <c r="J88" s="94">
        <v>945</v>
      </c>
      <c r="P88" s="93" t="s">
        <v>114</v>
      </c>
      <c r="Q88" s="94">
        <v>869</v>
      </c>
    </row>
    <row r="89" spans="2:17" x14ac:dyDescent="0.2">
      <c r="I89" s="93" t="s">
        <v>142</v>
      </c>
      <c r="J89" s="94">
        <v>541</v>
      </c>
      <c r="P89" s="93" t="s">
        <v>142</v>
      </c>
      <c r="Q89" s="94">
        <v>1593</v>
      </c>
    </row>
    <row r="90" spans="2:17" x14ac:dyDescent="0.2">
      <c r="I90" s="95" t="s">
        <v>119</v>
      </c>
      <c r="J90" s="96">
        <v>29799</v>
      </c>
      <c r="P90" s="95" t="s">
        <v>119</v>
      </c>
      <c r="Q90" s="96">
        <v>33199</v>
      </c>
    </row>
  </sheetData>
  <mergeCells count="3">
    <mergeCell ref="B1:G1"/>
    <mergeCell ref="I1:N1"/>
    <mergeCell ref="P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78"/>
  <sheetViews>
    <sheetView showGridLines="0" showRowColHeaders="0" zoomScale="90" zoomScaleNormal="90" workbookViewId="0">
      <pane xSplit="1" topLeftCell="B1" activePane="topRight" state="frozen"/>
      <selection pane="topRight" activeCell="C3" sqref="C3:M3"/>
    </sheetView>
  </sheetViews>
  <sheetFormatPr defaultRowHeight="15" x14ac:dyDescent="0.25"/>
  <cols>
    <col min="1" max="1" width="35.7109375" bestFit="1" customWidth="1"/>
    <col min="3" max="4" width="15" bestFit="1" customWidth="1"/>
    <col min="5" max="5" width="15.7109375" bestFit="1" customWidth="1"/>
    <col min="6" max="6" width="9.85546875" bestFit="1" customWidth="1"/>
    <col min="7" max="9" width="15" bestFit="1" customWidth="1"/>
    <col min="10" max="10" width="9.85546875" bestFit="1" customWidth="1"/>
    <col min="11" max="11" width="13.5703125" bestFit="1" customWidth="1"/>
    <col min="12" max="12" width="11.5703125" bestFit="1" customWidth="1"/>
    <col min="17" max="17" width="10.7109375" bestFit="1" customWidth="1"/>
    <col min="21" max="21" width="10.42578125" customWidth="1"/>
  </cols>
  <sheetData>
    <row r="3" spans="1:24" ht="21.75" thickBot="1" x14ac:dyDescent="0.4">
      <c r="C3" s="174" t="s">
        <v>158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</row>
    <row r="4" spans="1:24" ht="15.75" thickBot="1" x14ac:dyDescent="0.3">
      <c r="A4" s="48" t="s">
        <v>151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168" t="s">
        <v>195</v>
      </c>
      <c r="T4" s="169"/>
      <c r="U4" s="170"/>
      <c r="V4" s="44"/>
      <c r="W4" s="44"/>
      <c r="X4" s="46"/>
    </row>
    <row r="5" spans="1:24" ht="15.75" thickBot="1" x14ac:dyDescent="0.3">
      <c r="A5" s="54"/>
      <c r="B5" s="52"/>
      <c r="C5" s="176" t="s">
        <v>157</v>
      </c>
      <c r="D5" s="177"/>
      <c r="E5" s="178"/>
      <c r="F5" s="81" t="s">
        <v>196</v>
      </c>
      <c r="G5" s="176" t="s">
        <v>162</v>
      </c>
      <c r="H5" s="177"/>
      <c r="I5" s="178"/>
      <c r="J5" s="81" t="s">
        <v>196</v>
      </c>
      <c r="K5" s="171" t="s">
        <v>192</v>
      </c>
      <c r="L5" s="172"/>
      <c r="M5" s="173"/>
      <c r="N5" s="52"/>
      <c r="O5" s="171" t="s">
        <v>166</v>
      </c>
      <c r="P5" s="172"/>
      <c r="Q5" s="173"/>
      <c r="R5" s="52"/>
      <c r="S5" s="165" t="s">
        <v>194</v>
      </c>
      <c r="T5" s="166"/>
      <c r="U5" s="167"/>
    </row>
    <row r="6" spans="1:24" ht="15.75" thickBot="1" x14ac:dyDescent="0.3">
      <c r="A6" s="48" t="s">
        <v>0</v>
      </c>
      <c r="B6" s="42"/>
      <c r="C6" s="7" t="s">
        <v>154</v>
      </c>
      <c r="D6" s="8" t="s">
        <v>155</v>
      </c>
      <c r="E6" s="7" t="s">
        <v>156</v>
      </c>
      <c r="F6" s="53"/>
      <c r="G6" s="9" t="s">
        <v>159</v>
      </c>
      <c r="H6" s="9" t="s">
        <v>160</v>
      </c>
      <c r="I6" s="3" t="s">
        <v>161</v>
      </c>
      <c r="J6" s="53"/>
      <c r="K6" s="9" t="s">
        <v>189</v>
      </c>
      <c r="L6" s="9" t="s">
        <v>190</v>
      </c>
      <c r="M6" s="9" t="s">
        <v>191</v>
      </c>
      <c r="N6" s="53"/>
      <c r="O6" s="9" t="s">
        <v>163</v>
      </c>
      <c r="P6" s="9" t="s">
        <v>164</v>
      </c>
      <c r="Q6" s="9" t="s">
        <v>165</v>
      </c>
      <c r="R6" s="53"/>
      <c r="S6" s="2" t="s">
        <v>193</v>
      </c>
      <c r="T6" s="9" t="s">
        <v>190</v>
      </c>
      <c r="U6" s="3" t="s">
        <v>191</v>
      </c>
    </row>
    <row r="7" spans="1:24" x14ac:dyDescent="0.25">
      <c r="A7" s="49" t="s">
        <v>60</v>
      </c>
      <c r="B7" s="1"/>
      <c r="C7" s="10">
        <f>INDEX('2015 Monthly Prices Q1'!$E$4:$E$119,MATCH(A7,'2015 Monthly Prices Q1'!$B$4:$B$119,0))</f>
        <v>39.298187857210671</v>
      </c>
      <c r="D7" s="10">
        <f>INDEX('2015 Monthly Prices Q1'!$L$4:$L$119,MATCH(A7,'2015 Monthly Prices Q1'!$I$4:$I$119,0))</f>
        <v>34.943859557048384</v>
      </c>
      <c r="E7" s="10">
        <f>INDEX('2015 Monthly Prices Q1'!$S$4:$S$119,MATCH(A7,'2015 Monthly Prices Q1'!$P$4:$P$119,0))</f>
        <v>43.272214179813581</v>
      </c>
      <c r="F7" s="1"/>
      <c r="G7" s="12">
        <f>INDEX('2015 Monthly Prices Q1'!$G$4:$G$119,MATCH(A7,'2015 Monthly Prices Q1'!$B$4:$B$119,0))</f>
        <v>413927.81270000001</v>
      </c>
      <c r="H7" s="12">
        <f>INDEX('2015 Monthly Prices Q1'!$N$4:$N$119,MATCH(A7,'2015 Monthly Prices Q1'!$I$4:$I$119,0))</f>
        <v>332910.14999999997</v>
      </c>
      <c r="I7" s="12">
        <f>INDEX('2015 Monthly Prices Q1'!$U$4:$U$119,MATCH(A7,'2015 Monthly Prices Q1'!$P$4:$P$119,0))</f>
        <v>455310.23759999848</v>
      </c>
      <c r="J7" s="1"/>
      <c r="K7" s="22">
        <f>INDEX('2015 Monthly Prices Q1'!$C$125:$C$178,MATCH(A7,'2015 Monthly Prices Q1'!$B$125:$B$178,0))</f>
        <v>10062</v>
      </c>
      <c r="L7" s="22">
        <f>INDEX('2015 Monthly Prices Q1'!$J$125:$J$187,MATCH(A7,'2015 Monthly Prices Q1'!$I$125:$I$187,0))</f>
        <v>9757</v>
      </c>
      <c r="M7" s="22">
        <f>INDEX('2015 Monthly Prices Q1'!$Q$125:$Q$190,MATCH(A7,'2015 Monthly Prices Q1'!$P$125:$P$190,0))</f>
        <v>10661</v>
      </c>
      <c r="N7" s="1"/>
      <c r="O7" s="25">
        <f>INDEX('2015 Monthly Prices Q1'!$C$4:$C$119,MATCH(A7,'2015 Monthly Prices Q1'!$B$4:$B$119,0))</f>
        <v>10533</v>
      </c>
      <c r="P7" s="26">
        <f>INDEX('2015 Monthly Prices Q1'!$J$4:$J$119,MATCH(A7,'2015 Monthly Prices Q1'!$I$4:$I$119,0))</f>
        <v>9527</v>
      </c>
      <c r="Q7" s="27">
        <f>INDEX('2015 Monthly Prices Q1'!$Q$4:$Q$119,MATCH(A7,'2015 Monthly Prices Q1'!$P$4:$P$119,0))</f>
        <v>10522</v>
      </c>
      <c r="R7" s="1"/>
      <c r="S7" s="70">
        <f>O7/K7</f>
        <v>1.046809779367919</v>
      </c>
      <c r="T7" s="70">
        <f>P7/L7</f>
        <v>0.97642718048580501</v>
      </c>
      <c r="U7" s="70">
        <f>Q7/M7</f>
        <v>0.98696182346871775</v>
      </c>
    </row>
    <row r="8" spans="1:24" x14ac:dyDescent="0.25">
      <c r="A8" s="50" t="s">
        <v>106</v>
      </c>
      <c r="B8" s="1"/>
      <c r="C8" s="11">
        <f>INDEX('2015 Monthly Prices Q1'!$E$4:$E$119,MATCH(A8,'2015 Monthly Prices Q1'!$B$4:$B$119,0))</f>
        <v>50.557394957983107</v>
      </c>
      <c r="D8" s="11">
        <f>INDEX('2015 Monthly Prices Q1'!$L$4:$L$119,MATCH(A8,'2015 Monthly Prices Q1'!$I$4:$I$119,0))</f>
        <v>61.674797921478138</v>
      </c>
      <c r="E8" s="11">
        <f>INDEX('2015 Monthly Prices Q1'!$S$4:$S$119,MATCH(A8,'2015 Monthly Prices Q1'!$P$4:$P$119,0))</f>
        <v>58.620177038626856</v>
      </c>
      <c r="F8" s="1"/>
      <c r="G8" s="13">
        <f>INDEX('2015 Monthly Prices Q1'!$G$4:$G$119,MATCH(A8,'2015 Monthly Prices Q1'!$B$4:$B$119,0))</f>
        <v>126342.92999999977</v>
      </c>
      <c r="H8" s="13">
        <f>INDEX('2015 Monthly Prices Q1'!$N$4:$N$119,MATCH(A8,'2015 Monthly Prices Q1'!$I$4:$I$119,0))</f>
        <v>106820.75000000013</v>
      </c>
      <c r="I8" s="13">
        <f>INDEX('2015 Monthly Prices Q1'!$U$4:$U$119,MATCH(A8,'2015 Monthly Prices Q1'!$P$4:$P$119,0))</f>
        <v>109268.01000000046</v>
      </c>
      <c r="J8" s="1"/>
      <c r="K8" s="23">
        <f>INDEX('2015 Monthly Prices Q1'!$C$125:$C$178,MATCH(A8,'2015 Monthly Prices Q1'!$B$125:$B$178,0))</f>
        <v>2241</v>
      </c>
      <c r="L8" s="23">
        <f>INDEX('2015 Monthly Prices Q1'!$J$125:$J$187,MATCH(A8,'2015 Monthly Prices Q1'!$I$125:$I$187,0))</f>
        <v>2023</v>
      </c>
      <c r="M8" s="23">
        <f>INDEX('2015 Monthly Prices Q1'!$Q$125:$Q$190,MATCH(A8,'2015 Monthly Prices Q1'!$P$125:$P$190,0))</f>
        <v>2018</v>
      </c>
      <c r="N8" s="1"/>
      <c r="O8" s="28">
        <f>INDEX('2015 Monthly Prices Q1'!$C$4:$C$119,MATCH(A8,'2015 Monthly Prices Q1'!$B$4:$B$119,0))</f>
        <v>2499</v>
      </c>
      <c r="P8" s="29">
        <f>INDEX('2015 Monthly Prices Q1'!$J$4:$J$119,MATCH(A8,'2015 Monthly Prices Q1'!$I$4:$I$119,0))</f>
        <v>1732</v>
      </c>
      <c r="Q8" s="30">
        <f>INDEX('2015 Monthly Prices Q1'!$Q$4:$Q$119,MATCH(A8,'2015 Monthly Prices Q1'!$P$4:$P$119,0))</f>
        <v>1864</v>
      </c>
      <c r="R8" s="1"/>
      <c r="S8" s="71">
        <f t="shared" ref="S8:S16" si="0">O8/K8</f>
        <v>1.1151271753681393</v>
      </c>
      <c r="T8" s="71">
        <f t="shared" ref="T8:T16" si="1">P8/L8</f>
        <v>0.8561542263964409</v>
      </c>
      <c r="U8" s="71">
        <f t="shared" ref="U8:U16" si="2">Q8/M8</f>
        <v>0.92368681863230917</v>
      </c>
    </row>
    <row r="9" spans="1:24" x14ac:dyDescent="0.25">
      <c r="A9" s="50" t="s">
        <v>114</v>
      </c>
      <c r="B9" s="1"/>
      <c r="C9" s="11">
        <f>INDEX('2015 Monthly Prices Q1'!$E$4:$E$119,MATCH(A9,'2015 Monthly Prices Q1'!$B$4:$B$119,0))</f>
        <v>151.22328603859239</v>
      </c>
      <c r="D9" s="11">
        <f>INDEX('2015 Monthly Prices Q1'!$L$4:$L$119,MATCH(A9,'2015 Monthly Prices Q1'!$I$4:$I$119,0))</f>
        <v>116.63326226012794</v>
      </c>
      <c r="E9" s="11">
        <f>INDEX('2015 Monthly Prices Q1'!$S$4:$S$119,MATCH(A9,'2015 Monthly Prices Q1'!$P$4:$P$119,0))</f>
        <v>158.94053380782901</v>
      </c>
      <c r="F9" s="1"/>
      <c r="G9" s="13">
        <f>INDEX('2015 Monthly Prices Q1'!$G$4:$G$119,MATCH(A9,'2015 Monthly Prices Q1'!$B$4:$B$119,0))</f>
        <v>266455.42999999982</v>
      </c>
      <c r="H9" s="13">
        <f>INDEX('2015 Monthly Prices Q1'!$N$4:$N$119,MATCH(A9,'2015 Monthly Prices Q1'!$I$4:$I$119,0))</f>
        <v>109402</v>
      </c>
      <c r="I9" s="13">
        <f>INDEX('2015 Monthly Prices Q1'!$U$4:$U$119,MATCH(A9,'2015 Monthly Prices Q1'!$P$4:$P$119,0))</f>
        <v>223311.44999999978</v>
      </c>
      <c r="J9" s="1"/>
      <c r="K9" s="23">
        <f>INDEX('2015 Monthly Prices Q1'!$C$125:$C$178,MATCH(A9,'2015 Monthly Prices Q1'!$B$125:$B$178,0))</f>
        <v>1367</v>
      </c>
      <c r="L9" s="23">
        <f>INDEX('2015 Monthly Prices Q1'!$J$125:$J$187,MATCH(A9,'2015 Monthly Prices Q1'!$I$125:$I$187,0))</f>
        <v>1472</v>
      </c>
      <c r="M9" s="23">
        <f>INDEX('2015 Monthly Prices Q1'!$Q$125:$Q$190,MATCH(A9,'2015 Monthly Prices Q1'!$P$125:$P$190,0))</f>
        <v>1477</v>
      </c>
      <c r="N9" s="1"/>
      <c r="O9" s="28">
        <f>INDEX('2015 Monthly Prices Q1'!$C$4:$C$119,MATCH(A9,'2015 Monthly Prices Q1'!$B$4:$B$119,0))</f>
        <v>1762</v>
      </c>
      <c r="P9" s="29">
        <f>INDEX('2015 Monthly Prices Q1'!$J$4:$J$119,MATCH(A9,'2015 Monthly Prices Q1'!$I$4:$I$119,0))</f>
        <v>938</v>
      </c>
      <c r="Q9" s="30">
        <f>INDEX('2015 Monthly Prices Q1'!$Q$4:$Q$119,MATCH(A9,'2015 Monthly Prices Q1'!$P$4:$P$119,0))</f>
        <v>1405</v>
      </c>
      <c r="R9" s="1"/>
      <c r="S9" s="71">
        <f t="shared" si="0"/>
        <v>1.2889539136795904</v>
      </c>
      <c r="T9" s="71">
        <f t="shared" si="1"/>
        <v>0.63722826086956519</v>
      </c>
      <c r="U9" s="71">
        <f t="shared" si="2"/>
        <v>0.95125253893026407</v>
      </c>
    </row>
    <row r="10" spans="1:24" x14ac:dyDescent="0.25">
      <c r="A10" s="50" t="s">
        <v>46</v>
      </c>
      <c r="B10" s="1"/>
      <c r="C10" s="11">
        <f>INDEX('2015 Monthly Prices Q1'!$E$4:$E$119,MATCH(A10,'2015 Monthly Prices Q1'!$B$4:$B$119,0))</f>
        <v>17.349134377576256</v>
      </c>
      <c r="D10" s="11">
        <f>INDEX('2015 Monthly Prices Q1'!$L$4:$L$119,MATCH(A10,'2015 Monthly Prices Q1'!$I$4:$I$119,0))</f>
        <v>17.138625123639958</v>
      </c>
      <c r="E10" s="11">
        <f>INDEX('2015 Monthly Prices Q1'!$S$4:$S$119,MATCH(A10,'2015 Monthly Prices Q1'!$P$4:$P$119,0))</f>
        <v>16.211343283582089</v>
      </c>
      <c r="F10" s="1"/>
      <c r="G10" s="13">
        <f>INDEX('2015 Monthly Prices Q1'!$G$4:$G$119,MATCH(A10,'2015 Monthly Prices Q1'!$B$4:$B$119,0))</f>
        <v>84178</v>
      </c>
      <c r="H10" s="13">
        <f>INDEX('2015 Monthly Prices Q1'!$N$4:$N$119,MATCH(A10,'2015 Monthly Prices Q1'!$I$4:$I$119,0))</f>
        <v>51981.45</v>
      </c>
      <c r="I10" s="13">
        <f>INDEX('2015 Monthly Prices Q1'!$U$4:$U$119,MATCH(A10,'2015 Monthly Prices Q1'!$P$4:$P$119,0))</f>
        <v>81462</v>
      </c>
      <c r="J10" s="1"/>
      <c r="K10" s="23">
        <f>INDEX('2015 Monthly Prices Q1'!$C$125:$C$178,MATCH(A10,'2015 Monthly Prices Q1'!$B$125:$B$178,0))</f>
        <v>760</v>
      </c>
      <c r="L10" s="23">
        <f>INDEX('2015 Monthly Prices Q1'!$J$125:$J$187,MATCH(A10,'2015 Monthly Prices Q1'!$I$125:$I$187,0))</f>
        <v>1214</v>
      </c>
      <c r="M10" s="23">
        <f>INDEX('2015 Monthly Prices Q1'!$Q$125:$Q$190,MATCH(A10,'2015 Monthly Prices Q1'!$P$125:$P$190,0))</f>
        <v>1135</v>
      </c>
      <c r="N10" s="1"/>
      <c r="O10" s="28">
        <f>INDEX('2015 Monthly Prices Q1'!$C$4:$C$119,MATCH(A10,'2015 Monthly Prices Q1'!$B$4:$B$119,0))</f>
        <v>4852</v>
      </c>
      <c r="P10" s="29">
        <f>INDEX('2015 Monthly Prices Q1'!$J$4:$J$119,MATCH(A10,'2015 Monthly Prices Q1'!$I$4:$I$119,0))</f>
        <v>3033</v>
      </c>
      <c r="Q10" s="30">
        <f>INDEX('2015 Monthly Prices Q1'!$Q$4:$Q$119,MATCH(A10,'2015 Monthly Prices Q1'!$P$4:$P$119,0))</f>
        <v>5025</v>
      </c>
      <c r="R10" s="1"/>
      <c r="S10" s="71">
        <f t="shared" si="0"/>
        <v>6.3842105263157896</v>
      </c>
      <c r="T10" s="71">
        <f t="shared" si="1"/>
        <v>2.4983525535420097</v>
      </c>
      <c r="U10" s="71">
        <f t="shared" si="2"/>
        <v>4.4273127753303969</v>
      </c>
    </row>
    <row r="11" spans="1:24" x14ac:dyDescent="0.25">
      <c r="A11" s="50" t="s">
        <v>27</v>
      </c>
      <c r="B11" s="1"/>
      <c r="C11" s="11">
        <f>INDEX('2015 Monthly Prices Q1'!$E$4:$E$119,MATCH(A11,'2015 Monthly Prices Q1'!$B$4:$B$119,0))</f>
        <v>6.218706074297212</v>
      </c>
      <c r="D11" s="11">
        <f>INDEX('2015 Monthly Prices Q1'!$L$4:$L$119,MATCH(A11,'2015 Monthly Prices Q1'!$I$4:$I$119,0))</f>
        <v>5.4313824884791959</v>
      </c>
      <c r="E11" s="11">
        <f>INDEX('2015 Monthly Prices Q1'!$S$4:$S$119,MATCH(A11,'2015 Monthly Prices Q1'!$P$4:$P$119,0))</f>
        <v>9.295999402895994</v>
      </c>
      <c r="F11" s="1"/>
      <c r="G11" s="13">
        <f>INDEX('2015 Monthly Prices Q1'!$G$4:$G$119,MATCH(A11,'2015 Monthly Prices Q1'!$B$4:$B$119,0))</f>
        <v>49550.650000000183</v>
      </c>
      <c r="H11" s="13">
        <f>INDEX('2015 Monthly Prices Q1'!$N$4:$N$119,MATCH(A11,'2015 Monthly Prices Q1'!$I$4:$I$119,0))</f>
        <v>35358.299999999566</v>
      </c>
      <c r="I11" s="13">
        <f>INDEX('2015 Monthly Prices Q1'!$U$4:$U$119,MATCH(A11,'2015 Monthly Prices Q1'!$P$4:$P$119,0))</f>
        <v>62273.900000000263</v>
      </c>
      <c r="J11" s="1"/>
      <c r="K11" s="23">
        <f>INDEX('2015 Monthly Prices Q1'!$C$125:$C$178,MATCH(A11,'2015 Monthly Prices Q1'!$B$125:$B$178,0))</f>
        <v>6300</v>
      </c>
      <c r="L11" s="23">
        <f>INDEX('2015 Monthly Prices Q1'!$J$125:$J$187,MATCH(A11,'2015 Monthly Prices Q1'!$I$125:$I$187,0))</f>
        <v>5849</v>
      </c>
      <c r="M11" s="23">
        <f>INDEX('2015 Monthly Prices Q1'!$Q$125:$Q$190,MATCH(A11,'2015 Monthly Prices Q1'!$P$125:$P$190,0))</f>
        <v>5079</v>
      </c>
      <c r="N11" s="1"/>
      <c r="O11" s="28">
        <f>INDEX('2015 Monthly Prices Q1'!$C$4:$C$119,MATCH(A11,'2015 Monthly Prices Q1'!$B$4:$B$119,0))</f>
        <v>7968</v>
      </c>
      <c r="P11" s="29">
        <f>INDEX('2015 Monthly Prices Q1'!$J$4:$J$119,MATCH(A11,'2015 Monthly Prices Q1'!$I$4:$I$119,0))</f>
        <v>6510</v>
      </c>
      <c r="Q11" s="30">
        <f>INDEX('2015 Monthly Prices Q1'!$Q$4:$Q$119,MATCH(A11,'2015 Monthly Prices Q1'!$P$4:$P$119,0))</f>
        <v>6699</v>
      </c>
      <c r="R11" s="1"/>
      <c r="S11" s="71">
        <f t="shared" si="0"/>
        <v>1.2647619047619048</v>
      </c>
      <c r="T11" s="71">
        <f t="shared" si="1"/>
        <v>1.1130107710719781</v>
      </c>
      <c r="U11" s="71">
        <f t="shared" si="2"/>
        <v>1.3189604252805671</v>
      </c>
    </row>
    <row r="12" spans="1:24" x14ac:dyDescent="0.25">
      <c r="A12" s="50" t="s">
        <v>49</v>
      </c>
      <c r="B12" s="1"/>
      <c r="C12" s="11">
        <f>INDEX('2015 Monthly Prices Q1'!$E$4:$E$119,MATCH(A12,'2015 Monthly Prices Q1'!$B$4:$B$119,0))</f>
        <v>8.7212262459662959</v>
      </c>
      <c r="D12" s="11">
        <f>INDEX('2015 Monthly Prices Q1'!$L$4:$L$119,MATCH(A12,'2015 Monthly Prices Q1'!$I$4:$I$119,0))</f>
        <v>8.8201016816581941</v>
      </c>
      <c r="E12" s="11">
        <f>INDEX('2015 Monthly Prices Q1'!$S$4:$S$119,MATCH(A12,'2015 Monthly Prices Q1'!$P$4:$P$119,0))</f>
        <v>8.5519719867305568</v>
      </c>
      <c r="F12" s="1"/>
      <c r="G12" s="13">
        <f>INDEX('2015 Monthly Prices Q1'!$G$4:$G$119,MATCH(A12,'2015 Monthly Prices Q1'!$B$4:$B$119,0))</f>
        <v>24323.5</v>
      </c>
      <c r="H12" s="13">
        <f>INDEX('2015 Monthly Prices Q1'!$N$4:$N$119,MATCH(A12,'2015 Monthly Prices Q1'!$I$4:$I$119,0))</f>
        <v>22553</v>
      </c>
      <c r="I12" s="13">
        <f>INDEX('2015 Monthly Prices Q1'!$U$4:$U$119,MATCH(A12,'2015 Monthly Prices Q1'!$P$4:$P$119,0))</f>
        <v>23201.5</v>
      </c>
      <c r="J12" s="1"/>
      <c r="K12" s="23">
        <f>INDEX('2015 Monthly Prices Q1'!$C$125:$C$178,MATCH(A12,'2015 Monthly Prices Q1'!$B$125:$B$178,0))</f>
        <v>664</v>
      </c>
      <c r="L12" s="23">
        <f>INDEX('2015 Monthly Prices Q1'!$J$125:$J$187,MATCH(A12,'2015 Monthly Prices Q1'!$I$125:$I$187,0))</f>
        <v>2363</v>
      </c>
      <c r="M12" s="23">
        <f>INDEX('2015 Monthly Prices Q1'!$Q$125:$Q$190,MATCH(A12,'2015 Monthly Prices Q1'!$P$125:$P$190,0))</f>
        <v>780</v>
      </c>
      <c r="N12" s="1"/>
      <c r="O12" s="28">
        <f>INDEX('2015 Monthly Prices Q1'!$C$4:$C$119,MATCH(A12,'2015 Monthly Prices Q1'!$B$4:$B$119,0))</f>
        <v>2789</v>
      </c>
      <c r="P12" s="29">
        <f>INDEX('2015 Monthly Prices Q1'!$J$4:$J$119,MATCH(A12,'2015 Monthly Prices Q1'!$I$4:$I$119,0))</f>
        <v>2557</v>
      </c>
      <c r="Q12" s="30">
        <f>INDEX('2015 Monthly Prices Q1'!$Q$4:$Q$119,MATCH(A12,'2015 Monthly Prices Q1'!$P$4:$P$119,0))</f>
        <v>2713</v>
      </c>
      <c r="R12" s="1"/>
      <c r="S12" s="71">
        <f t="shared" si="0"/>
        <v>4.2003012048192767</v>
      </c>
      <c r="T12" s="71">
        <f t="shared" si="1"/>
        <v>1.0820990266610242</v>
      </c>
      <c r="U12" s="71">
        <f t="shared" si="2"/>
        <v>3.4782051282051283</v>
      </c>
    </row>
    <row r="13" spans="1:24" x14ac:dyDescent="0.25">
      <c r="A13" s="50" t="s">
        <v>89</v>
      </c>
      <c r="B13" s="1"/>
      <c r="C13" s="11">
        <f>INDEX('2015 Monthly Prices Q1'!$E$4:$E$119,MATCH(A13,'2015 Monthly Prices Q1'!$B$4:$B$119,0))</f>
        <v>6.3035568826358954</v>
      </c>
      <c r="D13" s="11">
        <f>INDEX('2015 Monthly Prices Q1'!$L$4:$L$119,MATCH(A13,'2015 Monthly Prices Q1'!$I$4:$I$119,0))</f>
        <v>5.6523598411942793</v>
      </c>
      <c r="E13" s="11">
        <f>INDEX('2015 Monthly Prices Q1'!$S$4:$S$119,MATCH(A13,'2015 Monthly Prices Q1'!$P$4:$P$119,0))</f>
        <v>6.1222919505968241</v>
      </c>
      <c r="F13" s="1"/>
      <c r="G13" s="13">
        <f>INDEX('2015 Monthly Prices Q1'!$G$4:$G$119,MATCH(A13,'2015 Monthly Prices Q1'!$B$4:$B$119,0))</f>
        <v>170259.07139999553</v>
      </c>
      <c r="H13" s="13">
        <f>INDEX('2015 Monthly Prices Q1'!$N$4:$N$119,MATCH(A13,'2015 Monthly Prices Q1'!$I$4:$I$119,0))</f>
        <v>93964.830000013695</v>
      </c>
      <c r="I13" s="13">
        <f>INDEX('2015 Monthly Prices Q1'!$U$4:$U$119,MATCH(A13,'2015 Monthly Prices Q1'!$P$4:$P$119,0))</f>
        <v>115001.13200001074</v>
      </c>
      <c r="J13" s="1"/>
      <c r="K13" s="23">
        <f>INDEX('2015 Monthly Prices Q1'!$C$125:$C$178,MATCH(A13,'2015 Monthly Prices Q1'!$B$125:$B$178,0))</f>
        <v>17712</v>
      </c>
      <c r="L13" s="23">
        <f>INDEX('2015 Monthly Prices Q1'!$J$125:$J$187,MATCH(A13,'2015 Monthly Prices Q1'!$I$125:$I$187,0))</f>
        <v>17277</v>
      </c>
      <c r="M13" s="23">
        <f>INDEX('2015 Monthly Prices Q1'!$Q$125:$Q$190,MATCH(A13,'2015 Monthly Prices Q1'!$P$125:$P$190,0))</f>
        <v>17803</v>
      </c>
      <c r="N13" s="1"/>
      <c r="O13" s="28">
        <f>INDEX('2015 Monthly Prices Q1'!$C$4:$C$119,MATCH(A13,'2015 Monthly Prices Q1'!$B$4:$B$119,0))</f>
        <v>27010</v>
      </c>
      <c r="P13" s="29">
        <f>INDEX('2015 Monthly Prices Q1'!$J$4:$J$119,MATCH(A13,'2015 Monthly Prices Q1'!$I$4:$I$119,0))</f>
        <v>16624</v>
      </c>
      <c r="Q13" s="30">
        <f>INDEX('2015 Monthly Prices Q1'!$Q$4:$Q$119,MATCH(A13,'2015 Monthly Prices Q1'!$P$4:$P$119,0))</f>
        <v>18784</v>
      </c>
      <c r="R13" s="1"/>
      <c r="S13" s="71">
        <f t="shared" si="0"/>
        <v>1.5249548328816622</v>
      </c>
      <c r="T13" s="71">
        <f t="shared" si="1"/>
        <v>0.96220408635758525</v>
      </c>
      <c r="U13" s="71">
        <f t="shared" si="2"/>
        <v>1.0551030725158681</v>
      </c>
    </row>
    <row r="14" spans="1:24" x14ac:dyDescent="0.25">
      <c r="A14" s="50" t="s">
        <v>29</v>
      </c>
      <c r="B14" s="1"/>
      <c r="C14" s="11">
        <f>INDEX('2015 Monthly Prices Q1'!$E$4:$E$119,MATCH(A14,'2015 Monthly Prices Q1'!$B$4:$B$119,0))</f>
        <v>83.620224719101117</v>
      </c>
      <c r="D14" s="11">
        <f>INDEX('2015 Monthly Prices Q1'!$L$4:$L$119,MATCH(A14,'2015 Monthly Prices Q1'!$I$4:$I$119,0))</f>
        <v>92.80503144654088</v>
      </c>
      <c r="E14" s="11">
        <f>INDEX('2015 Monthly Prices Q1'!$S$4:$S$119,MATCH(A14,'2015 Monthly Prices Q1'!$P$4:$P$119,0))</f>
        <v>85.05125523012552</v>
      </c>
      <c r="F14" s="1"/>
      <c r="G14" s="13">
        <f>INDEX('2015 Monthly Prices Q1'!$G$4:$G$119,MATCH(A14,'2015 Monthly Prices Q1'!$B$4:$B$119,0))</f>
        <v>37211</v>
      </c>
      <c r="H14" s="13">
        <f>INDEX('2015 Monthly Prices Q1'!$N$4:$N$119,MATCH(A14,'2015 Monthly Prices Q1'!$I$4:$I$119,0))</f>
        <v>29512</v>
      </c>
      <c r="I14" s="13">
        <f>INDEX('2015 Monthly Prices Q1'!$U$4:$U$119,MATCH(A14,'2015 Monthly Prices Q1'!$P$4:$P$119,0))</f>
        <v>40654.5</v>
      </c>
      <c r="J14" s="1"/>
      <c r="K14" s="23">
        <f>INDEX('2015 Monthly Prices Q1'!$C$125:$C$178,MATCH(A14,'2015 Monthly Prices Q1'!$B$125:$B$178,0))</f>
        <v>437</v>
      </c>
      <c r="L14" s="23">
        <f>INDEX('2015 Monthly Prices Q1'!$J$125:$J$187,MATCH(A14,'2015 Monthly Prices Q1'!$I$125:$I$187,0))</f>
        <v>278</v>
      </c>
      <c r="M14" s="23">
        <f>INDEX('2015 Monthly Prices Q1'!$Q$125:$Q$190,MATCH(A14,'2015 Monthly Prices Q1'!$P$125:$P$190,0))</f>
        <v>881</v>
      </c>
      <c r="N14" s="1"/>
      <c r="O14" s="28">
        <f>INDEX('2015 Monthly Prices Q1'!$C$4:$C$119,MATCH(A14,'2015 Monthly Prices Q1'!$B$4:$B$119,0))</f>
        <v>445</v>
      </c>
      <c r="P14" s="29">
        <f>INDEX('2015 Monthly Prices Q1'!$J$4:$J$119,MATCH(A14,'2015 Monthly Prices Q1'!$I$4:$I$119,0))</f>
        <v>318</v>
      </c>
      <c r="Q14" s="30">
        <f>INDEX('2015 Monthly Prices Q1'!$Q$4:$Q$119,MATCH(A14,'2015 Monthly Prices Q1'!$P$4:$P$119,0))</f>
        <v>478</v>
      </c>
      <c r="R14" s="1"/>
      <c r="S14" s="71">
        <f t="shared" si="0"/>
        <v>1.0183066361556063</v>
      </c>
      <c r="T14" s="71">
        <f t="shared" si="1"/>
        <v>1.1438848920863309</v>
      </c>
      <c r="U14" s="71">
        <f t="shared" si="2"/>
        <v>0.54256526674233829</v>
      </c>
    </row>
    <row r="15" spans="1:24" ht="15.75" thickBot="1" x14ac:dyDescent="0.3">
      <c r="A15" s="51" t="s">
        <v>90</v>
      </c>
      <c r="B15" s="1"/>
      <c r="C15" s="11">
        <f>INDEX('2015 Monthly Prices Q1'!$E$4:$E$119,MATCH(A15,'2015 Monthly Prices Q1'!$B$4:$B$119,0))</f>
        <v>10.216071007776444</v>
      </c>
      <c r="D15" s="11">
        <f>INDEX('2015 Monthly Prices Q1'!$L$4:$L$119,MATCH(A15,'2015 Monthly Prices Q1'!$I$4:$I$119,0))</f>
        <v>9.8078238111148686</v>
      </c>
      <c r="E15" s="11">
        <f>INDEX('2015 Monthly Prices Q1'!$S$4:$S$119,MATCH(A15,'2015 Monthly Prices Q1'!$P$4:$P$119,0))</f>
        <v>9.9824772367378909</v>
      </c>
      <c r="F15" s="1"/>
      <c r="G15" s="14">
        <f>INDEX('2015 Monthly Prices Q1'!$G$4:$G$119,MATCH(A15,'2015 Monthly Prices Q1'!$B$4:$B$119,0))</f>
        <v>130060.80000000191</v>
      </c>
      <c r="H15" s="14">
        <f>INDEX('2015 Monthly Prices Q1'!$N$4:$N$119,MATCH(A15,'2015 Monthly Prices Q1'!$I$4:$I$119,0))</f>
        <v>88064.450000000405</v>
      </c>
      <c r="I15" s="14">
        <f>INDEX('2015 Monthly Prices Q1'!$U$4:$U$119,MATCH(A15,'2015 Monthly Prices Q1'!$P$4:$P$119,0))</f>
        <v>100862.94999999965</v>
      </c>
      <c r="J15" s="1"/>
      <c r="K15" s="24">
        <f>INDEX('2015 Monthly Prices Q1'!$C$125:$C$178,MATCH(A15,'2015 Monthly Prices Q1'!$B$125:$B$178,0))</f>
        <v>6990</v>
      </c>
      <c r="L15" s="24">
        <f>INDEX('2015 Monthly Prices Q1'!$J$125:$J$187,MATCH(A15,'2015 Monthly Prices Q1'!$I$125:$I$187,0))</f>
        <v>6605</v>
      </c>
      <c r="M15" s="24">
        <f>INDEX('2015 Monthly Prices Q1'!$Q$125:$Q$190,MATCH(A15,'2015 Monthly Prices Q1'!$P$125:$P$190,0))</f>
        <v>6990</v>
      </c>
      <c r="N15" s="1"/>
      <c r="O15" s="31">
        <f>INDEX('2015 Monthly Prices Q1'!$C$4:$C$119,MATCH(A15,'2015 Monthly Prices Q1'!$B$4:$B$119,0))</f>
        <v>12731</v>
      </c>
      <c r="P15" s="32">
        <f>INDEX('2015 Monthly Prices Q1'!$J$4:$J$119,MATCH(A15,'2015 Monthly Prices Q1'!$I$4:$I$119,0))</f>
        <v>8979</v>
      </c>
      <c r="Q15" s="33">
        <f>INDEX('2015 Monthly Prices Q1'!$Q$4:$Q$119,MATCH(A15,'2015 Monthly Prices Q1'!$P$4:$P$119,0))</f>
        <v>10104</v>
      </c>
      <c r="R15" s="1"/>
      <c r="S15" s="72">
        <f t="shared" si="0"/>
        <v>1.821316165951359</v>
      </c>
      <c r="T15" s="72">
        <f t="shared" si="1"/>
        <v>1.3594246782740349</v>
      </c>
      <c r="U15" s="72">
        <f t="shared" si="2"/>
        <v>1.4454935622317597</v>
      </c>
    </row>
    <row r="16" spans="1:24" ht="15.75" thickBot="1" x14ac:dyDescent="0.3">
      <c r="A16" s="57" t="s">
        <v>152</v>
      </c>
      <c r="B16" s="1"/>
      <c r="C16" s="57"/>
      <c r="D16" s="57"/>
      <c r="E16" s="57"/>
      <c r="F16" s="1"/>
      <c r="G16" s="58">
        <f>SUM(G7:G15)</f>
        <v>1302309.1940999972</v>
      </c>
      <c r="H16" s="58">
        <f>SUM(H7:H15)</f>
        <v>870566.93000001379</v>
      </c>
      <c r="I16" s="58">
        <f>SUM(I7:I15)</f>
        <v>1211345.6796000095</v>
      </c>
      <c r="J16" s="1"/>
      <c r="K16" s="57">
        <f>SUM(K7:K15)</f>
        <v>46533</v>
      </c>
      <c r="L16" s="57">
        <f>SUM(L7:L15)</f>
        <v>46838</v>
      </c>
      <c r="M16" s="57">
        <f>SUM(M7:M15)</f>
        <v>46824</v>
      </c>
      <c r="N16" s="1"/>
      <c r="O16" s="57">
        <f>SUM(O7:O15)</f>
        <v>70589</v>
      </c>
      <c r="P16" s="57">
        <f>SUM(P7:P15)</f>
        <v>50218</v>
      </c>
      <c r="Q16" s="57">
        <f>SUM(Q7:Q15)</f>
        <v>57594</v>
      </c>
      <c r="R16" s="1"/>
      <c r="S16" s="59">
        <f t="shared" si="0"/>
        <v>1.5169664539144263</v>
      </c>
      <c r="T16" s="59">
        <f t="shared" si="1"/>
        <v>1.072163627823562</v>
      </c>
      <c r="U16" s="59">
        <f t="shared" si="2"/>
        <v>1.2300102511532547</v>
      </c>
    </row>
    <row r="17" spans="1:44" ht="15.75" thickBot="1" x14ac:dyDescent="0.3">
      <c r="A17" s="82"/>
      <c r="C17" s="4"/>
      <c r="D17" s="4"/>
      <c r="E17" s="4"/>
      <c r="G17" s="5"/>
      <c r="H17" s="5"/>
      <c r="I17" s="5"/>
      <c r="L17" s="6"/>
      <c r="M17" s="6"/>
    </row>
    <row r="18" spans="1:44" ht="15.75" thickBot="1" x14ac:dyDescent="0.3">
      <c r="A18" s="43"/>
      <c r="B18" s="44"/>
      <c r="C18" s="175" t="s">
        <v>158</v>
      </c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44"/>
      <c r="O18" s="44"/>
      <c r="P18" s="44"/>
      <c r="Q18" s="44"/>
      <c r="R18" s="44"/>
      <c r="S18" s="45"/>
      <c r="T18" s="45"/>
      <c r="U18" s="45"/>
      <c r="V18" s="44"/>
      <c r="W18" s="44"/>
      <c r="X18" s="46"/>
    </row>
    <row r="19" spans="1:44" ht="15.75" thickBot="1" x14ac:dyDescent="0.3">
      <c r="A19" s="1"/>
      <c r="B19" s="1"/>
      <c r="C19" s="179" t="s">
        <v>157</v>
      </c>
      <c r="D19" s="180"/>
      <c r="E19" s="181"/>
      <c r="F19" s="1"/>
      <c r="G19" s="176" t="s">
        <v>162</v>
      </c>
      <c r="H19" s="177"/>
      <c r="I19" s="178"/>
      <c r="J19" s="1"/>
      <c r="K19" s="171" t="s">
        <v>192</v>
      </c>
      <c r="L19" s="172"/>
      <c r="M19" s="173"/>
      <c r="N19" s="1"/>
      <c r="O19" s="171" t="s">
        <v>166</v>
      </c>
      <c r="P19" s="172"/>
      <c r="Q19" s="173"/>
      <c r="R19" s="1"/>
      <c r="S19" s="165" t="s">
        <v>194</v>
      </c>
      <c r="T19" s="166"/>
      <c r="U19" s="167"/>
    </row>
    <row r="20" spans="1:44" ht="15.75" thickBot="1" x14ac:dyDescent="0.3">
      <c r="A20" s="48" t="s">
        <v>153</v>
      </c>
      <c r="B20" s="1"/>
      <c r="C20" s="2" t="s">
        <v>154</v>
      </c>
      <c r="D20" s="9" t="s">
        <v>155</v>
      </c>
      <c r="E20" s="9" t="s">
        <v>156</v>
      </c>
      <c r="F20" s="55"/>
      <c r="G20" s="2" t="s">
        <v>159</v>
      </c>
      <c r="H20" s="9" t="s">
        <v>160</v>
      </c>
      <c r="I20" s="3" t="s">
        <v>161</v>
      </c>
      <c r="J20" s="55"/>
      <c r="K20" s="2" t="s">
        <v>189</v>
      </c>
      <c r="L20" s="9" t="s">
        <v>190</v>
      </c>
      <c r="M20" s="3" t="s">
        <v>191</v>
      </c>
      <c r="N20" s="55"/>
      <c r="O20" s="2" t="s">
        <v>163</v>
      </c>
      <c r="P20" s="9" t="s">
        <v>164</v>
      </c>
      <c r="Q20" s="3" t="s">
        <v>165</v>
      </c>
      <c r="R20" s="55"/>
      <c r="S20" s="2" t="s">
        <v>193</v>
      </c>
      <c r="T20" s="9" t="s">
        <v>190</v>
      </c>
      <c r="U20" s="3" t="s">
        <v>191</v>
      </c>
    </row>
    <row r="21" spans="1:44" x14ac:dyDescent="0.25">
      <c r="A21" s="50" t="s">
        <v>3</v>
      </c>
      <c r="B21" s="1"/>
      <c r="C21" s="15">
        <f>_xlfn.IFNA(INDEX('2015 Monthly Prices Q1'!$E$4:$E$119,MATCH(A21,'2015 Monthly Prices Q1'!$B$4:$B$119,0))," No Sale")</f>
        <v>75</v>
      </c>
      <c r="D21" s="12">
        <f>_xlfn.IFNA(INDEX('2015 Monthly Prices Q1'!$L$4:$L$119,MATCH(A21,'2015 Monthly Prices Q1'!$I$4:$I$119,0))," No Sale")</f>
        <v>65.625</v>
      </c>
      <c r="E21" s="12">
        <f>_xlfn.IFNA(INDEX('2015 Monthly Prices Q1'!$S$4:$S$119,MATCH(A21,'2015 Monthly Prices Q1'!$P$4:$P$119,0))," No Sale")</f>
        <v>8.8821052631578947</v>
      </c>
      <c r="F21" s="1"/>
      <c r="G21" s="15">
        <f>_xlfn.IFNA(INDEX('2015 Monthly Prices Q1'!$G$4:$G$119,MATCH(A21,'2015 Monthly Prices Q1'!$B$4:$B$119,0))," No Sale")</f>
        <v>75</v>
      </c>
      <c r="H21" s="12">
        <f>_xlfn.IFNA(INDEX('2015 Monthly Prices Q1'!$N$4:$N$119,MATCH(A21,'2015 Monthly Prices Q1'!$I$4:$I$119,0))," No Sale")</f>
        <v>262.5</v>
      </c>
      <c r="I21" s="18">
        <f>_xlfn.IFNA(INDEX('2015 Monthly Prices Q1'!$U$4:$U$119,MATCH(A21,'2015 Monthly Prices Q1'!$P$4:$P$119,0))," No Sale")</f>
        <v>168.76</v>
      </c>
      <c r="J21" s="1"/>
      <c r="K21" s="34">
        <f>_xlfn.IFNA(INDEX('2015 Monthly Prices Q1'!$C$125:$C$178,MATCH(A21,'2015 Monthly Prices Q1'!$B$125:$B$178,0)),"N/A")</f>
        <v>1</v>
      </c>
      <c r="L21" s="22" t="str">
        <f>_xlfn.IFNA(INDEX('2015 Monthly Prices Q1'!$J$125:$J$187,MATCH(A21,'2015 Monthly Prices Q1'!$I$125:$I$187,0)),"N/A")</f>
        <v>N/A</v>
      </c>
      <c r="M21" s="34" t="str">
        <f>_xlfn.IFNA(INDEX('2015 Monthly Prices Q1'!$Q$125:$Q$190,MATCH(A21,'2015 Monthly Prices Q1'!$P$125:$P$190,0)),"N/A")</f>
        <v>N/A</v>
      </c>
      <c r="N21" s="1"/>
      <c r="O21" s="36">
        <f>_xlfn.IFNA(INDEX('2015 Monthly Prices Q1'!$C$4:$C$119,MATCH(A21,'2015 Monthly Prices Q1'!$P$4:$P$119,0))," No Sale")</f>
        <v>1</v>
      </c>
      <c r="P21" s="22">
        <f>_xlfn.IFNA(INDEX('2015 Monthly Prices Q1'!$J$4:$J$119,MATCH(A21,'2015 Monthly Prices Q1'!$I$4:$I$119,0))," No Sale")</f>
        <v>4</v>
      </c>
      <c r="Q21" s="37">
        <f>_xlfn.IFNA(INDEX('2015 Monthly Prices Q1'!$Q$4:$Q$119,MATCH(A21,'2015 Monthly Prices Q1'!$P$4:$P$119,0))," No Sale")</f>
        <v>19</v>
      </c>
      <c r="R21" s="1"/>
      <c r="S21" s="73">
        <f>IFERROR(O21/K21,"NA")</f>
        <v>1</v>
      </c>
      <c r="T21" s="74" t="str">
        <f>IFERROR(P21/L21,"NA")</f>
        <v>NA</v>
      </c>
      <c r="U21" s="75" t="str">
        <f>IFERROR(Q21/M21,"NA")</f>
        <v>NA</v>
      </c>
    </row>
    <row r="22" spans="1:44" x14ac:dyDescent="0.25">
      <c r="A22" s="50" t="s">
        <v>4</v>
      </c>
      <c r="B22" s="1"/>
      <c r="C22" s="16">
        <f>_xlfn.IFNA(INDEX('2015 Monthly Prices Q1'!$E$4:$E$119,MATCH(A22,'2015 Monthly Prices Q1'!$B$4:$B$119,0))," No Sale")</f>
        <v>12.822907488986791</v>
      </c>
      <c r="D22" s="13">
        <f>_xlfn.IFNA(INDEX('2015 Monthly Prices Q1'!$L$4:$L$119,MATCH(A22,'2015 Monthly Prices Q1'!$I$4:$I$119,0))," No Sale")</f>
        <v>4.7699946058091376</v>
      </c>
      <c r="E22" s="13">
        <f>_xlfn.IFNA(INDEX('2015 Monthly Prices Q1'!$S$4:$S$119,MATCH(A22,'2015 Monthly Prices Q1'!$P$4:$P$119,0))," No Sale")</f>
        <v>27.346428571428572</v>
      </c>
      <c r="F22" s="1"/>
      <c r="G22" s="16">
        <f>_xlfn.IFNA(INDEX('2015 Monthly Prices Q1'!$G$4:$G$119,MATCH(A22,'2015 Monthly Prices Q1'!$B$4:$B$119,0))," No Sale")</f>
        <v>2910.8000000000015</v>
      </c>
      <c r="H22" s="13">
        <f>_xlfn.IFNA(INDEX('2015 Monthly Prices Q1'!$N$4:$N$119,MATCH(A22,'2015 Monthly Prices Q1'!$I$4:$I$119,0))," No Sale")</f>
        <v>1149.5687000000021</v>
      </c>
      <c r="I22" s="19">
        <f>_xlfn.IFNA(INDEX('2015 Monthly Prices Q1'!$U$4:$U$119,MATCH(A22,'2015 Monthly Prices Q1'!$P$4:$P$119,0))," No Sale")</f>
        <v>1148.55</v>
      </c>
      <c r="J22" s="1"/>
      <c r="K22" s="23">
        <f>_xlfn.IFNA(INDEX('2015 Monthly Prices Q1'!$C$125:$C$178,MATCH(A22,'2015 Monthly Prices Q1'!$B$125:$B$178,0)),"N/A")</f>
        <v>195</v>
      </c>
      <c r="L22" s="23">
        <f>_xlfn.IFNA(INDEX('2015 Monthly Prices Q1'!$J$125:$J$187,MATCH(A22,'2015 Monthly Prices Q1'!$I$125:$I$187,0)),"N/A")</f>
        <v>224</v>
      </c>
      <c r="M22" s="23">
        <f>_xlfn.IFNA(INDEX('2015 Monthly Prices Q1'!$Q$125:$Q$190,MATCH(A22,'2015 Monthly Prices Q1'!$P$125:$P$190,0)),"N/A")</f>
        <v>201</v>
      </c>
      <c r="N22" s="1"/>
      <c r="O22" s="38">
        <f>_xlfn.IFNA(INDEX('2015 Monthly Prices Q1'!$C$4:$C$119,MATCH(A22,'2015 Monthly Prices Q1'!$P$4:$P$119,0))," No Sale")</f>
        <v>227</v>
      </c>
      <c r="P22" s="23">
        <f>_xlfn.IFNA(INDEX('2015 Monthly Prices Q1'!$J$4:$J$119,MATCH(A22,'2015 Monthly Prices Q1'!$I$4:$I$119,0))," No Sale")</f>
        <v>241</v>
      </c>
      <c r="Q22" s="39">
        <f>_xlfn.IFNA(INDEX('2015 Monthly Prices Q1'!$Q$4:$Q$119,MATCH(A22,'2015 Monthly Prices Q1'!$P$4:$P$119,0))," No Sale")</f>
        <v>42</v>
      </c>
      <c r="R22" s="1"/>
      <c r="S22" s="76">
        <f t="shared" ref="S22:S78" si="3">IFERROR(O22/K22,"NA")</f>
        <v>1.1641025641025642</v>
      </c>
      <c r="T22" s="71">
        <f t="shared" ref="T22:T78" si="4">IFERROR(P22/L22,"NA")</f>
        <v>1.0758928571428572</v>
      </c>
      <c r="U22" s="77">
        <f t="shared" ref="U22:U78" si="5">IFERROR(Q22/M22,"NA")</f>
        <v>0.20895522388059701</v>
      </c>
    </row>
    <row r="23" spans="1:44" x14ac:dyDescent="0.25">
      <c r="A23" s="50" t="s">
        <v>5</v>
      </c>
      <c r="B23" s="1"/>
      <c r="C23" s="16">
        <f>_xlfn.IFNA(INDEX('2015 Monthly Prices Q1'!$E$4:$E$119,MATCH(A23,'2015 Monthly Prices Q1'!$B$4:$B$119,0))," No Sale")</f>
        <v>19.16</v>
      </c>
      <c r="D23" s="13">
        <f>_xlfn.IFNA(INDEX('2015 Monthly Prices Q1'!$L$4:$L$119,MATCH(A23,'2015 Monthly Prices Q1'!$I$4:$I$119,0))," No Sale")</f>
        <v>25.452439024390248</v>
      </c>
      <c r="E23" s="13">
        <f>_xlfn.IFNA(INDEX('2015 Monthly Prices Q1'!$S$4:$S$119,MATCH(A23,'2015 Monthly Prices Q1'!$P$4:$P$119,0))," No Sale")</f>
        <v>63.499615384615382</v>
      </c>
      <c r="F23" s="1"/>
      <c r="G23" s="16">
        <f>_xlfn.IFNA(INDEX('2015 Monthly Prices Q1'!$G$4:$G$119,MATCH(A23,'2015 Monthly Prices Q1'!$B$4:$B$119,0))," No Sale")</f>
        <v>344.88</v>
      </c>
      <c r="H23" s="13">
        <f>_xlfn.IFNA(INDEX('2015 Monthly Prices Q1'!$N$4:$N$119,MATCH(A23,'2015 Monthly Prices Q1'!$I$4:$I$119,0))," No Sale")</f>
        <v>1043.5500000000002</v>
      </c>
      <c r="I23" s="19">
        <f>_xlfn.IFNA(INDEX('2015 Monthly Prices Q1'!$U$4:$U$119,MATCH(A23,'2015 Monthly Prices Q1'!$P$4:$P$119,0))," No Sale")</f>
        <v>1650.99</v>
      </c>
      <c r="J23" s="1"/>
      <c r="K23" s="23">
        <f>_xlfn.IFNA(INDEX('2015 Monthly Prices Q1'!$C$125:$C$178,MATCH(A23,'2015 Monthly Prices Q1'!$B$125:$B$178,0)),"N/A")</f>
        <v>25</v>
      </c>
      <c r="L23" s="23">
        <f>_xlfn.IFNA(INDEX('2015 Monthly Prices Q1'!$J$125:$J$187,MATCH(A23,'2015 Monthly Prices Q1'!$I$125:$I$187,0)),"N/A")</f>
        <v>58</v>
      </c>
      <c r="M23" s="23">
        <f>_xlfn.IFNA(INDEX('2015 Monthly Prices Q1'!$Q$125:$Q$190,MATCH(A23,'2015 Monthly Prices Q1'!$P$125:$P$190,0)),"N/A")</f>
        <v>60</v>
      </c>
      <c r="N23" s="1"/>
      <c r="O23" s="38">
        <f>_xlfn.IFNA(INDEX('2015 Monthly Prices Q1'!$C$4:$C$119,MATCH(A23,'2015 Monthly Prices Q1'!$P$4:$P$119,0))," No Sale")</f>
        <v>18</v>
      </c>
      <c r="P23" s="23">
        <f>_xlfn.IFNA(INDEX('2015 Monthly Prices Q1'!$J$4:$J$119,MATCH(A23,'2015 Monthly Prices Q1'!$I$4:$I$119,0))," No Sale")</f>
        <v>41</v>
      </c>
      <c r="Q23" s="39">
        <f>_xlfn.IFNA(INDEX('2015 Monthly Prices Q1'!$Q$4:$Q$119,MATCH(A23,'2015 Monthly Prices Q1'!$P$4:$P$119,0))," No Sale")</f>
        <v>26</v>
      </c>
      <c r="R23" s="1"/>
      <c r="S23" s="76">
        <f t="shared" si="3"/>
        <v>0.72</v>
      </c>
      <c r="T23" s="71">
        <f t="shared" si="4"/>
        <v>0.7068965517241379</v>
      </c>
      <c r="U23" s="77">
        <f t="shared" si="5"/>
        <v>0.43333333333333335</v>
      </c>
    </row>
    <row r="24" spans="1:44" x14ac:dyDescent="0.25">
      <c r="A24" s="50" t="s">
        <v>6</v>
      </c>
      <c r="B24" s="1"/>
      <c r="C24" s="16">
        <f>_xlfn.IFNA(INDEX('2015 Monthly Prices Q1'!$E$4:$E$119,MATCH(A24,'2015 Monthly Prices Q1'!$B$4:$B$119,0))," No Sale")</f>
        <v>75</v>
      </c>
      <c r="D24" s="13" t="str">
        <f>_xlfn.IFNA(INDEX('2015 Monthly Prices Q1'!$L$4:$L$119,MATCH(A24,'2015 Monthly Prices Q1'!$I$4:$I$119,0))," No Sale")</f>
        <v xml:space="preserve"> No Sale</v>
      </c>
      <c r="E24" s="13" t="str">
        <f>_xlfn.IFNA(INDEX('2015 Monthly Prices Q1'!$S$4:$S$119,MATCH(A24,'2015 Monthly Prices Q1'!$P$4:$P$119,0))," No Sale")</f>
        <v xml:space="preserve"> No Sale</v>
      </c>
      <c r="F24" s="1"/>
      <c r="G24" s="16">
        <f>_xlfn.IFNA(INDEX('2015 Monthly Prices Q1'!$G$4:$G$119,MATCH(A24,'2015 Monthly Prices Q1'!$B$4:$B$119,0))," No Sale")</f>
        <v>75</v>
      </c>
      <c r="H24" s="13" t="str">
        <f>_xlfn.IFNA(INDEX('2015 Monthly Prices Q1'!$N$4:$N$119,MATCH(A24,'2015 Monthly Prices Q1'!$I$4:$I$119,0))," No Sale")</f>
        <v xml:space="preserve"> No Sale</v>
      </c>
      <c r="I24" s="19" t="str">
        <f>_xlfn.IFNA(INDEX('2015 Monthly Prices Q1'!$U$4:$U$119,MATCH(A24,'2015 Monthly Prices Q1'!$P$4:$P$119,0))," No Sale")</f>
        <v xml:space="preserve"> No Sale</v>
      </c>
      <c r="J24" s="1"/>
      <c r="K24" s="23" t="str">
        <f>_xlfn.IFNA(INDEX('2015 Monthly Prices Q1'!$C$125:$C$178,MATCH(A24,'2015 Monthly Prices Q1'!$B$125:$B$178,0)),"N/A")</f>
        <v>N/A</v>
      </c>
      <c r="L24" s="23" t="str">
        <f>_xlfn.IFNA(INDEX('2015 Monthly Prices Q1'!$J$125:$J$187,MATCH(A24,'2015 Monthly Prices Q1'!$I$125:$I$187,0)),"N/A")</f>
        <v>N/A</v>
      </c>
      <c r="M24" s="23" t="str">
        <f>_xlfn.IFNA(INDEX('2015 Monthly Prices Q1'!$Q$125:$Q$190,MATCH(A24,'2015 Monthly Prices Q1'!$P$125:$P$190,0)),"N/A")</f>
        <v>N/A</v>
      </c>
      <c r="N24" s="1"/>
      <c r="O24" s="38" t="str">
        <f>_xlfn.IFNA(INDEX('2015 Monthly Prices Q1'!$C$4:$C$119,MATCH(A24,'2015 Monthly Prices Q1'!$P$4:$P$119,0))," No Sale")</f>
        <v xml:space="preserve"> No Sale</v>
      </c>
      <c r="P24" s="23" t="str">
        <f>_xlfn.IFNA(INDEX('2015 Monthly Prices Q1'!$J$4:$J$119,MATCH(A24,'2015 Monthly Prices Q1'!$I$4:$I$119,0))," No Sale")</f>
        <v xml:space="preserve"> No Sale</v>
      </c>
      <c r="Q24" s="39" t="str">
        <f>_xlfn.IFNA(INDEX('2015 Monthly Prices Q1'!$Q$4:$Q$119,MATCH(A24,'2015 Monthly Prices Q1'!$P$4:$P$119,0))," No Sale")</f>
        <v xml:space="preserve"> No Sale</v>
      </c>
      <c r="R24" s="1"/>
      <c r="S24" s="76" t="str">
        <f t="shared" si="3"/>
        <v>NA</v>
      </c>
      <c r="T24" s="71" t="str">
        <f t="shared" si="4"/>
        <v>NA</v>
      </c>
      <c r="U24" s="77" t="str">
        <f t="shared" si="5"/>
        <v>NA</v>
      </c>
    </row>
    <row r="25" spans="1:44" x14ac:dyDescent="0.25">
      <c r="A25" s="50" t="s">
        <v>7</v>
      </c>
      <c r="B25" s="1"/>
      <c r="C25" s="16">
        <f>_xlfn.IFNA(INDEX('2015 Monthly Prices Q1'!$E$4:$E$119,MATCH(A25,'2015 Monthly Prices Q1'!$B$4:$B$119,0))," No Sale")</f>
        <v>13.149141150112015</v>
      </c>
      <c r="D25" s="13">
        <f>_xlfn.IFNA(INDEX('2015 Monthly Prices Q1'!$L$4:$L$119,MATCH(A25,'2015 Monthly Prices Q1'!$I$4:$I$119,0))," No Sale")</f>
        <v>10.976471698113201</v>
      </c>
      <c r="E25" s="13">
        <f>_xlfn.IFNA(INDEX('2015 Monthly Prices Q1'!$S$4:$S$119,MATCH(A25,'2015 Monthly Prices Q1'!$P$4:$P$119,0))," No Sale")</f>
        <v>8.8253528773072709</v>
      </c>
      <c r="F25" s="1"/>
      <c r="G25" s="16">
        <f>_xlfn.IFNA(INDEX('2015 Monthly Prices Q1'!$G$4:$G$119,MATCH(A25,'2015 Monthly Prices Q1'!$B$4:$B$119,0))," No Sale")</f>
        <v>17606.69999999999</v>
      </c>
      <c r="H25" s="13">
        <f>_xlfn.IFNA(INDEX('2015 Monthly Prices Q1'!$N$4:$N$119,MATCH(A25,'2015 Monthly Prices Q1'!$I$4:$I$119,0))," No Sale")</f>
        <v>7562.7889999999952</v>
      </c>
      <c r="I25" s="19">
        <f>_xlfn.IFNA(INDEX('2015 Monthly Prices Q1'!$U$4:$U$119,MATCH(A25,'2015 Monthly Prices Q1'!$P$4:$P$119,0))," No Sale")</f>
        <v>8128.149999999996</v>
      </c>
      <c r="J25" s="1"/>
      <c r="K25" s="23">
        <f>_xlfn.IFNA(INDEX('2015 Monthly Prices Q1'!$C$125:$C$178,MATCH(A25,'2015 Monthly Prices Q1'!$B$125:$B$178,0)),"N/A")</f>
        <v>808</v>
      </c>
      <c r="L25" s="23">
        <f>_xlfn.IFNA(INDEX('2015 Monthly Prices Q1'!$J$125:$J$187,MATCH(A25,'2015 Monthly Prices Q1'!$I$125:$I$187,0)),"N/A")</f>
        <v>1317</v>
      </c>
      <c r="M25" s="23">
        <f>_xlfn.IFNA(INDEX('2015 Monthly Prices Q1'!$Q$125:$Q$190,MATCH(A25,'2015 Monthly Prices Q1'!$P$125:$P$190,0)),"N/A")</f>
        <v>1593</v>
      </c>
      <c r="N25" s="1"/>
      <c r="O25" s="38">
        <f>_xlfn.IFNA(INDEX('2015 Monthly Prices Q1'!$C$4:$C$119,MATCH(A25,'2015 Monthly Prices Q1'!$P$4:$P$119,0))," No Sale")</f>
        <v>1</v>
      </c>
      <c r="P25" s="23">
        <f>_xlfn.IFNA(INDEX('2015 Monthly Prices Q1'!$J$4:$J$119,MATCH(A25,'2015 Monthly Prices Q1'!$I$4:$I$119,0))," No Sale")</f>
        <v>689</v>
      </c>
      <c r="Q25" s="39">
        <f>_xlfn.IFNA(INDEX('2015 Monthly Prices Q1'!$Q$4:$Q$119,MATCH(A25,'2015 Monthly Prices Q1'!$P$4:$P$119,0))," No Sale")</f>
        <v>921</v>
      </c>
      <c r="R25" s="1"/>
      <c r="S25" s="76">
        <f t="shared" si="3"/>
        <v>1.2376237623762376E-3</v>
      </c>
      <c r="T25" s="71">
        <f t="shared" si="4"/>
        <v>0.5231586940015186</v>
      </c>
      <c r="U25" s="77">
        <f t="shared" si="5"/>
        <v>0.57815442561205277</v>
      </c>
    </row>
    <row r="26" spans="1:44" x14ac:dyDescent="0.25">
      <c r="A26" s="50" t="s">
        <v>120</v>
      </c>
      <c r="B26" s="1"/>
      <c r="C26" s="16" t="str">
        <f>_xlfn.IFNA(INDEX('2015 Monthly Prices Q1'!$E$4:$E$119,MATCH(A26,'2015 Monthly Prices Q1'!$B$4:$B$119,0))," No Sale")</f>
        <v xml:space="preserve"> No Sale</v>
      </c>
      <c r="D26" s="13">
        <f>_xlfn.IFNA(INDEX('2015 Monthly Prices Q1'!$L$4:$L$119,MATCH(A26,'2015 Monthly Prices Q1'!$I$4:$I$119,0))," No Sale")</f>
        <v>10.811088888888889</v>
      </c>
      <c r="E26" s="13" t="str">
        <f>_xlfn.IFNA(INDEX('2015 Monthly Prices Q1'!$S$4:$S$119,MATCH(A26,'2015 Monthly Prices Q1'!$P$4:$P$119,0))," No Sale")</f>
        <v xml:space="preserve"> No Sale</v>
      </c>
      <c r="F26" s="1"/>
      <c r="G26" s="16" t="str">
        <f>_xlfn.IFNA(INDEX('2015 Monthly Prices Q1'!$G$4:$G$119,MATCH(A26,'2015 Monthly Prices Q1'!$B$4:$B$119,0))," No Sale")</f>
        <v xml:space="preserve"> No Sale</v>
      </c>
      <c r="H26" s="13">
        <f>_xlfn.IFNA(INDEX('2015 Monthly Prices Q1'!$N$4:$N$119,MATCH(A26,'2015 Monthly Prices Q1'!$I$4:$I$119,0))," No Sale")</f>
        <v>97.299800000000005</v>
      </c>
      <c r="I26" s="19" t="str">
        <f>_xlfn.IFNA(INDEX('2015 Monthly Prices Q1'!$U$4:$U$119,MATCH(A26,'2015 Monthly Prices Q1'!$P$4:$P$119,0))," No Sale")</f>
        <v xml:space="preserve"> No Sale</v>
      </c>
      <c r="J26" s="1"/>
      <c r="K26" s="23" t="str">
        <f>_xlfn.IFNA(INDEX('2015 Monthly Prices Q1'!$C$125:$C$178,MATCH(A26,'2015 Monthly Prices Q1'!$B$125:$B$178,0)),"N/A")</f>
        <v>N/A</v>
      </c>
      <c r="L26" s="23">
        <f>_xlfn.IFNA(INDEX('2015 Monthly Prices Q1'!$J$125:$J$187,MATCH(A26,'2015 Monthly Prices Q1'!$I$125:$I$187,0)),"N/A")</f>
        <v>15</v>
      </c>
      <c r="M26" s="23">
        <f>_xlfn.IFNA(INDEX('2015 Monthly Prices Q1'!$Q$125:$Q$190,MATCH(A26,'2015 Monthly Prices Q1'!$P$125:$P$190,0)),"N/A")</f>
        <v>4</v>
      </c>
      <c r="N26" s="1"/>
      <c r="O26" s="38" t="str">
        <f>_xlfn.IFNA(INDEX('2015 Monthly Prices Q1'!$C$4:$C$119,MATCH(A26,'2015 Monthly Prices Q1'!$P$4:$P$119,0))," No Sale")</f>
        <v xml:space="preserve"> No Sale</v>
      </c>
      <c r="P26" s="23">
        <f>_xlfn.IFNA(INDEX('2015 Monthly Prices Q1'!$J$4:$J$119,MATCH(A26,'2015 Monthly Prices Q1'!$I$4:$I$119,0))," No Sale")</f>
        <v>9</v>
      </c>
      <c r="Q26" s="39" t="str">
        <f>_xlfn.IFNA(INDEX('2015 Monthly Prices Q1'!$Q$4:$Q$119,MATCH(A26,'2015 Monthly Prices Q1'!$P$4:$P$119,0))," No Sale")</f>
        <v xml:space="preserve"> No Sale</v>
      </c>
      <c r="R26" s="1"/>
      <c r="S26" s="76" t="str">
        <f t="shared" si="3"/>
        <v>NA</v>
      </c>
      <c r="T26" s="71">
        <f t="shared" si="4"/>
        <v>0.6</v>
      </c>
      <c r="U26" s="77" t="str">
        <f t="shared" si="5"/>
        <v>NA</v>
      </c>
    </row>
    <row r="27" spans="1:44" x14ac:dyDescent="0.25">
      <c r="A27" s="50" t="s">
        <v>8</v>
      </c>
      <c r="B27" s="1"/>
      <c r="C27" s="16">
        <f>_xlfn.IFNA(INDEX('2015 Monthly Prices Q1'!$E$4:$E$119,MATCH(A27,'2015 Monthly Prices Q1'!$B$4:$B$119,0))," No Sale")</f>
        <v>7.7284595300261101</v>
      </c>
      <c r="D27" s="13">
        <f>_xlfn.IFNA(INDEX('2015 Monthly Prices Q1'!$L$4:$L$119,MATCH(A27,'2015 Monthly Prices Q1'!$I$4:$I$119,0))," No Sale")</f>
        <v>5.4435936419124955</v>
      </c>
      <c r="E27" s="13">
        <f>_xlfn.IFNA(INDEX('2015 Monthly Prices Q1'!$S$4:$S$119,MATCH(A27,'2015 Monthly Prices Q1'!$P$4:$P$119,0))," No Sale")</f>
        <v>69.928571428571431</v>
      </c>
      <c r="F27" s="1"/>
      <c r="G27" s="16">
        <f>_xlfn.IFNA(INDEX('2015 Monthly Prices Q1'!$G$4:$G$119,MATCH(A27,'2015 Monthly Prices Q1'!$B$4:$B$119,0))," No Sale")</f>
        <v>2960</v>
      </c>
      <c r="H27" s="13">
        <f>_xlfn.IFNA(INDEX('2015 Monthly Prices Q1'!$N$4:$N$119,MATCH(A27,'2015 Monthly Prices Q1'!$I$4:$I$119,0))," No Sale")</f>
        <v>10702.105099999966</v>
      </c>
      <c r="I27" s="19">
        <f>_xlfn.IFNA(INDEX('2015 Monthly Prices Q1'!$U$4:$U$119,MATCH(A27,'2015 Monthly Prices Q1'!$P$4:$P$119,0))," No Sale")</f>
        <v>1958</v>
      </c>
      <c r="J27" s="1"/>
      <c r="K27" s="23">
        <f>_xlfn.IFNA(INDEX('2015 Monthly Prices Q1'!$C$125:$C$178,MATCH(A27,'2015 Monthly Prices Q1'!$B$125:$B$178,0)),"N/A")</f>
        <v>257</v>
      </c>
      <c r="L27" s="23">
        <f>_xlfn.IFNA(INDEX('2015 Monthly Prices Q1'!$J$125:$J$187,MATCH(A27,'2015 Monthly Prices Q1'!$I$125:$I$187,0)),"N/A")</f>
        <v>1345</v>
      </c>
      <c r="M27" s="23">
        <f>_xlfn.IFNA(INDEX('2015 Monthly Prices Q1'!$Q$125:$Q$190,MATCH(A27,'2015 Monthly Prices Q1'!$P$125:$P$190,0)),"N/A")</f>
        <v>491</v>
      </c>
      <c r="N27" s="1"/>
      <c r="O27" s="38">
        <f>_xlfn.IFNA(INDEX('2015 Monthly Prices Q1'!$C$4:$C$119,MATCH(A27,'2015 Monthly Prices Q1'!$P$4:$P$119,0))," No Sale")</f>
        <v>1339</v>
      </c>
      <c r="P27" s="23">
        <f>_xlfn.IFNA(INDEX('2015 Monthly Prices Q1'!$J$4:$J$119,MATCH(A27,'2015 Monthly Prices Q1'!$I$4:$I$119,0))," No Sale")</f>
        <v>1966</v>
      </c>
      <c r="Q27" s="39">
        <f>_xlfn.IFNA(INDEX('2015 Monthly Prices Q1'!$Q$4:$Q$119,MATCH(A27,'2015 Monthly Prices Q1'!$P$4:$P$119,0))," No Sale")</f>
        <v>28</v>
      </c>
      <c r="R27" s="1"/>
      <c r="S27" s="76">
        <f t="shared" si="3"/>
        <v>5.2101167315175099</v>
      </c>
      <c r="T27" s="71">
        <f t="shared" si="4"/>
        <v>1.4617100371747211</v>
      </c>
      <c r="U27" s="77">
        <f t="shared" si="5"/>
        <v>5.7026476578411409E-2</v>
      </c>
    </row>
    <row r="28" spans="1:44" x14ac:dyDescent="0.25">
      <c r="A28" s="50" t="s">
        <v>10</v>
      </c>
      <c r="B28" s="1"/>
      <c r="C28" s="16">
        <f>_xlfn.IFNA(INDEX('2015 Monthly Prices Q1'!$E$4:$E$119,MATCH(A28,'2015 Monthly Prices Q1'!$B$4:$B$119,0))," No Sale")</f>
        <v>15.873931623931623</v>
      </c>
      <c r="D28" s="13">
        <f>_xlfn.IFNA(INDEX('2015 Monthly Prices Q1'!$L$4:$L$119,MATCH(A28,'2015 Monthly Prices Q1'!$I$4:$I$119,0))," No Sale")</f>
        <v>9.0667094955489294</v>
      </c>
      <c r="E28" s="13">
        <f>_xlfn.IFNA(INDEX('2015 Monthly Prices Q1'!$S$4:$S$119,MATCH(A28,'2015 Monthly Prices Q1'!$P$4:$P$119,0))," No Sale")</f>
        <v>13.44927536231884</v>
      </c>
      <c r="F28" s="1"/>
      <c r="G28" s="16">
        <f>_xlfn.IFNA(INDEX('2015 Monthly Prices Q1'!$G$4:$G$119,MATCH(A28,'2015 Monthly Prices Q1'!$B$4:$B$119,0))," No Sale")</f>
        <v>3714.5</v>
      </c>
      <c r="H28" s="13">
        <f>_xlfn.IFNA(INDEX('2015 Monthly Prices Q1'!$N$4:$N$119,MATCH(A28,'2015 Monthly Prices Q1'!$I$4:$I$119,0))," No Sale")</f>
        <v>6110.9621999999781</v>
      </c>
      <c r="I28" s="19">
        <f>_xlfn.IFNA(INDEX('2015 Monthly Prices Q1'!$U$4:$U$119,MATCH(A28,'2015 Monthly Prices Q1'!$P$4:$P$119,0))," No Sale")</f>
        <v>928</v>
      </c>
      <c r="J28" s="1"/>
      <c r="K28" s="23">
        <f>_xlfn.IFNA(INDEX('2015 Monthly Prices Q1'!$C$125:$C$178,MATCH(A28,'2015 Monthly Prices Q1'!$B$125:$B$178,0)),"N/A")</f>
        <v>247</v>
      </c>
      <c r="L28" s="23">
        <f>_xlfn.IFNA(INDEX('2015 Monthly Prices Q1'!$J$125:$J$187,MATCH(A28,'2015 Monthly Prices Q1'!$I$125:$I$187,0)),"N/A")</f>
        <v>723</v>
      </c>
      <c r="M28" s="23">
        <f>_xlfn.IFNA(INDEX('2015 Monthly Prices Q1'!$Q$125:$Q$190,MATCH(A28,'2015 Monthly Prices Q1'!$P$125:$P$190,0)),"N/A")</f>
        <v>265</v>
      </c>
      <c r="N28" s="1"/>
      <c r="O28" s="38">
        <f>_xlfn.IFNA(INDEX('2015 Monthly Prices Q1'!$C$4:$C$119,MATCH(A28,'2015 Monthly Prices Q1'!$P$4:$P$119,0))," No Sale")</f>
        <v>383</v>
      </c>
      <c r="P28" s="23">
        <f>_xlfn.IFNA(INDEX('2015 Monthly Prices Q1'!$J$4:$J$119,MATCH(A28,'2015 Monthly Prices Q1'!$I$4:$I$119,0))," No Sale")</f>
        <v>674</v>
      </c>
      <c r="Q28" s="39">
        <f>_xlfn.IFNA(INDEX('2015 Monthly Prices Q1'!$Q$4:$Q$119,MATCH(A28,'2015 Monthly Prices Q1'!$P$4:$P$119,0))," No Sale")</f>
        <v>69</v>
      </c>
      <c r="R28" s="1"/>
      <c r="S28" s="76">
        <f t="shared" si="3"/>
        <v>1.5506072874493928</v>
      </c>
      <c r="T28" s="71">
        <f t="shared" si="4"/>
        <v>0.93222683264177042</v>
      </c>
      <c r="U28" s="77">
        <f t="shared" si="5"/>
        <v>0.26037735849056604</v>
      </c>
    </row>
    <row r="29" spans="1:44" x14ac:dyDescent="0.25">
      <c r="A29" s="50" t="s">
        <v>11</v>
      </c>
      <c r="B29" s="1"/>
      <c r="C29" s="16">
        <f>_xlfn.IFNA(INDEX('2015 Monthly Prices Q1'!$E$4:$E$119,MATCH(A29,'2015 Monthly Prices Q1'!$B$4:$B$119,0))," No Sale")</f>
        <v>46.790990476190288</v>
      </c>
      <c r="D29" s="13">
        <f>_xlfn.IFNA(INDEX('2015 Monthly Prices Q1'!$L$4:$L$119,MATCH(A29,'2015 Monthly Prices Q1'!$I$4:$I$119,0))," No Sale")</f>
        <v>27.581475733333249</v>
      </c>
      <c r="E29" s="13">
        <f>_xlfn.IFNA(INDEX('2015 Monthly Prices Q1'!$S$4:$S$119,MATCH(A29,'2015 Monthly Prices Q1'!$P$4:$P$119,0))," No Sale")</f>
        <v>64.14216763005777</v>
      </c>
      <c r="F29" s="1"/>
      <c r="G29" s="16">
        <f>_xlfn.IFNA(INDEX('2015 Monthly Prices Q1'!$G$4:$G$119,MATCH(A29,'2015 Monthly Prices Q1'!$B$4:$B$119,0))," No Sale")</f>
        <v>24565.269999999902</v>
      </c>
      <c r="H29" s="13">
        <f>_xlfn.IFNA(INDEX('2015 Monthly Prices Q1'!$N$4:$N$119,MATCH(A29,'2015 Monthly Prices Q1'!$I$4:$I$119,0))," No Sale")</f>
        <v>10343.053399999968</v>
      </c>
      <c r="I29" s="19">
        <f>_xlfn.IFNA(INDEX('2015 Monthly Prices Q1'!$U$4:$U$119,MATCH(A29,'2015 Monthly Prices Q1'!$P$4:$P$119,0))," No Sale")</f>
        <v>44386.379999999976</v>
      </c>
      <c r="J29" s="1"/>
      <c r="K29" s="23">
        <f>_xlfn.IFNA(INDEX('2015 Monthly Prices Q1'!$C$125:$C$178,MATCH(A29,'2015 Monthly Prices Q1'!$B$125:$B$178,0)),"N/A")</f>
        <v>436</v>
      </c>
      <c r="L29" s="23">
        <f>_xlfn.IFNA(INDEX('2015 Monthly Prices Q1'!$J$125:$J$187,MATCH(A29,'2015 Monthly Prices Q1'!$I$125:$I$187,0)),"N/A")</f>
        <v>712</v>
      </c>
      <c r="M29" s="23">
        <f>_xlfn.IFNA(INDEX('2015 Monthly Prices Q1'!$Q$125:$Q$190,MATCH(A29,'2015 Monthly Prices Q1'!$P$125:$P$190,0)),"N/A")</f>
        <v>830</v>
      </c>
      <c r="N29" s="1"/>
      <c r="O29" s="38">
        <f>_xlfn.IFNA(INDEX('2015 Monthly Prices Q1'!$C$4:$C$119,MATCH(A29,'2015 Monthly Prices Q1'!$P$4:$P$119,0))," No Sale")</f>
        <v>1</v>
      </c>
      <c r="P29" s="23">
        <f>_xlfn.IFNA(INDEX('2015 Monthly Prices Q1'!$J$4:$J$119,MATCH(A29,'2015 Monthly Prices Q1'!$I$4:$I$119,0))," No Sale")</f>
        <v>375</v>
      </c>
      <c r="Q29" s="39">
        <f>_xlfn.IFNA(INDEX('2015 Monthly Prices Q1'!$Q$4:$Q$119,MATCH(A29,'2015 Monthly Prices Q1'!$P$4:$P$119,0))," No Sale")</f>
        <v>692</v>
      </c>
      <c r="R29" s="1"/>
      <c r="S29" s="76">
        <f t="shared" si="3"/>
        <v>2.2935779816513763E-3</v>
      </c>
      <c r="T29" s="71">
        <f t="shared" si="4"/>
        <v>0.526685393258427</v>
      </c>
      <c r="U29" s="77">
        <f t="shared" si="5"/>
        <v>0.83373493975903612</v>
      </c>
    </row>
    <row r="30" spans="1:44" x14ac:dyDescent="0.25">
      <c r="A30" s="50" t="s">
        <v>13</v>
      </c>
      <c r="B30" s="1"/>
      <c r="C30" s="16">
        <f>_xlfn.IFNA(INDEX('2015 Monthly Prices Q1'!$E$4:$E$119,MATCH(A30,'2015 Monthly Prices Q1'!$B$4:$B$119,0))," No Sale")</f>
        <v>71.413636363636357</v>
      </c>
      <c r="D30" s="13">
        <f>_xlfn.IFNA(INDEX('2015 Monthly Prices Q1'!$L$4:$L$119,MATCH(A30,'2015 Monthly Prices Q1'!$I$4:$I$119,0))," No Sale")</f>
        <v>63.195510204081621</v>
      </c>
      <c r="E30" s="13">
        <f>_xlfn.IFNA(INDEX('2015 Monthly Prices Q1'!$S$4:$S$119,MATCH(A30,'2015 Monthly Prices Q1'!$P$4:$P$119,0))," No Sale")</f>
        <v>142.4814814814815</v>
      </c>
      <c r="F30" s="1"/>
      <c r="G30" s="16">
        <f>_xlfn.IFNA(INDEX('2015 Monthly Prices Q1'!$G$4:$G$119,MATCH(A30,'2015 Monthly Prices Q1'!$B$4:$B$119,0))," No Sale")</f>
        <v>785.55</v>
      </c>
      <c r="H30" s="13">
        <f>_xlfn.IFNA(INDEX('2015 Monthly Prices Q1'!$N$4:$N$119,MATCH(A30,'2015 Monthly Prices Q1'!$I$4:$I$119,0))," No Sale")</f>
        <v>3096.5799999999995</v>
      </c>
      <c r="I30" s="19">
        <f>_xlfn.IFNA(INDEX('2015 Monthly Prices Q1'!$U$4:$U$119,MATCH(A30,'2015 Monthly Prices Q1'!$P$4:$P$119,0))," No Sale")</f>
        <v>3847</v>
      </c>
      <c r="J30" s="1"/>
      <c r="K30" s="23">
        <f>_xlfn.IFNA(INDEX('2015 Monthly Prices Q1'!$C$125:$C$178,MATCH(A30,'2015 Monthly Prices Q1'!$B$125:$B$178,0)),"N/A")</f>
        <v>4</v>
      </c>
      <c r="L30" s="23">
        <f>_xlfn.IFNA(INDEX('2015 Monthly Prices Q1'!$J$125:$J$187,MATCH(A30,'2015 Monthly Prices Q1'!$I$125:$I$187,0)),"N/A")</f>
        <v>39</v>
      </c>
      <c r="M30" s="23">
        <f>_xlfn.IFNA(INDEX('2015 Monthly Prices Q1'!$Q$125:$Q$190,MATCH(A30,'2015 Monthly Prices Q1'!$P$125:$P$190,0)),"N/A")</f>
        <v>36</v>
      </c>
      <c r="N30" s="1"/>
      <c r="O30" s="38">
        <f>_xlfn.IFNA(INDEX('2015 Monthly Prices Q1'!$C$4:$C$119,MATCH(A30,'2015 Monthly Prices Q1'!$P$4:$P$119,0))," No Sale")</f>
        <v>4</v>
      </c>
      <c r="P30" s="23">
        <f>_xlfn.IFNA(INDEX('2015 Monthly Prices Q1'!$J$4:$J$119,MATCH(A30,'2015 Monthly Prices Q1'!$I$4:$I$119,0))," No Sale")</f>
        <v>49</v>
      </c>
      <c r="Q30" s="39">
        <f>_xlfn.IFNA(INDEX('2015 Monthly Prices Q1'!$Q$4:$Q$119,MATCH(A30,'2015 Monthly Prices Q1'!$P$4:$P$119,0))," No Sale")</f>
        <v>27</v>
      </c>
      <c r="R30" s="1"/>
      <c r="S30" s="76">
        <f t="shared" si="3"/>
        <v>1</v>
      </c>
      <c r="T30" s="71">
        <f t="shared" si="4"/>
        <v>1.2564102564102564</v>
      </c>
      <c r="U30" s="77">
        <f t="shared" si="5"/>
        <v>0.75</v>
      </c>
    </row>
    <row r="31" spans="1:44" x14ac:dyDescent="0.25">
      <c r="A31" s="50" t="s">
        <v>14</v>
      </c>
      <c r="B31" s="1"/>
      <c r="C31" s="16">
        <f>_xlfn.IFNA(INDEX('2015 Monthly Prices Q1'!$E$4:$E$119,MATCH(A31,'2015 Monthly Prices Q1'!$B$4:$B$119,0))," No Sale")</f>
        <v>71.803430962343</v>
      </c>
      <c r="D31" s="13">
        <f>_xlfn.IFNA(INDEX('2015 Monthly Prices Q1'!$L$4:$L$119,MATCH(A31,'2015 Monthly Prices Q1'!$I$4:$I$119,0))," No Sale")</f>
        <v>83.648439591836734</v>
      </c>
      <c r="E31" s="13">
        <f>_xlfn.IFNA(INDEX('2015 Monthly Prices Q1'!$S$4:$S$119,MATCH(A31,'2015 Monthly Prices Q1'!$P$4:$P$119,0))," No Sale")</f>
        <v>170.80936507936505</v>
      </c>
      <c r="F31" s="1"/>
      <c r="G31" s="16">
        <f>_xlfn.IFNA(INDEX('2015 Monthly Prices Q1'!$G$4:$G$119,MATCH(A31,'2015 Monthly Prices Q1'!$B$4:$B$119,0))," No Sale")</f>
        <v>17161.019999999979</v>
      </c>
      <c r="H31" s="13">
        <f>_xlfn.IFNA(INDEX('2015 Monthly Prices Q1'!$N$4:$N$119,MATCH(A31,'2015 Monthly Prices Q1'!$I$4:$I$119,0))," No Sale")</f>
        <v>20493.867699999999</v>
      </c>
      <c r="I31" s="19">
        <f>_xlfn.IFNA(INDEX('2015 Monthly Prices Q1'!$U$4:$U$119,MATCH(A31,'2015 Monthly Prices Q1'!$P$4:$P$119,0))," No Sale")</f>
        <v>21521.979999999996</v>
      </c>
      <c r="J31" s="1"/>
      <c r="K31" s="23">
        <f>_xlfn.IFNA(INDEX('2015 Monthly Prices Q1'!$C$125:$C$178,MATCH(A31,'2015 Monthly Prices Q1'!$B$125:$B$178,0)),"N/A")</f>
        <v>137</v>
      </c>
      <c r="L31" s="23">
        <f>_xlfn.IFNA(INDEX('2015 Monthly Prices Q1'!$J$125:$J$187,MATCH(A31,'2015 Monthly Prices Q1'!$I$125:$I$187,0)),"N/A")</f>
        <v>228</v>
      </c>
      <c r="M31" s="23">
        <f>_xlfn.IFNA(INDEX('2015 Monthly Prices Q1'!$Q$125:$Q$190,MATCH(A31,'2015 Monthly Prices Q1'!$P$125:$P$190,0)),"N/A")</f>
        <v>332</v>
      </c>
      <c r="N31" s="1"/>
      <c r="O31" s="38">
        <f>_xlfn.IFNA(INDEX('2015 Monthly Prices Q1'!$C$4:$C$119,MATCH(A31,'2015 Monthly Prices Q1'!$P$4:$P$119,0))," No Sale")</f>
        <v>11</v>
      </c>
      <c r="P31" s="23">
        <f>_xlfn.IFNA(INDEX('2015 Monthly Prices Q1'!$J$4:$J$119,MATCH(A31,'2015 Monthly Prices Q1'!$I$4:$I$119,0))," No Sale")</f>
        <v>245</v>
      </c>
      <c r="Q31" s="39">
        <f>_xlfn.IFNA(INDEX('2015 Monthly Prices Q1'!$Q$4:$Q$119,MATCH(A31,'2015 Monthly Prices Q1'!$P$4:$P$119,0))," No Sale")</f>
        <v>126</v>
      </c>
      <c r="R31" s="1"/>
      <c r="S31" s="76">
        <f t="shared" si="3"/>
        <v>8.0291970802919707E-2</v>
      </c>
      <c r="T31" s="71">
        <f t="shared" si="4"/>
        <v>1.0745614035087718</v>
      </c>
      <c r="U31" s="77">
        <f t="shared" si="5"/>
        <v>0.37951807228915663</v>
      </c>
      <c r="AR31" t="s">
        <v>198</v>
      </c>
    </row>
    <row r="32" spans="1:44" x14ac:dyDescent="0.25">
      <c r="A32" s="50" t="s">
        <v>15</v>
      </c>
      <c r="B32" s="1"/>
      <c r="C32" s="16">
        <f>_xlfn.IFNA(INDEX('2015 Monthly Prices Q1'!$E$4:$E$119,MATCH(A32,'2015 Monthly Prices Q1'!$B$4:$B$119,0))," No Sale")</f>
        <v>31.015625</v>
      </c>
      <c r="D32" s="13">
        <f>_xlfn.IFNA(INDEX('2015 Monthly Prices Q1'!$L$4:$L$119,MATCH(A32,'2015 Monthly Prices Q1'!$I$4:$I$119,0))," No Sale")</f>
        <v>28.036452941176471</v>
      </c>
      <c r="E32" s="13">
        <f>_xlfn.IFNA(INDEX('2015 Monthly Prices Q1'!$S$4:$S$119,MATCH(A32,'2015 Monthly Prices Q1'!$P$4:$P$119,0))," No Sale")</f>
        <v>17.47758620689655</v>
      </c>
      <c r="F32" s="1"/>
      <c r="G32" s="16">
        <f>_xlfn.IFNA(INDEX('2015 Monthly Prices Q1'!$G$4:$G$119,MATCH(A32,'2015 Monthly Prices Q1'!$B$4:$B$119,0))," No Sale")</f>
        <v>2481.25</v>
      </c>
      <c r="H32" s="13">
        <f>_xlfn.IFNA(INDEX('2015 Monthly Prices Q1'!$N$4:$N$119,MATCH(A32,'2015 Monthly Prices Q1'!$I$4:$I$119,0))," No Sale")</f>
        <v>953.23940000000005</v>
      </c>
      <c r="I32" s="19">
        <f>_xlfn.IFNA(INDEX('2015 Monthly Prices Q1'!$U$4:$U$119,MATCH(A32,'2015 Monthly Prices Q1'!$P$4:$P$119,0))," No Sale")</f>
        <v>2534.25</v>
      </c>
      <c r="J32" s="1"/>
      <c r="K32" s="23">
        <f>_xlfn.IFNA(INDEX('2015 Monthly Prices Q1'!$C$125:$C$178,MATCH(A32,'2015 Monthly Prices Q1'!$B$125:$B$178,0)),"N/A")</f>
        <v>41</v>
      </c>
      <c r="L32" s="23">
        <f>_xlfn.IFNA(INDEX('2015 Monthly Prices Q1'!$J$125:$J$187,MATCH(A32,'2015 Monthly Prices Q1'!$I$125:$I$187,0)),"N/A")</f>
        <v>62</v>
      </c>
      <c r="M32" s="23">
        <f>_xlfn.IFNA(INDEX('2015 Monthly Prices Q1'!$Q$125:$Q$190,MATCH(A32,'2015 Monthly Prices Q1'!$P$125:$P$190,0)),"N/A")</f>
        <v>294</v>
      </c>
      <c r="N32" s="1"/>
      <c r="O32" s="38">
        <f>_xlfn.IFNA(INDEX('2015 Monthly Prices Q1'!$C$4:$C$119,MATCH(A32,'2015 Monthly Prices Q1'!$P$4:$P$119,0))," No Sale")</f>
        <v>80</v>
      </c>
      <c r="P32" s="23">
        <f>_xlfn.IFNA(INDEX('2015 Monthly Prices Q1'!$J$4:$J$119,MATCH(A32,'2015 Monthly Prices Q1'!$I$4:$I$119,0))," No Sale")</f>
        <v>34</v>
      </c>
      <c r="Q32" s="39">
        <f>_xlfn.IFNA(INDEX('2015 Monthly Prices Q1'!$Q$4:$Q$119,MATCH(A32,'2015 Monthly Prices Q1'!$P$4:$P$119,0))," No Sale")</f>
        <v>145</v>
      </c>
      <c r="R32" s="1"/>
      <c r="S32" s="76">
        <f t="shared" si="3"/>
        <v>1.9512195121951219</v>
      </c>
      <c r="T32" s="71">
        <f t="shared" si="4"/>
        <v>0.54838709677419351</v>
      </c>
      <c r="U32" s="77">
        <f t="shared" si="5"/>
        <v>0.49319727891156462</v>
      </c>
    </row>
    <row r="33" spans="1:21" x14ac:dyDescent="0.25">
      <c r="A33" s="50" t="s">
        <v>16</v>
      </c>
      <c r="B33" s="1"/>
      <c r="C33" s="16">
        <f>_xlfn.IFNA(INDEX('2015 Monthly Prices Q1'!$E$4:$E$119,MATCH(A33,'2015 Monthly Prices Q1'!$B$4:$B$119,0))," No Sale")</f>
        <v>5.0830882352941131</v>
      </c>
      <c r="D33" s="13" t="str">
        <f>_xlfn.IFNA(INDEX('2015 Monthly Prices Q1'!$L$4:$L$119,MATCH(A33,'2015 Monthly Prices Q1'!$I$4:$I$119,0))," No Sale")</f>
        <v xml:space="preserve"> No Sale</v>
      </c>
      <c r="E33" s="13">
        <f>_xlfn.IFNA(INDEX('2015 Monthly Prices Q1'!$S$4:$S$119,MATCH(A33,'2015 Monthly Prices Q1'!$P$4:$P$119,0))," No Sale")</f>
        <v>4.6137500000000067</v>
      </c>
      <c r="F33" s="1"/>
      <c r="G33" s="16">
        <f>_xlfn.IFNA(INDEX('2015 Monthly Prices Q1'!$G$4:$G$119,MATCH(A33,'2015 Monthly Prices Q1'!$B$4:$B$119,0))," No Sale")</f>
        <v>691.29999999999939</v>
      </c>
      <c r="H33" s="13" t="str">
        <f>_xlfn.IFNA(INDEX('2015 Monthly Prices Q1'!$N$4:$N$119,MATCH(A33,'2015 Monthly Prices Q1'!$I$4:$I$119,0))," No Sale")</f>
        <v xml:space="preserve"> No Sale</v>
      </c>
      <c r="I33" s="19">
        <f>_xlfn.IFNA(INDEX('2015 Monthly Prices Q1'!$U$4:$U$119,MATCH(A33,'2015 Monthly Prices Q1'!$P$4:$P$119,0))," No Sale")</f>
        <v>664.38000000000102</v>
      </c>
      <c r="J33" s="1"/>
      <c r="K33" s="23">
        <f>_xlfn.IFNA(INDEX('2015 Monthly Prices Q1'!$C$125:$C$178,MATCH(A33,'2015 Monthly Prices Q1'!$B$125:$B$178,0)),"N/A")</f>
        <v>120</v>
      </c>
      <c r="L33" s="23">
        <f>_xlfn.IFNA(INDEX('2015 Monthly Prices Q1'!$J$125:$J$187,MATCH(A33,'2015 Monthly Prices Q1'!$I$125:$I$187,0)),"N/A")</f>
        <v>70</v>
      </c>
      <c r="M33" s="23">
        <f>_xlfn.IFNA(INDEX('2015 Monthly Prices Q1'!$Q$125:$Q$190,MATCH(A33,'2015 Monthly Prices Q1'!$P$125:$P$190,0)),"N/A")</f>
        <v>75</v>
      </c>
      <c r="N33" s="1"/>
      <c r="O33" s="38">
        <f>_xlfn.IFNA(INDEX('2015 Monthly Prices Q1'!$C$4:$C$119,MATCH(A33,'2015 Monthly Prices Q1'!$P$4:$P$119,0))," No Sale")</f>
        <v>136</v>
      </c>
      <c r="P33" s="23" t="str">
        <f>_xlfn.IFNA(INDEX('2015 Monthly Prices Q1'!$J$4:$J$119,MATCH(A33,'2015 Monthly Prices Q1'!$I$4:$I$119,0))," No Sale")</f>
        <v xml:space="preserve"> No Sale</v>
      </c>
      <c r="Q33" s="39">
        <f>_xlfn.IFNA(INDEX('2015 Monthly Prices Q1'!$Q$4:$Q$119,MATCH(A33,'2015 Monthly Prices Q1'!$P$4:$P$119,0))," No Sale")</f>
        <v>144</v>
      </c>
      <c r="R33" s="1"/>
      <c r="S33" s="76">
        <f t="shared" si="3"/>
        <v>1.1333333333333333</v>
      </c>
      <c r="T33" s="71" t="str">
        <f t="shared" si="4"/>
        <v>NA</v>
      </c>
      <c r="U33" s="77">
        <f t="shared" si="5"/>
        <v>1.92</v>
      </c>
    </row>
    <row r="34" spans="1:21" x14ac:dyDescent="0.25">
      <c r="A34" s="50" t="s">
        <v>28</v>
      </c>
      <c r="B34" s="1"/>
      <c r="C34" s="16">
        <f>_xlfn.IFNA(INDEX('2015 Monthly Prices Q1'!$E$4:$E$119,MATCH(A34,'2015 Monthly Prices Q1'!$B$4:$B$119,0))," No Sale")</f>
        <v>5</v>
      </c>
      <c r="D34" s="13" t="str">
        <f>_xlfn.IFNA(INDEX('2015 Monthly Prices Q1'!$L$4:$L$119,MATCH(A34,'2015 Monthly Prices Q1'!$I$4:$I$119,0))," No Sale")</f>
        <v xml:space="preserve"> No Sale</v>
      </c>
      <c r="E34" s="13" t="str">
        <f>_xlfn.IFNA(INDEX('2015 Monthly Prices Q1'!$S$4:$S$119,MATCH(A34,'2015 Monthly Prices Q1'!$P$4:$P$119,0))," No Sale")</f>
        <v xml:space="preserve"> No Sale</v>
      </c>
      <c r="F34" s="1"/>
      <c r="G34" s="16">
        <f>_xlfn.IFNA(INDEX('2015 Monthly Prices Q1'!$G$4:$G$119,MATCH(A34,'2015 Monthly Prices Q1'!$B$4:$B$119,0))," No Sale")</f>
        <v>10</v>
      </c>
      <c r="H34" s="13" t="str">
        <f>_xlfn.IFNA(INDEX('2015 Monthly Prices Q1'!$N$4:$N$119,MATCH(A34,'2015 Monthly Prices Q1'!$I$4:$I$119,0))," No Sale")</f>
        <v xml:space="preserve"> No Sale</v>
      </c>
      <c r="I34" s="19" t="str">
        <f>_xlfn.IFNA(INDEX('2015 Monthly Prices Q1'!$U$4:$U$119,MATCH(A34,'2015 Monthly Prices Q1'!$P$4:$P$119,0))," No Sale")</f>
        <v xml:space="preserve"> No Sale</v>
      </c>
      <c r="J34" s="1"/>
      <c r="K34" s="23" t="str">
        <f>_xlfn.IFNA(INDEX('2015 Monthly Prices Q1'!$C$125:$C$178,MATCH(A34,'2015 Monthly Prices Q1'!$B$125:$B$178,0)),"N/A")</f>
        <v>N/A</v>
      </c>
      <c r="L34" s="23">
        <f>_xlfn.IFNA(INDEX('2015 Monthly Prices Q1'!$J$125:$J$187,MATCH(A34,'2015 Monthly Prices Q1'!$I$125:$I$187,0)),"N/A")</f>
        <v>50</v>
      </c>
      <c r="M34" s="23" t="str">
        <f>_xlfn.IFNA(INDEX('2015 Monthly Prices Q1'!$Q$125:$Q$190,MATCH(A34,'2015 Monthly Prices Q1'!$P$125:$P$190,0)),"N/A")</f>
        <v>N/A</v>
      </c>
      <c r="N34" s="1"/>
      <c r="O34" s="38" t="str">
        <f>_xlfn.IFNA(INDEX('2015 Monthly Prices Q1'!$C$4:$C$119,MATCH(A34,'2015 Monthly Prices Q1'!$P$4:$P$119,0))," No Sale")</f>
        <v xml:space="preserve"> No Sale</v>
      </c>
      <c r="P34" s="23" t="str">
        <f>_xlfn.IFNA(INDEX('2015 Monthly Prices Q1'!$J$4:$J$119,MATCH(A34,'2015 Monthly Prices Q1'!$I$4:$I$119,0))," No Sale")</f>
        <v xml:space="preserve"> No Sale</v>
      </c>
      <c r="Q34" s="39" t="str">
        <f>_xlfn.IFNA(INDEX('2015 Monthly Prices Q1'!$Q$4:$Q$119,MATCH(A34,'2015 Monthly Prices Q1'!$P$4:$P$119,0))," No Sale")</f>
        <v xml:space="preserve"> No Sale</v>
      </c>
      <c r="R34" s="1"/>
      <c r="S34" s="76" t="str">
        <f t="shared" si="3"/>
        <v>NA</v>
      </c>
      <c r="T34" s="71" t="str">
        <f t="shared" si="4"/>
        <v>NA</v>
      </c>
      <c r="U34" s="77" t="str">
        <f t="shared" si="5"/>
        <v>NA</v>
      </c>
    </row>
    <row r="35" spans="1:21" x14ac:dyDescent="0.25">
      <c r="A35" s="50" t="s">
        <v>30</v>
      </c>
      <c r="B35" s="1"/>
      <c r="C35" s="16">
        <f>_xlfn.IFNA(INDEX('2015 Monthly Prices Q1'!$E$4:$E$119,MATCH(A35,'2015 Monthly Prices Q1'!$B$4:$B$119,0))," No Sale")</f>
        <v>84.024390243902445</v>
      </c>
      <c r="D35" s="13">
        <f>_xlfn.IFNA(INDEX('2015 Monthly Prices Q1'!$L$4:$L$119,MATCH(A35,'2015 Monthly Prices Q1'!$I$4:$I$119,0))," No Sale")</f>
        <v>102.5</v>
      </c>
      <c r="E35" s="13">
        <f>_xlfn.IFNA(INDEX('2015 Monthly Prices Q1'!$S$4:$S$119,MATCH(A35,'2015 Monthly Prices Q1'!$P$4:$P$119,0))," No Sale")</f>
        <v>60.625</v>
      </c>
      <c r="F35" s="1"/>
      <c r="G35" s="16">
        <f>_xlfn.IFNA(INDEX('2015 Monthly Prices Q1'!$G$4:$G$119,MATCH(A35,'2015 Monthly Prices Q1'!$B$4:$B$119,0))," No Sale")</f>
        <v>3445</v>
      </c>
      <c r="H35" s="13">
        <f>_xlfn.IFNA(INDEX('2015 Monthly Prices Q1'!$N$4:$N$119,MATCH(A35,'2015 Monthly Prices Q1'!$I$4:$I$119,0))," No Sale")</f>
        <v>1435</v>
      </c>
      <c r="I35" s="19">
        <f>_xlfn.IFNA(INDEX('2015 Monthly Prices Q1'!$U$4:$U$119,MATCH(A35,'2015 Monthly Prices Q1'!$P$4:$P$119,0))," No Sale")</f>
        <v>485</v>
      </c>
      <c r="J35" s="1"/>
      <c r="K35" s="23">
        <f>_xlfn.IFNA(INDEX('2015 Monthly Prices Q1'!$C$125:$C$178,MATCH(A35,'2015 Monthly Prices Q1'!$B$125:$B$178,0)),"N/A")</f>
        <v>33</v>
      </c>
      <c r="L35" s="23">
        <f>_xlfn.IFNA(INDEX('2015 Monthly Prices Q1'!$J$125:$J$187,MATCH(A35,'2015 Monthly Prices Q1'!$I$125:$I$187,0)),"N/A")</f>
        <v>10</v>
      </c>
      <c r="M35" s="23">
        <f>_xlfn.IFNA(INDEX('2015 Monthly Prices Q1'!$Q$125:$Q$190,MATCH(A35,'2015 Monthly Prices Q1'!$P$125:$P$190,0)),"N/A")</f>
        <v>24</v>
      </c>
      <c r="N35" s="1"/>
      <c r="O35" s="38">
        <f>_xlfn.IFNA(INDEX('2015 Monthly Prices Q1'!$C$4:$C$119,MATCH(A35,'2015 Monthly Prices Q1'!$P$4:$P$119,0))," No Sale")</f>
        <v>3</v>
      </c>
      <c r="P35" s="23">
        <f>_xlfn.IFNA(INDEX('2015 Monthly Prices Q1'!$J$4:$J$119,MATCH(A35,'2015 Monthly Prices Q1'!$I$4:$I$119,0))," No Sale")</f>
        <v>14</v>
      </c>
      <c r="Q35" s="39">
        <f>_xlfn.IFNA(INDEX('2015 Monthly Prices Q1'!$Q$4:$Q$119,MATCH(A35,'2015 Monthly Prices Q1'!$P$4:$P$119,0))," No Sale")</f>
        <v>8</v>
      </c>
      <c r="R35" s="1"/>
      <c r="S35" s="76">
        <f t="shared" si="3"/>
        <v>9.0909090909090912E-2</v>
      </c>
      <c r="T35" s="71">
        <f t="shared" si="4"/>
        <v>1.4</v>
      </c>
      <c r="U35" s="77">
        <f t="shared" si="5"/>
        <v>0.33333333333333331</v>
      </c>
    </row>
    <row r="36" spans="1:21" x14ac:dyDescent="0.25">
      <c r="A36" s="50" t="s">
        <v>34</v>
      </c>
      <c r="B36" s="1"/>
      <c r="C36" s="16">
        <f>_xlfn.IFNA(INDEX('2015 Monthly Prices Q1'!$E$4:$E$119,MATCH(A36,'2015 Monthly Prices Q1'!$B$4:$B$119,0))," No Sale")</f>
        <v>10.577142857142857</v>
      </c>
      <c r="D36" s="13">
        <f>_xlfn.IFNA(INDEX('2015 Monthly Prices Q1'!$L$4:$L$119,MATCH(A36,'2015 Monthly Prices Q1'!$I$4:$I$119,0))," No Sale")</f>
        <v>5.9313457547169932</v>
      </c>
      <c r="E36" s="13">
        <f>_xlfn.IFNA(INDEX('2015 Monthly Prices Q1'!$S$4:$S$119,MATCH(A36,'2015 Monthly Prices Q1'!$P$4:$P$119,0))," No Sale")</f>
        <v>13</v>
      </c>
      <c r="F36" s="1"/>
      <c r="G36" s="16">
        <f>_xlfn.IFNA(INDEX('2015 Monthly Prices Q1'!$G$4:$G$119,MATCH(A36,'2015 Monthly Prices Q1'!$B$4:$B$119,0))," No Sale")</f>
        <v>2221.1999999999998</v>
      </c>
      <c r="H36" s="13">
        <f>_xlfn.IFNA(INDEX('2015 Monthly Prices Q1'!$N$4:$N$119,MATCH(A36,'2015 Monthly Prices Q1'!$I$4:$I$119,0))," No Sale")</f>
        <v>1257.4453000000026</v>
      </c>
      <c r="I36" s="19">
        <f>_xlfn.IFNA(INDEX('2015 Monthly Prices Q1'!$U$4:$U$119,MATCH(A36,'2015 Monthly Prices Q1'!$P$4:$P$119,0))," No Sale")</f>
        <v>299</v>
      </c>
      <c r="J36" s="1"/>
      <c r="K36" s="23">
        <f>_xlfn.IFNA(INDEX('2015 Monthly Prices Q1'!$C$125:$C$178,MATCH(A36,'2015 Monthly Prices Q1'!$B$125:$B$178,0)),"N/A")</f>
        <v>131</v>
      </c>
      <c r="L36" s="23">
        <f>_xlfn.IFNA(INDEX('2015 Monthly Prices Q1'!$J$125:$J$187,MATCH(A36,'2015 Monthly Prices Q1'!$I$125:$I$187,0)),"N/A")</f>
        <v>218</v>
      </c>
      <c r="M36" s="23">
        <f>_xlfn.IFNA(INDEX('2015 Monthly Prices Q1'!$Q$125:$Q$190,MATCH(A36,'2015 Monthly Prices Q1'!$P$125:$P$190,0)),"N/A")</f>
        <v>375</v>
      </c>
      <c r="N36" s="1"/>
      <c r="O36" s="38">
        <f>_xlfn.IFNA(INDEX('2015 Monthly Prices Q1'!$C$4:$C$119,MATCH(A36,'2015 Monthly Prices Q1'!$P$4:$P$119,0))," No Sale")</f>
        <v>445</v>
      </c>
      <c r="P36" s="23">
        <f>_xlfn.IFNA(INDEX('2015 Monthly Prices Q1'!$J$4:$J$119,MATCH(A36,'2015 Monthly Prices Q1'!$I$4:$I$119,0))," No Sale")</f>
        <v>212</v>
      </c>
      <c r="Q36" s="39">
        <f>_xlfn.IFNA(INDEX('2015 Monthly Prices Q1'!$Q$4:$Q$119,MATCH(A36,'2015 Monthly Prices Q1'!$P$4:$P$119,0))," No Sale")</f>
        <v>23</v>
      </c>
      <c r="R36" s="1"/>
      <c r="S36" s="76">
        <f t="shared" si="3"/>
        <v>3.3969465648854964</v>
      </c>
      <c r="T36" s="71">
        <f t="shared" si="4"/>
        <v>0.97247706422018354</v>
      </c>
      <c r="U36" s="77">
        <f t="shared" si="5"/>
        <v>6.133333333333333E-2</v>
      </c>
    </row>
    <row r="37" spans="1:21" x14ac:dyDescent="0.25">
      <c r="A37" s="50" t="s">
        <v>35</v>
      </c>
      <c r="B37" s="1"/>
      <c r="C37" s="16">
        <f>_xlfn.IFNA(INDEX('2015 Monthly Prices Q1'!$E$4:$E$119,MATCH(A37,'2015 Monthly Prices Q1'!$B$4:$B$119,0))," No Sale")</f>
        <v>8</v>
      </c>
      <c r="D37" s="13" t="str">
        <f>_xlfn.IFNA(INDEX('2015 Monthly Prices Q1'!$L$4:$L$119,MATCH(A37,'2015 Monthly Prices Q1'!$I$4:$I$119,0))," No Sale")</f>
        <v xml:space="preserve"> No Sale</v>
      </c>
      <c r="E37" s="13" t="str">
        <f>_xlfn.IFNA(INDEX('2015 Monthly Prices Q1'!$S$4:$S$119,MATCH(A37,'2015 Monthly Prices Q1'!$P$4:$P$119,0))," No Sale")</f>
        <v xml:space="preserve"> No Sale</v>
      </c>
      <c r="F37" s="1"/>
      <c r="G37" s="16">
        <f>_xlfn.IFNA(INDEX('2015 Monthly Prices Q1'!$G$4:$G$119,MATCH(A37,'2015 Monthly Prices Q1'!$B$4:$B$119,0))," No Sale")</f>
        <v>8</v>
      </c>
      <c r="H37" s="13" t="str">
        <f>_xlfn.IFNA(INDEX('2015 Monthly Prices Q1'!$N$4:$N$119,MATCH(A37,'2015 Monthly Prices Q1'!$I$4:$I$119,0))," No Sale")</f>
        <v xml:space="preserve"> No Sale</v>
      </c>
      <c r="I37" s="19" t="str">
        <f>_xlfn.IFNA(INDEX('2015 Monthly Prices Q1'!$U$4:$U$119,MATCH(A37,'2015 Monthly Prices Q1'!$P$4:$P$119,0))," No Sale")</f>
        <v xml:space="preserve"> No Sale</v>
      </c>
      <c r="J37" s="1"/>
      <c r="K37" s="23">
        <f>_xlfn.IFNA(INDEX('2015 Monthly Prices Q1'!$C$125:$C$178,MATCH(A37,'2015 Monthly Prices Q1'!$B$125:$B$178,0)),"N/A")</f>
        <v>1</v>
      </c>
      <c r="L37" s="23">
        <f>_xlfn.IFNA(INDEX('2015 Monthly Prices Q1'!$J$125:$J$187,MATCH(A37,'2015 Monthly Prices Q1'!$I$125:$I$187,0)),"N/A")</f>
        <v>1</v>
      </c>
      <c r="M37" s="23" t="str">
        <f>_xlfn.IFNA(INDEX('2015 Monthly Prices Q1'!$Q$125:$Q$190,MATCH(A37,'2015 Monthly Prices Q1'!$P$125:$P$190,0)),"N/A")</f>
        <v>N/A</v>
      </c>
      <c r="N37" s="1"/>
      <c r="O37" s="38" t="str">
        <f>_xlfn.IFNA(INDEX('2015 Monthly Prices Q1'!$C$4:$C$119,MATCH(A37,'2015 Monthly Prices Q1'!$P$4:$P$119,0))," No Sale")</f>
        <v xml:space="preserve"> No Sale</v>
      </c>
      <c r="P37" s="23" t="str">
        <f>_xlfn.IFNA(INDEX('2015 Monthly Prices Q1'!$J$4:$J$119,MATCH(A37,'2015 Monthly Prices Q1'!$I$4:$I$119,0))," No Sale")</f>
        <v xml:space="preserve"> No Sale</v>
      </c>
      <c r="Q37" s="39" t="str">
        <f>_xlfn.IFNA(INDEX('2015 Monthly Prices Q1'!$Q$4:$Q$119,MATCH(A37,'2015 Monthly Prices Q1'!$P$4:$P$119,0))," No Sale")</f>
        <v xml:space="preserve"> No Sale</v>
      </c>
      <c r="R37" s="1"/>
      <c r="S37" s="76" t="str">
        <f t="shared" si="3"/>
        <v>NA</v>
      </c>
      <c r="T37" s="71" t="str">
        <f t="shared" si="4"/>
        <v>NA</v>
      </c>
      <c r="U37" s="77" t="str">
        <f t="shared" si="5"/>
        <v>NA</v>
      </c>
    </row>
    <row r="38" spans="1:21" x14ac:dyDescent="0.25">
      <c r="A38" s="50" t="s">
        <v>40</v>
      </c>
      <c r="B38" s="1"/>
      <c r="C38" s="16">
        <f>_xlfn.IFNA(INDEX('2015 Monthly Prices Q1'!$E$4:$E$119,MATCH(A38,'2015 Monthly Prices Q1'!$B$4:$B$119,0))," No Sale")</f>
        <v>118.07144846796668</v>
      </c>
      <c r="D38" s="13">
        <f>_xlfn.IFNA(INDEX('2015 Monthly Prices Q1'!$L$4:$L$119,MATCH(A38,'2015 Monthly Prices Q1'!$I$4:$I$119,0))," No Sale")</f>
        <v>107.84726618705039</v>
      </c>
      <c r="E38" s="13">
        <f>_xlfn.IFNA(INDEX('2015 Monthly Prices Q1'!$S$4:$S$119,MATCH(A38,'2015 Monthly Prices Q1'!$P$4:$P$119,0))," No Sale")</f>
        <v>130.3046762589928</v>
      </c>
      <c r="F38" s="1"/>
      <c r="G38" s="16">
        <f>_xlfn.IFNA(INDEX('2015 Monthly Prices Q1'!$G$4:$G$119,MATCH(A38,'2015 Monthly Prices Q1'!$B$4:$B$119,0))," No Sale")</f>
        <v>42387.650000000038</v>
      </c>
      <c r="H38" s="13">
        <f>_xlfn.IFNA(INDEX('2015 Monthly Prices Q1'!$N$4:$N$119,MATCH(A38,'2015 Monthly Prices Q1'!$I$4:$I$119,0))," No Sale")</f>
        <v>29981.540000000008</v>
      </c>
      <c r="I38" s="19">
        <f>_xlfn.IFNA(INDEX('2015 Monthly Prices Q1'!$U$4:$U$119,MATCH(A38,'2015 Monthly Prices Q1'!$P$4:$P$119,0))," No Sale")</f>
        <v>54337.049999999996</v>
      </c>
      <c r="J38" s="1"/>
      <c r="K38" s="23">
        <f>_xlfn.IFNA(INDEX('2015 Monthly Prices Q1'!$C$125:$C$178,MATCH(A38,'2015 Monthly Prices Q1'!$B$125:$B$178,0)),"N/A")</f>
        <v>296</v>
      </c>
      <c r="L38" s="23">
        <f>_xlfn.IFNA(INDEX('2015 Monthly Prices Q1'!$J$125:$J$187,MATCH(A38,'2015 Monthly Prices Q1'!$I$125:$I$187,0)),"N/A")</f>
        <v>369</v>
      </c>
      <c r="M38" s="23">
        <f>_xlfn.IFNA(INDEX('2015 Monthly Prices Q1'!$Q$125:$Q$190,MATCH(A38,'2015 Monthly Prices Q1'!$P$125:$P$190,0)),"N/A")</f>
        <v>575</v>
      </c>
      <c r="N38" s="1"/>
      <c r="O38" s="38">
        <f>_xlfn.IFNA(INDEX('2015 Monthly Prices Q1'!$C$4:$C$119,MATCH(A38,'2015 Monthly Prices Q1'!$P$4:$P$119,0))," No Sale")</f>
        <v>44</v>
      </c>
      <c r="P38" s="23">
        <f>_xlfn.IFNA(INDEX('2015 Monthly Prices Q1'!$J$4:$J$119,MATCH(A38,'2015 Monthly Prices Q1'!$I$4:$I$119,0))," No Sale")</f>
        <v>278</v>
      </c>
      <c r="Q38" s="39">
        <f>_xlfn.IFNA(INDEX('2015 Monthly Prices Q1'!$Q$4:$Q$119,MATCH(A38,'2015 Monthly Prices Q1'!$P$4:$P$119,0))," No Sale")</f>
        <v>417</v>
      </c>
      <c r="R38" s="1"/>
      <c r="S38" s="76">
        <f t="shared" si="3"/>
        <v>0.14864864864864866</v>
      </c>
      <c r="T38" s="71">
        <f t="shared" si="4"/>
        <v>0.75338753387533874</v>
      </c>
      <c r="U38" s="77">
        <f t="shared" si="5"/>
        <v>0.72521739130434781</v>
      </c>
    </row>
    <row r="39" spans="1:21" x14ac:dyDescent="0.25">
      <c r="A39" s="50" t="s">
        <v>41</v>
      </c>
      <c r="B39" s="1"/>
      <c r="C39" s="16">
        <f>_xlfn.IFNA(INDEX('2015 Monthly Prices Q1'!$E$4:$E$119,MATCH(A39,'2015 Monthly Prices Q1'!$B$4:$B$119,0))," No Sale")</f>
        <v>12.131578947368421</v>
      </c>
      <c r="D39" s="13">
        <f>_xlfn.IFNA(INDEX('2015 Monthly Prices Q1'!$L$4:$L$119,MATCH(A39,'2015 Monthly Prices Q1'!$I$4:$I$119,0))," No Sale")</f>
        <v>11.324001459854005</v>
      </c>
      <c r="E39" s="13">
        <f>_xlfn.IFNA(INDEX('2015 Monthly Prices Q1'!$S$4:$S$119,MATCH(A39,'2015 Monthly Prices Q1'!$P$4:$P$119,0))," No Sale")</f>
        <v>14.08703071672355</v>
      </c>
      <c r="F39" s="1"/>
      <c r="G39" s="16">
        <f>_xlfn.IFNA(INDEX('2015 Monthly Prices Q1'!$G$4:$G$119,MATCH(A39,'2015 Monthly Prices Q1'!$B$4:$B$119,0))," No Sale")</f>
        <v>922</v>
      </c>
      <c r="H39" s="13">
        <f>_xlfn.IFNA(INDEX('2015 Monthly Prices Q1'!$N$4:$N$119,MATCH(A39,'2015 Monthly Prices Q1'!$I$4:$I$119,0))," No Sale")</f>
        <v>1551.3881999999987</v>
      </c>
      <c r="I39" s="19">
        <f>_xlfn.IFNA(INDEX('2015 Monthly Prices Q1'!$U$4:$U$119,MATCH(A39,'2015 Monthly Prices Q1'!$P$4:$P$119,0))," No Sale")</f>
        <v>4127.5</v>
      </c>
      <c r="J39" s="1"/>
      <c r="K39" s="23">
        <f>_xlfn.IFNA(INDEX('2015 Monthly Prices Q1'!$C$125:$C$178,MATCH(A39,'2015 Monthly Prices Q1'!$B$125:$B$178,0)),"N/A")</f>
        <v>44</v>
      </c>
      <c r="L39" s="23">
        <f>_xlfn.IFNA(INDEX('2015 Monthly Prices Q1'!$J$125:$J$187,MATCH(A39,'2015 Monthly Prices Q1'!$I$125:$I$187,0)),"N/A")</f>
        <v>143</v>
      </c>
      <c r="M39" s="23">
        <f>_xlfn.IFNA(INDEX('2015 Monthly Prices Q1'!$Q$125:$Q$190,MATCH(A39,'2015 Monthly Prices Q1'!$P$125:$P$190,0)),"N/A")</f>
        <v>442</v>
      </c>
      <c r="N39" s="1"/>
      <c r="O39" s="38">
        <f>_xlfn.IFNA(INDEX('2015 Monthly Prices Q1'!$C$4:$C$119,MATCH(A39,'2015 Monthly Prices Q1'!$P$4:$P$119,0))," No Sale")</f>
        <v>210</v>
      </c>
      <c r="P39" s="23">
        <f>_xlfn.IFNA(INDEX('2015 Monthly Prices Q1'!$J$4:$J$119,MATCH(A39,'2015 Monthly Prices Q1'!$I$4:$I$119,0))," No Sale")</f>
        <v>137</v>
      </c>
      <c r="Q39" s="39">
        <f>_xlfn.IFNA(INDEX('2015 Monthly Prices Q1'!$Q$4:$Q$119,MATCH(A39,'2015 Monthly Prices Q1'!$P$4:$P$119,0))," No Sale")</f>
        <v>293</v>
      </c>
      <c r="R39" s="1"/>
      <c r="S39" s="76">
        <f t="shared" si="3"/>
        <v>4.7727272727272725</v>
      </c>
      <c r="T39" s="71">
        <f t="shared" si="4"/>
        <v>0.95804195804195802</v>
      </c>
      <c r="U39" s="77">
        <f t="shared" si="5"/>
        <v>0.66289592760180993</v>
      </c>
    </row>
    <row r="40" spans="1:21" x14ac:dyDescent="0.25">
      <c r="A40" s="50" t="s">
        <v>42</v>
      </c>
      <c r="B40" s="1"/>
      <c r="C40" s="16">
        <f>_xlfn.IFNA(INDEX('2015 Monthly Prices Q1'!$E$4:$E$119,MATCH(A40,'2015 Monthly Prices Q1'!$B$4:$B$119,0))," No Sale")</f>
        <v>5.42</v>
      </c>
      <c r="D40" s="13" t="str">
        <f>_xlfn.IFNA(INDEX('2015 Monthly Prices Q1'!$L$4:$L$119,MATCH(A40,'2015 Monthly Prices Q1'!$I$4:$I$119,0))," No Sale")</f>
        <v xml:space="preserve"> No Sale</v>
      </c>
      <c r="E40" s="13" t="str">
        <f>_xlfn.IFNA(INDEX('2015 Monthly Prices Q1'!$S$4:$S$119,MATCH(A40,'2015 Monthly Prices Q1'!$P$4:$P$119,0))," No Sale")</f>
        <v xml:space="preserve"> No Sale</v>
      </c>
      <c r="F40" s="1"/>
      <c r="G40" s="16">
        <f>_xlfn.IFNA(INDEX('2015 Monthly Prices Q1'!$G$4:$G$119,MATCH(A40,'2015 Monthly Prices Q1'!$B$4:$B$119,0))," No Sale")</f>
        <v>5.42</v>
      </c>
      <c r="H40" s="13" t="str">
        <f>_xlfn.IFNA(INDEX('2015 Monthly Prices Q1'!$N$4:$N$119,MATCH(A40,'2015 Monthly Prices Q1'!$I$4:$I$119,0))," No Sale")</f>
        <v xml:space="preserve"> No Sale</v>
      </c>
      <c r="I40" s="19" t="str">
        <f>_xlfn.IFNA(INDEX('2015 Monthly Prices Q1'!$U$4:$U$119,MATCH(A40,'2015 Monthly Prices Q1'!$P$4:$P$119,0))," No Sale")</f>
        <v xml:space="preserve"> No Sale</v>
      </c>
      <c r="J40" s="1"/>
      <c r="K40" s="23" t="str">
        <f>_xlfn.IFNA(INDEX('2015 Monthly Prices Q1'!$C$125:$C$178,MATCH(A40,'2015 Monthly Prices Q1'!$B$125:$B$178,0)),"N/A")</f>
        <v>N/A</v>
      </c>
      <c r="L40" s="23" t="str">
        <f>_xlfn.IFNA(INDEX('2015 Monthly Prices Q1'!$J$125:$J$187,MATCH(A40,'2015 Monthly Prices Q1'!$I$125:$I$187,0)),"N/A")</f>
        <v>N/A</v>
      </c>
      <c r="M40" s="23" t="str">
        <f>_xlfn.IFNA(INDEX('2015 Monthly Prices Q1'!$Q$125:$Q$190,MATCH(A40,'2015 Monthly Prices Q1'!$P$125:$P$190,0)),"N/A")</f>
        <v>N/A</v>
      </c>
      <c r="N40" s="1"/>
      <c r="O40" s="38" t="str">
        <f>_xlfn.IFNA(INDEX('2015 Monthly Prices Q1'!$C$4:$C$119,MATCH(A40,'2015 Monthly Prices Q1'!$P$4:$P$119,0))," No Sale")</f>
        <v xml:space="preserve"> No Sale</v>
      </c>
      <c r="P40" s="23" t="str">
        <f>_xlfn.IFNA(INDEX('2015 Monthly Prices Q1'!$J$4:$J$119,MATCH(A40,'2015 Monthly Prices Q1'!$I$4:$I$119,0))," No Sale")</f>
        <v xml:space="preserve"> No Sale</v>
      </c>
      <c r="Q40" s="39" t="str">
        <f>_xlfn.IFNA(INDEX('2015 Monthly Prices Q1'!$Q$4:$Q$119,MATCH(A40,'2015 Monthly Prices Q1'!$P$4:$P$119,0))," No Sale")</f>
        <v xml:space="preserve"> No Sale</v>
      </c>
      <c r="R40" s="1"/>
      <c r="S40" s="76" t="str">
        <f t="shared" si="3"/>
        <v>NA</v>
      </c>
      <c r="T40" s="71" t="str">
        <f t="shared" si="4"/>
        <v>NA</v>
      </c>
      <c r="U40" s="77" t="str">
        <f t="shared" si="5"/>
        <v>NA</v>
      </c>
    </row>
    <row r="41" spans="1:21" x14ac:dyDescent="0.25">
      <c r="A41" s="50" t="s">
        <v>131</v>
      </c>
      <c r="B41" s="1"/>
      <c r="C41" s="16" t="str">
        <f>_xlfn.IFNA(INDEX('2015 Monthly Prices Q1'!$E$4:$E$119,MATCH(A41,'2015 Monthly Prices Q1'!$B$4:$B$119,0))," No Sale")</f>
        <v xml:space="preserve"> No Sale</v>
      </c>
      <c r="D41" s="13" t="str">
        <f>_xlfn.IFNA(INDEX('2015 Monthly Prices Q1'!$L$4:$L$119,MATCH(A41,'2015 Monthly Prices Q1'!$I$4:$I$119,0))," No Sale")</f>
        <v xml:space="preserve"> No Sale</v>
      </c>
      <c r="E41" s="13">
        <f>_xlfn.IFNA(INDEX('2015 Monthly Prices Q1'!$S$4:$S$119,MATCH(A41,'2015 Monthly Prices Q1'!$P$4:$P$119,0))," No Sale")</f>
        <v>50</v>
      </c>
      <c r="F41" s="1"/>
      <c r="G41" s="16" t="str">
        <f>_xlfn.IFNA(INDEX('2015 Monthly Prices Q1'!$G$4:$G$119,MATCH(A41,'2015 Monthly Prices Q1'!$B$4:$B$119,0))," No Sale")</f>
        <v xml:space="preserve"> No Sale</v>
      </c>
      <c r="H41" s="13" t="str">
        <f>_xlfn.IFNA(INDEX('2015 Monthly Prices Q1'!$N$4:$N$119,MATCH(A41,'2015 Monthly Prices Q1'!$I$4:$I$119,0))," No Sale")</f>
        <v xml:space="preserve"> No Sale</v>
      </c>
      <c r="I41" s="19">
        <f>_xlfn.IFNA(INDEX('2015 Monthly Prices Q1'!$U$4:$U$119,MATCH(A41,'2015 Monthly Prices Q1'!$P$4:$P$119,0))," No Sale")</f>
        <v>250</v>
      </c>
      <c r="J41" s="1"/>
      <c r="K41" s="23">
        <f>_xlfn.IFNA(INDEX('2015 Monthly Prices Q1'!$C$125:$C$178,MATCH(A41,'2015 Monthly Prices Q1'!$B$125:$B$178,0)),"N/A")</f>
        <v>3</v>
      </c>
      <c r="L41" s="23">
        <f>_xlfn.IFNA(INDEX('2015 Monthly Prices Q1'!$J$125:$J$187,MATCH(A41,'2015 Monthly Prices Q1'!$I$125:$I$187,0)),"N/A")</f>
        <v>1</v>
      </c>
      <c r="M41" s="23">
        <f>_xlfn.IFNA(INDEX('2015 Monthly Prices Q1'!$Q$125:$Q$190,MATCH(A41,'2015 Monthly Prices Q1'!$P$125:$P$190,0)),"N/A")</f>
        <v>3</v>
      </c>
      <c r="N41" s="1"/>
      <c r="O41" s="38">
        <f>_xlfn.IFNA(INDEX('2015 Monthly Prices Q1'!$C$4:$C$119,MATCH(A41,'2015 Monthly Prices Q1'!$P$4:$P$119,0))," No Sale")</f>
        <v>1</v>
      </c>
      <c r="P41" s="23" t="str">
        <f>_xlfn.IFNA(INDEX('2015 Monthly Prices Q1'!$J$4:$J$119,MATCH(A41,'2015 Monthly Prices Q1'!$I$4:$I$119,0))," No Sale")</f>
        <v xml:space="preserve"> No Sale</v>
      </c>
      <c r="Q41" s="39">
        <f>_xlfn.IFNA(INDEX('2015 Monthly Prices Q1'!$Q$4:$Q$119,MATCH(A41,'2015 Monthly Prices Q1'!$P$4:$P$119,0))," No Sale")</f>
        <v>5</v>
      </c>
      <c r="R41" s="1"/>
      <c r="S41" s="76">
        <f t="shared" si="3"/>
        <v>0.33333333333333331</v>
      </c>
      <c r="T41" s="71" t="str">
        <f t="shared" si="4"/>
        <v>NA</v>
      </c>
      <c r="U41" s="77">
        <f t="shared" si="5"/>
        <v>1.6666666666666667</v>
      </c>
    </row>
    <row r="42" spans="1:21" x14ac:dyDescent="0.25">
      <c r="A42" s="50" t="s">
        <v>43</v>
      </c>
      <c r="B42" s="1"/>
      <c r="C42" s="16">
        <f>_xlfn.IFNA(INDEX('2015 Monthly Prices Q1'!$E$4:$E$119,MATCH(A42,'2015 Monthly Prices Q1'!$B$4:$B$119,0))," No Sale")</f>
        <v>58.765000000000022</v>
      </c>
      <c r="D42" s="13">
        <f>_xlfn.IFNA(INDEX('2015 Monthly Prices Q1'!$L$4:$L$119,MATCH(A42,'2015 Monthly Prices Q1'!$I$4:$I$119,0))," No Sale")</f>
        <v>64.658181818181816</v>
      </c>
      <c r="E42" s="13">
        <f>_xlfn.IFNA(INDEX('2015 Monthly Prices Q1'!$S$4:$S$119,MATCH(A42,'2015 Monthly Prices Q1'!$P$4:$P$119,0))," No Sale")</f>
        <v>40.288947368421042</v>
      </c>
      <c r="F42" s="1"/>
      <c r="G42" s="16">
        <f>_xlfn.IFNA(INDEX('2015 Monthly Prices Q1'!$G$4:$G$119,MATCH(A42,'2015 Monthly Prices Q1'!$B$4:$B$119,0))," No Sale")</f>
        <v>1057.7700000000004</v>
      </c>
      <c r="H42" s="13">
        <f>_xlfn.IFNA(INDEX('2015 Monthly Prices Q1'!$N$4:$N$119,MATCH(A42,'2015 Monthly Prices Q1'!$I$4:$I$119,0))," No Sale")</f>
        <v>711.24</v>
      </c>
      <c r="I42" s="19">
        <f>_xlfn.IFNA(INDEX('2015 Monthly Prices Q1'!$U$4:$U$119,MATCH(A42,'2015 Monthly Prices Q1'!$P$4:$P$119,0))," No Sale")</f>
        <v>1530.9799999999996</v>
      </c>
      <c r="J42" s="1"/>
      <c r="K42" s="23">
        <f>_xlfn.IFNA(INDEX('2015 Monthly Prices Q1'!$C$125:$C$178,MATCH(A42,'2015 Monthly Prices Q1'!$B$125:$B$178,0)),"N/A")</f>
        <v>1</v>
      </c>
      <c r="L42" s="23">
        <f>_xlfn.IFNA(INDEX('2015 Monthly Prices Q1'!$J$125:$J$187,MATCH(A42,'2015 Monthly Prices Q1'!$I$125:$I$187,0)),"N/A")</f>
        <v>6</v>
      </c>
      <c r="M42" s="23">
        <f>_xlfn.IFNA(INDEX('2015 Monthly Prices Q1'!$Q$125:$Q$190,MATCH(A42,'2015 Monthly Prices Q1'!$P$125:$P$190,0)),"N/A")</f>
        <v>36</v>
      </c>
      <c r="N42" s="1"/>
      <c r="O42" s="38">
        <f>_xlfn.IFNA(INDEX('2015 Monthly Prices Q1'!$C$4:$C$119,MATCH(A42,'2015 Monthly Prices Q1'!$P$4:$P$119,0))," No Sale")</f>
        <v>5</v>
      </c>
      <c r="P42" s="23">
        <f>_xlfn.IFNA(INDEX('2015 Monthly Prices Q1'!$J$4:$J$119,MATCH(A42,'2015 Monthly Prices Q1'!$I$4:$I$119,0))," No Sale")</f>
        <v>11</v>
      </c>
      <c r="Q42" s="39">
        <f>_xlfn.IFNA(INDEX('2015 Monthly Prices Q1'!$Q$4:$Q$119,MATCH(A42,'2015 Monthly Prices Q1'!$P$4:$P$119,0))," No Sale")</f>
        <v>38</v>
      </c>
      <c r="R42" s="1"/>
      <c r="S42" s="76">
        <f t="shared" si="3"/>
        <v>5</v>
      </c>
      <c r="T42" s="71">
        <f t="shared" si="4"/>
        <v>1.8333333333333333</v>
      </c>
      <c r="U42" s="77">
        <f t="shared" si="5"/>
        <v>1.0555555555555556</v>
      </c>
    </row>
    <row r="43" spans="1:21" x14ac:dyDescent="0.25">
      <c r="A43" s="50" t="s">
        <v>44</v>
      </c>
      <c r="B43" s="1"/>
      <c r="C43" s="16">
        <f>_xlfn.IFNA(INDEX('2015 Monthly Prices Q1'!$E$4:$E$119,MATCH(A43,'2015 Monthly Prices Q1'!$B$4:$B$119,0))," No Sale")</f>
        <v>4.1856287425149699</v>
      </c>
      <c r="D43" s="13">
        <f>_xlfn.IFNA(INDEX('2015 Monthly Prices Q1'!$L$4:$L$119,MATCH(A43,'2015 Monthly Prices Q1'!$I$4:$I$119,0))," No Sale")</f>
        <v>4.3020134228187921</v>
      </c>
      <c r="E43" s="13">
        <f>_xlfn.IFNA(INDEX('2015 Monthly Prices Q1'!$S$4:$S$119,MATCH(A43,'2015 Monthly Prices Q1'!$P$4:$P$119,0))," No Sale")</f>
        <v>4.0519480519480515</v>
      </c>
      <c r="F43" s="1"/>
      <c r="G43" s="16">
        <f>_xlfn.IFNA(INDEX('2015 Monthly Prices Q1'!$G$4:$G$119,MATCH(A43,'2015 Monthly Prices Q1'!$B$4:$B$119,0))," No Sale")</f>
        <v>699</v>
      </c>
      <c r="H43" s="13">
        <f>_xlfn.IFNA(INDEX('2015 Monthly Prices Q1'!$N$4:$N$119,MATCH(A43,'2015 Monthly Prices Q1'!$I$4:$I$119,0))," No Sale")</f>
        <v>641</v>
      </c>
      <c r="I43" s="19">
        <f>_xlfn.IFNA(INDEX('2015 Monthly Prices Q1'!$U$4:$U$119,MATCH(A43,'2015 Monthly Prices Q1'!$P$4:$P$119,0))," No Sale")</f>
        <v>624</v>
      </c>
      <c r="J43" s="1"/>
      <c r="K43" s="23">
        <f>_xlfn.IFNA(INDEX('2015 Monthly Prices Q1'!$C$125:$C$178,MATCH(A43,'2015 Monthly Prices Q1'!$B$125:$B$178,0)),"N/A")</f>
        <v>3</v>
      </c>
      <c r="L43" s="23">
        <f>_xlfn.IFNA(INDEX('2015 Monthly Prices Q1'!$J$125:$J$187,MATCH(A43,'2015 Monthly Prices Q1'!$I$125:$I$187,0)),"N/A")</f>
        <v>30</v>
      </c>
      <c r="M43" s="23">
        <f>_xlfn.IFNA(INDEX('2015 Monthly Prices Q1'!$Q$125:$Q$190,MATCH(A43,'2015 Monthly Prices Q1'!$P$125:$P$190,0)),"N/A")</f>
        <v>3</v>
      </c>
      <c r="N43" s="1"/>
      <c r="O43" s="38">
        <f>_xlfn.IFNA(INDEX('2015 Monthly Prices Q1'!$C$4:$C$119,MATCH(A43,'2015 Monthly Prices Q1'!$P$4:$P$119,0))," No Sale")</f>
        <v>3</v>
      </c>
      <c r="P43" s="23">
        <f>_xlfn.IFNA(INDEX('2015 Monthly Prices Q1'!$J$4:$J$119,MATCH(A43,'2015 Monthly Prices Q1'!$I$4:$I$119,0))," No Sale")</f>
        <v>149</v>
      </c>
      <c r="Q43" s="39">
        <f>_xlfn.IFNA(INDEX('2015 Monthly Prices Q1'!$Q$4:$Q$119,MATCH(A43,'2015 Monthly Prices Q1'!$P$4:$P$119,0))," No Sale")</f>
        <v>154</v>
      </c>
      <c r="R43" s="1"/>
      <c r="S43" s="76">
        <f t="shared" si="3"/>
        <v>1</v>
      </c>
      <c r="T43" s="71">
        <f t="shared" si="4"/>
        <v>4.9666666666666668</v>
      </c>
      <c r="U43" s="77">
        <f t="shared" si="5"/>
        <v>51.333333333333336</v>
      </c>
    </row>
    <row r="44" spans="1:21" x14ac:dyDescent="0.25">
      <c r="A44" s="50" t="s">
        <v>45</v>
      </c>
      <c r="B44" s="1"/>
      <c r="C44" s="16">
        <f>_xlfn.IFNA(INDEX('2015 Monthly Prices Q1'!$E$4:$E$119,MATCH(A44,'2015 Monthly Prices Q1'!$B$4:$B$119,0))," No Sale")</f>
        <v>27.560344827586206</v>
      </c>
      <c r="D44" s="13">
        <f>_xlfn.IFNA(INDEX('2015 Monthly Prices Q1'!$L$4:$L$119,MATCH(A44,'2015 Monthly Prices Q1'!$I$4:$I$119,0))," No Sale")</f>
        <v>26</v>
      </c>
      <c r="E44" s="13" t="str">
        <f>_xlfn.IFNA(INDEX('2015 Monthly Prices Q1'!$S$4:$S$119,MATCH(A44,'2015 Monthly Prices Q1'!$P$4:$P$119,0))," No Sale")</f>
        <v xml:space="preserve"> No Sale</v>
      </c>
      <c r="F44" s="1"/>
      <c r="G44" s="16">
        <f>_xlfn.IFNA(INDEX('2015 Monthly Prices Q1'!$G$4:$G$119,MATCH(A44,'2015 Monthly Prices Q1'!$B$4:$B$119,0))," No Sale")</f>
        <v>15985</v>
      </c>
      <c r="H44" s="13">
        <f>_xlfn.IFNA(INDEX('2015 Monthly Prices Q1'!$N$4:$N$119,MATCH(A44,'2015 Monthly Prices Q1'!$I$4:$I$119,0))," No Sale")</f>
        <v>26</v>
      </c>
      <c r="I44" s="19" t="str">
        <f>_xlfn.IFNA(INDEX('2015 Monthly Prices Q1'!$U$4:$U$119,MATCH(A44,'2015 Monthly Prices Q1'!$P$4:$P$119,0))," No Sale")</f>
        <v xml:space="preserve"> No Sale</v>
      </c>
      <c r="J44" s="1"/>
      <c r="K44" s="23" t="str">
        <f>_xlfn.IFNA(INDEX('2015 Monthly Prices Q1'!$C$125:$C$178,MATCH(A44,'2015 Monthly Prices Q1'!$B$125:$B$178,0)),"N/A")</f>
        <v>N/A</v>
      </c>
      <c r="L44" s="23" t="str">
        <f>_xlfn.IFNA(INDEX('2015 Monthly Prices Q1'!$J$125:$J$187,MATCH(A44,'2015 Monthly Prices Q1'!$I$125:$I$187,0)),"N/A")</f>
        <v>N/A</v>
      </c>
      <c r="M44" s="23">
        <f>_xlfn.IFNA(INDEX('2015 Monthly Prices Q1'!$Q$125:$Q$190,MATCH(A44,'2015 Monthly Prices Q1'!$P$125:$P$190,0)),"N/A")</f>
        <v>6</v>
      </c>
      <c r="N44" s="1"/>
      <c r="O44" s="38" t="str">
        <f>_xlfn.IFNA(INDEX('2015 Monthly Prices Q1'!$C$4:$C$119,MATCH(A44,'2015 Monthly Prices Q1'!$P$4:$P$119,0))," No Sale")</f>
        <v xml:space="preserve"> No Sale</v>
      </c>
      <c r="P44" s="23">
        <f>_xlfn.IFNA(INDEX('2015 Monthly Prices Q1'!$J$4:$J$119,MATCH(A44,'2015 Monthly Prices Q1'!$I$4:$I$119,0))," No Sale")</f>
        <v>1</v>
      </c>
      <c r="Q44" s="39" t="str">
        <f>_xlfn.IFNA(INDEX('2015 Monthly Prices Q1'!$Q$4:$Q$119,MATCH(A44,'2015 Monthly Prices Q1'!$P$4:$P$119,0))," No Sale")</f>
        <v xml:space="preserve"> No Sale</v>
      </c>
      <c r="R44" s="1"/>
      <c r="S44" s="76" t="str">
        <f t="shared" si="3"/>
        <v>NA</v>
      </c>
      <c r="T44" s="71" t="str">
        <f t="shared" si="4"/>
        <v>NA</v>
      </c>
      <c r="U44" s="77" t="str">
        <f t="shared" si="5"/>
        <v>NA</v>
      </c>
    </row>
    <row r="45" spans="1:21" x14ac:dyDescent="0.25">
      <c r="A45" s="50" t="s">
        <v>47</v>
      </c>
      <c r="B45" s="1"/>
      <c r="C45" s="16">
        <f>_xlfn.IFNA(INDEX('2015 Monthly Prices Q1'!$E$4:$E$119,MATCH(A45,'2015 Monthly Prices Q1'!$B$4:$B$119,0))," No Sale")</f>
        <v>31.617977528089888</v>
      </c>
      <c r="D45" s="13">
        <f>_xlfn.IFNA(INDEX('2015 Monthly Prices Q1'!$L$4:$L$119,MATCH(A45,'2015 Monthly Prices Q1'!$I$4:$I$119,0))," No Sale")</f>
        <v>12.628571428571428</v>
      </c>
      <c r="E45" s="13">
        <f>_xlfn.IFNA(INDEX('2015 Monthly Prices Q1'!$S$4:$S$119,MATCH(A45,'2015 Monthly Prices Q1'!$P$4:$P$119,0))," No Sale")</f>
        <v>25.043364928909984</v>
      </c>
      <c r="F45" s="1"/>
      <c r="G45" s="16">
        <f>_xlfn.IFNA(INDEX('2015 Monthly Prices Q1'!$G$4:$G$119,MATCH(A45,'2015 Monthly Prices Q1'!$B$4:$B$119,0))," No Sale")</f>
        <v>2814</v>
      </c>
      <c r="H45" s="13">
        <f>_xlfn.IFNA(INDEX('2015 Monthly Prices Q1'!$N$4:$N$119,MATCH(A45,'2015 Monthly Prices Q1'!$I$4:$I$119,0))," No Sale")</f>
        <v>442</v>
      </c>
      <c r="I45" s="19">
        <f>_xlfn.IFNA(INDEX('2015 Monthly Prices Q1'!$U$4:$U$119,MATCH(A45,'2015 Monthly Prices Q1'!$P$4:$P$119,0))," No Sale")</f>
        <v>5284.1500000000069</v>
      </c>
      <c r="J45" s="1"/>
      <c r="K45" s="23" t="str">
        <f>_xlfn.IFNA(INDEX('2015 Monthly Prices Q1'!$C$125:$C$178,MATCH(A45,'2015 Monthly Prices Q1'!$B$125:$B$178,0)),"N/A")</f>
        <v>N/A</v>
      </c>
      <c r="L45" s="23">
        <f>_xlfn.IFNA(INDEX('2015 Monthly Prices Q1'!$J$125:$J$187,MATCH(A45,'2015 Monthly Prices Q1'!$I$125:$I$187,0)),"N/A")</f>
        <v>26</v>
      </c>
      <c r="M45" s="23">
        <f>_xlfn.IFNA(INDEX('2015 Monthly Prices Q1'!$Q$125:$Q$190,MATCH(A45,'2015 Monthly Prices Q1'!$P$125:$P$190,0)),"N/A")</f>
        <v>5</v>
      </c>
      <c r="N45" s="1"/>
      <c r="O45" s="38">
        <f>_xlfn.IFNA(INDEX('2015 Monthly Prices Q1'!$C$4:$C$119,MATCH(A45,'2015 Monthly Prices Q1'!$P$4:$P$119,0))," No Sale")</f>
        <v>1</v>
      </c>
      <c r="P45" s="23">
        <f>_xlfn.IFNA(INDEX('2015 Monthly Prices Q1'!$J$4:$J$119,MATCH(A45,'2015 Monthly Prices Q1'!$I$4:$I$119,0))," No Sale")</f>
        <v>35</v>
      </c>
      <c r="Q45" s="39">
        <f>_xlfn.IFNA(INDEX('2015 Monthly Prices Q1'!$Q$4:$Q$119,MATCH(A45,'2015 Monthly Prices Q1'!$P$4:$P$119,0))," No Sale")</f>
        <v>211</v>
      </c>
      <c r="R45" s="1"/>
      <c r="S45" s="76" t="str">
        <f t="shared" si="3"/>
        <v>NA</v>
      </c>
      <c r="T45" s="71">
        <f t="shared" si="4"/>
        <v>1.3461538461538463</v>
      </c>
      <c r="U45" s="77">
        <f t="shared" si="5"/>
        <v>42.2</v>
      </c>
    </row>
    <row r="46" spans="1:21" x14ac:dyDescent="0.25">
      <c r="A46" s="50" t="s">
        <v>124</v>
      </c>
      <c r="B46" s="1"/>
      <c r="C46" s="16" t="str">
        <f>_xlfn.IFNA(INDEX('2015 Monthly Prices Q1'!$E$4:$E$119,MATCH(A46,'2015 Monthly Prices Q1'!$B$4:$B$119,0))," No Sale")</f>
        <v xml:space="preserve"> No Sale</v>
      </c>
      <c r="D46" s="13">
        <f>_xlfn.IFNA(INDEX('2015 Monthly Prices Q1'!$L$4:$L$119,MATCH(A46,'2015 Monthly Prices Q1'!$I$4:$I$119,0))," No Sale")</f>
        <v>17</v>
      </c>
      <c r="E46" s="13" t="str">
        <f>_xlfn.IFNA(INDEX('2015 Monthly Prices Q1'!$S$4:$S$119,MATCH(A46,'2015 Monthly Prices Q1'!$P$4:$P$119,0))," No Sale")</f>
        <v xml:space="preserve"> No Sale</v>
      </c>
      <c r="F46" s="1"/>
      <c r="G46" s="16" t="str">
        <f>_xlfn.IFNA(INDEX('2015 Monthly Prices Q1'!$G$4:$G$119,MATCH(A46,'2015 Monthly Prices Q1'!$B$4:$B$119,0))," No Sale")</f>
        <v xml:space="preserve"> No Sale</v>
      </c>
      <c r="H46" s="13">
        <f>_xlfn.IFNA(INDEX('2015 Monthly Prices Q1'!$N$4:$N$119,MATCH(A46,'2015 Monthly Prices Q1'!$I$4:$I$119,0))," No Sale")</f>
        <v>17</v>
      </c>
      <c r="I46" s="19" t="str">
        <f>_xlfn.IFNA(INDEX('2015 Monthly Prices Q1'!$U$4:$U$119,MATCH(A46,'2015 Monthly Prices Q1'!$P$4:$P$119,0))," No Sale")</f>
        <v xml:space="preserve"> No Sale</v>
      </c>
      <c r="J46" s="1"/>
      <c r="K46" s="23" t="str">
        <f>_xlfn.IFNA(INDEX('2015 Monthly Prices Q1'!$C$125:$C$178,MATCH(A46,'2015 Monthly Prices Q1'!$B$125:$B$178,0)),"N/A")</f>
        <v>N/A</v>
      </c>
      <c r="L46" s="23">
        <f>_xlfn.IFNA(INDEX('2015 Monthly Prices Q1'!$J$125:$J$187,MATCH(A46,'2015 Monthly Prices Q1'!$I$125:$I$187,0)),"N/A")</f>
        <v>4</v>
      </c>
      <c r="M46" s="23">
        <f>_xlfn.IFNA(INDEX('2015 Monthly Prices Q1'!$Q$125:$Q$190,MATCH(A46,'2015 Monthly Prices Q1'!$P$125:$P$190,0)),"N/A")</f>
        <v>5</v>
      </c>
      <c r="N46" s="1"/>
      <c r="O46" s="38" t="str">
        <f>_xlfn.IFNA(INDEX('2015 Monthly Prices Q1'!$C$4:$C$119,MATCH(A46,'2015 Monthly Prices Q1'!$P$4:$P$119,0))," No Sale")</f>
        <v xml:space="preserve"> No Sale</v>
      </c>
      <c r="P46" s="23">
        <f>_xlfn.IFNA(INDEX('2015 Monthly Prices Q1'!$J$4:$J$119,MATCH(A46,'2015 Monthly Prices Q1'!$I$4:$I$119,0))," No Sale")</f>
        <v>1</v>
      </c>
      <c r="Q46" s="39" t="str">
        <f>_xlfn.IFNA(INDEX('2015 Monthly Prices Q1'!$Q$4:$Q$119,MATCH(A46,'2015 Monthly Prices Q1'!$P$4:$P$119,0))," No Sale")</f>
        <v xml:space="preserve"> No Sale</v>
      </c>
      <c r="R46" s="1"/>
      <c r="S46" s="76" t="str">
        <f t="shared" si="3"/>
        <v>NA</v>
      </c>
      <c r="T46" s="71">
        <f t="shared" si="4"/>
        <v>0.25</v>
      </c>
      <c r="U46" s="77" t="str">
        <f t="shared" si="5"/>
        <v>NA</v>
      </c>
    </row>
    <row r="47" spans="1:21" x14ac:dyDescent="0.25">
      <c r="A47" s="50" t="s">
        <v>48</v>
      </c>
      <c r="B47" s="1"/>
      <c r="C47" s="16">
        <f>_xlfn.IFNA(INDEX('2015 Monthly Prices Q1'!$E$4:$E$119,MATCH(A47,'2015 Monthly Prices Q1'!$B$4:$B$119,0))," No Sale")</f>
        <v>2.6363636363636362</v>
      </c>
      <c r="D47" s="13">
        <f>_xlfn.IFNA(INDEX('2015 Monthly Prices Q1'!$L$4:$L$119,MATCH(A47,'2015 Monthly Prices Q1'!$I$4:$I$119,0))," No Sale")</f>
        <v>16.7</v>
      </c>
      <c r="E47" s="13">
        <f>_xlfn.IFNA(INDEX('2015 Monthly Prices Q1'!$S$4:$S$119,MATCH(A47,'2015 Monthly Prices Q1'!$P$4:$P$119,0))," No Sale")</f>
        <v>5.8</v>
      </c>
      <c r="F47" s="1"/>
      <c r="G47" s="16">
        <f>_xlfn.IFNA(INDEX('2015 Monthly Prices Q1'!$G$4:$G$119,MATCH(A47,'2015 Monthly Prices Q1'!$B$4:$B$119,0))," No Sale")</f>
        <v>29</v>
      </c>
      <c r="H47" s="13">
        <f>_xlfn.IFNA(INDEX('2015 Monthly Prices Q1'!$N$4:$N$119,MATCH(A47,'2015 Monthly Prices Q1'!$I$4:$I$119,0))," No Sale")</f>
        <v>6680</v>
      </c>
      <c r="I47" s="19">
        <f>_xlfn.IFNA(INDEX('2015 Monthly Prices Q1'!$U$4:$U$119,MATCH(A47,'2015 Monthly Prices Q1'!$P$4:$P$119,0))," No Sale")</f>
        <v>29</v>
      </c>
      <c r="J47" s="1"/>
      <c r="K47" s="23">
        <f>_xlfn.IFNA(INDEX('2015 Monthly Prices Q1'!$C$125:$C$178,MATCH(A47,'2015 Monthly Prices Q1'!$B$125:$B$178,0)),"N/A")</f>
        <v>3</v>
      </c>
      <c r="L47" s="23">
        <f>_xlfn.IFNA(INDEX('2015 Monthly Prices Q1'!$J$125:$J$187,MATCH(A47,'2015 Monthly Prices Q1'!$I$125:$I$187,0)),"N/A")</f>
        <v>420</v>
      </c>
      <c r="M47" s="23">
        <f>_xlfn.IFNA(INDEX('2015 Monthly Prices Q1'!$Q$125:$Q$190,MATCH(A47,'2015 Monthly Prices Q1'!$P$125:$P$190,0)),"N/A")</f>
        <v>3</v>
      </c>
      <c r="N47" s="1"/>
      <c r="O47" s="38">
        <f>_xlfn.IFNA(INDEX('2015 Monthly Prices Q1'!$C$4:$C$119,MATCH(A47,'2015 Monthly Prices Q1'!$P$4:$P$119,0))," No Sale")</f>
        <v>359</v>
      </c>
      <c r="P47" s="23">
        <f>_xlfn.IFNA(INDEX('2015 Monthly Prices Q1'!$J$4:$J$119,MATCH(A47,'2015 Monthly Prices Q1'!$I$4:$I$119,0))," No Sale")</f>
        <v>400</v>
      </c>
      <c r="Q47" s="39">
        <f>_xlfn.IFNA(INDEX('2015 Monthly Prices Q1'!$Q$4:$Q$119,MATCH(A47,'2015 Monthly Prices Q1'!$P$4:$P$119,0))," No Sale")</f>
        <v>5</v>
      </c>
      <c r="R47" s="1"/>
      <c r="S47" s="76">
        <f t="shared" si="3"/>
        <v>119.66666666666667</v>
      </c>
      <c r="T47" s="71">
        <f t="shared" si="4"/>
        <v>0.95238095238095233</v>
      </c>
      <c r="U47" s="77">
        <f t="shared" si="5"/>
        <v>1.6666666666666667</v>
      </c>
    </row>
    <row r="48" spans="1:21" x14ac:dyDescent="0.25">
      <c r="A48" s="50" t="s">
        <v>50</v>
      </c>
      <c r="B48" s="1"/>
      <c r="C48" s="16">
        <f>_xlfn.IFNA(INDEX('2015 Monthly Prices Q1'!$E$4:$E$119,MATCH(A48,'2015 Monthly Prices Q1'!$B$4:$B$119,0))," No Sale")</f>
        <v>1.75</v>
      </c>
      <c r="D48" s="13">
        <f>_xlfn.IFNA(INDEX('2015 Monthly Prices Q1'!$L$4:$L$119,MATCH(A48,'2015 Monthly Prices Q1'!$I$4:$I$119,0))," No Sale")</f>
        <v>2.811666666666667</v>
      </c>
      <c r="E48" s="13">
        <f>_xlfn.IFNA(INDEX('2015 Monthly Prices Q1'!$S$4:$S$119,MATCH(A48,'2015 Monthly Prices Q1'!$P$4:$P$119,0))," No Sale")</f>
        <v>4.75</v>
      </c>
      <c r="F48" s="1"/>
      <c r="G48" s="16">
        <f>_xlfn.IFNA(INDEX('2015 Monthly Prices Q1'!$G$4:$G$119,MATCH(A48,'2015 Monthly Prices Q1'!$B$4:$B$119,0))," No Sale")</f>
        <v>14</v>
      </c>
      <c r="H48" s="13">
        <f>_xlfn.IFNA(INDEX('2015 Monthly Prices Q1'!$N$4:$N$119,MATCH(A48,'2015 Monthly Prices Q1'!$I$4:$I$119,0))," No Sale")</f>
        <v>33.74</v>
      </c>
      <c r="I48" s="19">
        <f>_xlfn.IFNA(INDEX('2015 Monthly Prices Q1'!$U$4:$U$119,MATCH(A48,'2015 Monthly Prices Q1'!$P$4:$P$119,0))," No Sale")</f>
        <v>38</v>
      </c>
      <c r="J48" s="1"/>
      <c r="K48" s="23">
        <f>_xlfn.IFNA(INDEX('2015 Monthly Prices Q1'!$C$125:$C$178,MATCH(A48,'2015 Monthly Prices Q1'!$B$125:$B$178,0)),"N/A")</f>
        <v>4</v>
      </c>
      <c r="L48" s="23">
        <f>_xlfn.IFNA(INDEX('2015 Monthly Prices Q1'!$J$125:$J$187,MATCH(A48,'2015 Monthly Prices Q1'!$I$125:$I$187,0)),"N/A")</f>
        <v>8</v>
      </c>
      <c r="M48" s="23">
        <f>_xlfn.IFNA(INDEX('2015 Monthly Prices Q1'!$Q$125:$Q$190,MATCH(A48,'2015 Monthly Prices Q1'!$P$125:$P$190,0)),"N/A")</f>
        <v>2</v>
      </c>
      <c r="N48" s="1"/>
      <c r="O48" s="38">
        <f>_xlfn.IFNA(INDEX('2015 Monthly Prices Q1'!$C$4:$C$119,MATCH(A48,'2015 Monthly Prices Q1'!$P$4:$P$119,0))," No Sale")</f>
        <v>1</v>
      </c>
      <c r="P48" s="23">
        <f>_xlfn.IFNA(INDEX('2015 Monthly Prices Q1'!$J$4:$J$119,MATCH(A48,'2015 Monthly Prices Q1'!$I$4:$I$119,0))," No Sale")</f>
        <v>12</v>
      </c>
      <c r="Q48" s="39">
        <f>_xlfn.IFNA(INDEX('2015 Monthly Prices Q1'!$Q$4:$Q$119,MATCH(A48,'2015 Monthly Prices Q1'!$P$4:$P$119,0))," No Sale")</f>
        <v>8</v>
      </c>
      <c r="R48" s="1"/>
      <c r="S48" s="76">
        <f t="shared" si="3"/>
        <v>0.25</v>
      </c>
      <c r="T48" s="71">
        <f t="shared" si="4"/>
        <v>1.5</v>
      </c>
      <c r="U48" s="77">
        <f t="shared" si="5"/>
        <v>4</v>
      </c>
    </row>
    <row r="49" spans="1:21" x14ac:dyDescent="0.25">
      <c r="A49" s="50" t="s">
        <v>132</v>
      </c>
      <c r="B49" s="1"/>
      <c r="C49" s="16" t="str">
        <f>_xlfn.IFNA(INDEX('2015 Monthly Prices Q1'!$E$4:$E$119,MATCH(A49,'2015 Monthly Prices Q1'!$B$4:$B$119,0))," No Sale")</f>
        <v xml:space="preserve"> No Sale</v>
      </c>
      <c r="D49" s="13" t="str">
        <f>_xlfn.IFNA(INDEX('2015 Monthly Prices Q1'!$L$4:$L$119,MATCH(A49,'2015 Monthly Prices Q1'!$I$4:$I$119,0))," No Sale")</f>
        <v xml:space="preserve"> No Sale</v>
      </c>
      <c r="E49" s="13">
        <f>_xlfn.IFNA(INDEX('2015 Monthly Prices Q1'!$S$4:$S$119,MATCH(A49,'2015 Monthly Prices Q1'!$P$4:$P$119,0))," No Sale")</f>
        <v>8.6300000000000008</v>
      </c>
      <c r="F49" s="1"/>
      <c r="G49" s="16" t="str">
        <f>_xlfn.IFNA(INDEX('2015 Monthly Prices Q1'!$G$4:$G$119,MATCH(A49,'2015 Monthly Prices Q1'!$B$4:$B$119,0))," No Sale")</f>
        <v xml:space="preserve"> No Sale</v>
      </c>
      <c r="H49" s="13" t="str">
        <f>_xlfn.IFNA(INDEX('2015 Monthly Prices Q1'!$N$4:$N$119,MATCH(A49,'2015 Monthly Prices Q1'!$I$4:$I$119,0))," No Sale")</f>
        <v xml:space="preserve"> No Sale</v>
      </c>
      <c r="I49" s="19">
        <f>_xlfn.IFNA(INDEX('2015 Monthly Prices Q1'!$U$4:$U$119,MATCH(A49,'2015 Monthly Prices Q1'!$P$4:$P$119,0))," No Sale")</f>
        <v>8.6300000000000008</v>
      </c>
      <c r="J49" s="1"/>
      <c r="K49" s="23" t="str">
        <f>_xlfn.IFNA(INDEX('2015 Monthly Prices Q1'!$C$125:$C$178,MATCH(A49,'2015 Monthly Prices Q1'!$B$125:$B$178,0)),"N/A")</f>
        <v>N/A</v>
      </c>
      <c r="L49" s="23" t="str">
        <f>_xlfn.IFNA(INDEX('2015 Monthly Prices Q1'!$J$125:$J$187,MATCH(A49,'2015 Monthly Prices Q1'!$I$125:$I$187,0)),"N/A")</f>
        <v>N/A</v>
      </c>
      <c r="M49" s="23" t="str">
        <f>_xlfn.IFNA(INDEX('2015 Monthly Prices Q1'!$Q$125:$Q$190,MATCH(A49,'2015 Monthly Prices Q1'!$P$125:$P$190,0)),"N/A")</f>
        <v>N/A</v>
      </c>
      <c r="N49" s="1"/>
      <c r="O49" s="38">
        <f>_xlfn.IFNA(INDEX('2015 Monthly Prices Q1'!$C$4:$C$119,MATCH(A49,'2015 Monthly Prices Q1'!$P$4:$P$119,0))," No Sale")</f>
        <v>18</v>
      </c>
      <c r="P49" s="23" t="str">
        <f>_xlfn.IFNA(INDEX('2015 Monthly Prices Q1'!$J$4:$J$119,MATCH(A49,'2015 Monthly Prices Q1'!$I$4:$I$119,0))," No Sale")</f>
        <v xml:space="preserve"> No Sale</v>
      </c>
      <c r="Q49" s="39">
        <f>_xlfn.IFNA(INDEX('2015 Monthly Prices Q1'!$Q$4:$Q$119,MATCH(A49,'2015 Monthly Prices Q1'!$P$4:$P$119,0))," No Sale")</f>
        <v>1</v>
      </c>
      <c r="R49" s="1"/>
      <c r="S49" s="76" t="str">
        <f t="shared" si="3"/>
        <v>NA</v>
      </c>
      <c r="T49" s="71" t="str">
        <f t="shared" si="4"/>
        <v>NA</v>
      </c>
      <c r="U49" s="77" t="str">
        <f t="shared" si="5"/>
        <v>NA</v>
      </c>
    </row>
    <row r="50" spans="1:21" x14ac:dyDescent="0.25">
      <c r="A50" s="50" t="s">
        <v>53</v>
      </c>
      <c r="B50" s="1"/>
      <c r="C50" s="16">
        <f>_xlfn.IFNA(INDEX('2015 Monthly Prices Q1'!$E$4:$E$119,MATCH(A50,'2015 Monthly Prices Q1'!$B$4:$B$119,0))," No Sale")</f>
        <v>19.354229249011958</v>
      </c>
      <c r="D50" s="13">
        <f>_xlfn.IFNA(INDEX('2015 Monthly Prices Q1'!$L$4:$L$119,MATCH(A50,'2015 Monthly Prices Q1'!$I$4:$I$119,0))," No Sale")</f>
        <v>13.4479006070203</v>
      </c>
      <c r="E50" s="13">
        <f>_xlfn.IFNA(INDEX('2015 Monthly Prices Q1'!$S$4:$S$119,MATCH(A50,'2015 Monthly Prices Q1'!$P$4:$P$119,0))," No Sale")</f>
        <v>37.590954773869356</v>
      </c>
      <c r="F50" s="1"/>
      <c r="G50" s="16">
        <f>_xlfn.IFNA(INDEX('2015 Monthly Prices Q1'!$G$4:$G$119,MATCH(A50,'2015 Monthly Prices Q1'!$B$4:$B$119,0))," No Sale")</f>
        <v>53862.820000000283</v>
      </c>
      <c r="H50" s="13">
        <f>_xlfn.IFNA(INDEX('2015 Monthly Prices Q1'!$N$4:$N$119,MATCH(A50,'2015 Monthly Prices Q1'!$I$4:$I$119,0))," No Sale")</f>
        <v>50954.095399999918</v>
      </c>
      <c r="I50" s="19">
        <f>_xlfn.IFNA(INDEX('2015 Monthly Prices Q1'!$U$4:$U$119,MATCH(A50,'2015 Monthly Prices Q1'!$P$4:$P$119,0))," No Sale")</f>
        <v>59844.800000000017</v>
      </c>
      <c r="J50" s="1"/>
      <c r="K50" s="23">
        <f>_xlfn.IFNA(INDEX('2015 Monthly Prices Q1'!$C$125:$C$178,MATCH(A50,'2015 Monthly Prices Q1'!$B$125:$B$178,0)),"N/A")</f>
        <v>1720</v>
      </c>
      <c r="L50" s="23">
        <f>_xlfn.IFNA(INDEX('2015 Monthly Prices Q1'!$J$125:$J$187,MATCH(A50,'2015 Monthly Prices Q1'!$I$125:$I$187,0)),"N/A")</f>
        <v>4721</v>
      </c>
      <c r="M50" s="23">
        <f>_xlfn.IFNA(INDEX('2015 Monthly Prices Q1'!$Q$125:$Q$190,MATCH(A50,'2015 Monthly Prices Q1'!$P$125:$P$190,0)),"N/A")</f>
        <v>1851</v>
      </c>
      <c r="N50" s="1"/>
      <c r="O50" s="38">
        <f>_xlfn.IFNA(INDEX('2015 Monthly Prices Q1'!$C$4:$C$119,MATCH(A50,'2015 Monthly Prices Q1'!$P$4:$P$119,0))," No Sale")</f>
        <v>4852</v>
      </c>
      <c r="P50" s="23">
        <f>_xlfn.IFNA(INDEX('2015 Monthly Prices Q1'!$J$4:$J$119,MATCH(A50,'2015 Monthly Prices Q1'!$I$4:$I$119,0))," No Sale")</f>
        <v>3789</v>
      </c>
      <c r="Q50" s="39">
        <f>_xlfn.IFNA(INDEX('2015 Monthly Prices Q1'!$Q$4:$Q$119,MATCH(A50,'2015 Monthly Prices Q1'!$P$4:$P$119,0))," No Sale")</f>
        <v>1592</v>
      </c>
      <c r="R50" s="1"/>
      <c r="S50" s="76">
        <f t="shared" si="3"/>
        <v>2.8209302325581396</v>
      </c>
      <c r="T50" s="71">
        <f t="shared" si="4"/>
        <v>0.80258419826307981</v>
      </c>
      <c r="U50" s="77">
        <f t="shared" si="5"/>
        <v>0.86007563479200433</v>
      </c>
    </row>
    <row r="51" spans="1:21" x14ac:dyDescent="0.25">
      <c r="A51" s="50" t="s">
        <v>56</v>
      </c>
      <c r="B51" s="1"/>
      <c r="C51" s="16">
        <f>_xlfn.IFNA(INDEX('2015 Monthly Prices Q1'!$E$4:$E$119,MATCH(A51,'2015 Monthly Prices Q1'!$B$4:$B$119,0))," No Sale")</f>
        <v>7.8361695906432747</v>
      </c>
      <c r="D51" s="13">
        <f>_xlfn.IFNA(INDEX('2015 Monthly Prices Q1'!$L$4:$L$119,MATCH(A51,'2015 Monthly Prices Q1'!$I$4:$I$119,0))," No Sale")</f>
        <v>5.2168724697884761</v>
      </c>
      <c r="E51" s="13">
        <f>_xlfn.IFNA(INDEX('2015 Monthly Prices Q1'!$S$4:$S$119,MATCH(A51,'2015 Monthly Prices Q1'!$P$4:$P$119,0))," No Sale")</f>
        <v>8.6675000000000004</v>
      </c>
      <c r="F51" s="1"/>
      <c r="G51" s="16">
        <f>_xlfn.IFNA(INDEX('2015 Monthly Prices Q1'!$G$4:$G$119,MATCH(A51,'2015 Monthly Prices Q1'!$B$4:$B$119,0))," No Sale")</f>
        <v>5359.94</v>
      </c>
      <c r="H51" s="13">
        <f>_xlfn.IFNA(INDEX('2015 Monthly Prices Q1'!$N$4:$N$119,MATCH(A51,'2015 Monthly Prices Q1'!$I$4:$I$119,0))," No Sale")</f>
        <v>13814.278299999885</v>
      </c>
      <c r="I51" s="19">
        <f>_xlfn.IFNA(INDEX('2015 Monthly Prices Q1'!$U$4:$U$119,MATCH(A51,'2015 Monthly Prices Q1'!$P$4:$P$119,0))," No Sale")</f>
        <v>2600.25</v>
      </c>
      <c r="J51" s="1"/>
      <c r="K51" s="23">
        <f>_xlfn.IFNA(INDEX('2015 Monthly Prices Q1'!$C$125:$C$178,MATCH(A51,'2015 Monthly Prices Q1'!$B$125:$B$178,0)),"N/A")</f>
        <v>430</v>
      </c>
      <c r="L51" s="23">
        <f>_xlfn.IFNA(INDEX('2015 Monthly Prices Q1'!$J$125:$J$187,MATCH(A51,'2015 Monthly Prices Q1'!$I$125:$I$187,0)),"N/A")</f>
        <v>3022</v>
      </c>
      <c r="M51" s="23">
        <f>_xlfn.IFNA(INDEX('2015 Monthly Prices Q1'!$Q$125:$Q$190,MATCH(A51,'2015 Monthly Prices Q1'!$P$125:$P$190,0)),"N/A")</f>
        <v>760</v>
      </c>
      <c r="N51" s="1"/>
      <c r="O51" s="38">
        <f>_xlfn.IFNA(INDEX('2015 Monthly Prices Q1'!$C$4:$C$119,MATCH(A51,'2015 Monthly Prices Q1'!$P$4:$P$119,0))," No Sale")</f>
        <v>8</v>
      </c>
      <c r="P51" s="23">
        <f>_xlfn.IFNA(INDEX('2015 Monthly Prices Q1'!$J$4:$J$119,MATCH(A51,'2015 Monthly Prices Q1'!$I$4:$I$119,0))," No Sale")</f>
        <v>2648</v>
      </c>
      <c r="Q51" s="39">
        <f>_xlfn.IFNA(INDEX('2015 Monthly Prices Q1'!$Q$4:$Q$119,MATCH(A51,'2015 Monthly Prices Q1'!$P$4:$P$119,0))," No Sale")</f>
        <v>300</v>
      </c>
      <c r="R51" s="1"/>
      <c r="S51" s="76">
        <f t="shared" si="3"/>
        <v>1.8604651162790697E-2</v>
      </c>
      <c r="T51" s="71">
        <f t="shared" si="4"/>
        <v>0.87624090006618138</v>
      </c>
      <c r="U51" s="77">
        <f t="shared" si="5"/>
        <v>0.39473684210526316</v>
      </c>
    </row>
    <row r="52" spans="1:21" x14ac:dyDescent="0.25">
      <c r="A52" s="50" t="s">
        <v>58</v>
      </c>
      <c r="B52" s="1"/>
      <c r="C52" s="16">
        <f>_xlfn.IFNA(INDEX('2015 Monthly Prices Q1'!$E$4:$E$119,MATCH(A52,'2015 Monthly Prices Q1'!$B$4:$B$119,0))," No Sale")</f>
        <v>11.886075949367088</v>
      </c>
      <c r="D52" s="13">
        <f>_xlfn.IFNA(INDEX('2015 Monthly Prices Q1'!$L$4:$L$119,MATCH(A52,'2015 Monthly Prices Q1'!$I$4:$I$119,0))," No Sale")</f>
        <v>17.766682954545452</v>
      </c>
      <c r="E52" s="13">
        <f>_xlfn.IFNA(INDEX('2015 Monthly Prices Q1'!$S$4:$S$119,MATCH(A52,'2015 Monthly Prices Q1'!$P$4:$P$119,0))," No Sale")</f>
        <v>58.10227272727272</v>
      </c>
      <c r="F52" s="1"/>
      <c r="G52" s="16">
        <f>_xlfn.IFNA(INDEX('2015 Monthly Prices Q1'!$G$4:$G$119,MATCH(A52,'2015 Monthly Prices Q1'!$B$4:$B$119,0))," No Sale")</f>
        <v>939</v>
      </c>
      <c r="H52" s="13">
        <f>_xlfn.IFNA(INDEX('2015 Monthly Prices Q1'!$N$4:$N$119,MATCH(A52,'2015 Monthly Prices Q1'!$I$4:$I$119,0))," No Sale")</f>
        <v>3126.9361999999996</v>
      </c>
      <c r="I52" s="19">
        <f>_xlfn.IFNA(INDEX('2015 Monthly Prices Q1'!$U$4:$U$119,MATCH(A52,'2015 Monthly Prices Q1'!$P$4:$P$119,0))," No Sale")</f>
        <v>1278.2499999999998</v>
      </c>
      <c r="J52" s="1"/>
      <c r="K52" s="23">
        <f>_xlfn.IFNA(INDEX('2015 Monthly Prices Q1'!$C$125:$C$178,MATCH(A52,'2015 Monthly Prices Q1'!$B$125:$B$178,0)),"N/A")</f>
        <v>101</v>
      </c>
      <c r="L52" s="23">
        <f>_xlfn.IFNA(INDEX('2015 Monthly Prices Q1'!$J$125:$J$187,MATCH(A52,'2015 Monthly Prices Q1'!$I$125:$I$187,0)),"N/A")</f>
        <v>147</v>
      </c>
      <c r="M52" s="23">
        <f>_xlfn.IFNA(INDEX('2015 Monthly Prices Q1'!$Q$125:$Q$190,MATCH(A52,'2015 Monthly Prices Q1'!$P$125:$P$190,0)),"N/A")</f>
        <v>164</v>
      </c>
      <c r="N52" s="1"/>
      <c r="O52" s="38">
        <f>_xlfn.IFNA(INDEX('2015 Monthly Prices Q1'!$C$4:$C$119,MATCH(A52,'2015 Monthly Prices Q1'!$P$4:$P$119,0))," No Sale")</f>
        <v>7</v>
      </c>
      <c r="P52" s="23">
        <f>_xlfn.IFNA(INDEX('2015 Monthly Prices Q1'!$J$4:$J$119,MATCH(A52,'2015 Monthly Prices Q1'!$I$4:$I$119,0))," No Sale")</f>
        <v>176</v>
      </c>
      <c r="Q52" s="39">
        <f>_xlfn.IFNA(INDEX('2015 Monthly Prices Q1'!$Q$4:$Q$119,MATCH(A52,'2015 Monthly Prices Q1'!$P$4:$P$119,0))," No Sale")</f>
        <v>22</v>
      </c>
      <c r="R52" s="1"/>
      <c r="S52" s="76">
        <f t="shared" si="3"/>
        <v>6.9306930693069313E-2</v>
      </c>
      <c r="T52" s="71">
        <f t="shared" si="4"/>
        <v>1.1972789115646258</v>
      </c>
      <c r="U52" s="77">
        <f t="shared" si="5"/>
        <v>0.13414634146341464</v>
      </c>
    </row>
    <row r="53" spans="1:21" x14ac:dyDescent="0.25">
      <c r="A53" s="50" t="s">
        <v>61</v>
      </c>
      <c r="B53" s="1"/>
      <c r="C53" s="16">
        <f>_xlfn.IFNA(INDEX('2015 Monthly Prices Q1'!$E$4:$E$119,MATCH(A53,'2015 Monthly Prices Q1'!$B$4:$B$119,0))," No Sale")</f>
        <v>6.020833333333333</v>
      </c>
      <c r="D53" s="13">
        <f>_xlfn.IFNA(INDEX('2015 Monthly Prices Q1'!$L$4:$L$119,MATCH(A53,'2015 Monthly Prices Q1'!$I$4:$I$119,0))," No Sale")</f>
        <v>4.926330000000001</v>
      </c>
      <c r="E53" s="13">
        <f>_xlfn.IFNA(INDEX('2015 Monthly Prices Q1'!$S$4:$S$119,MATCH(A53,'2015 Monthly Prices Q1'!$P$4:$P$119,0))," No Sale")</f>
        <v>2.2357894736842101</v>
      </c>
      <c r="F53" s="1"/>
      <c r="G53" s="16">
        <f>_xlfn.IFNA(INDEX('2015 Monthly Prices Q1'!$G$4:$G$119,MATCH(A53,'2015 Monthly Prices Q1'!$B$4:$B$119,0))," No Sale")</f>
        <v>289</v>
      </c>
      <c r="H53" s="13">
        <f>_xlfn.IFNA(INDEX('2015 Monthly Prices Q1'!$N$4:$N$119,MATCH(A53,'2015 Monthly Prices Q1'!$I$4:$I$119,0))," No Sale")</f>
        <v>147.78990000000002</v>
      </c>
      <c r="I53" s="19">
        <f>_xlfn.IFNA(INDEX('2015 Monthly Prices Q1'!$U$4:$U$119,MATCH(A53,'2015 Monthly Prices Q1'!$P$4:$P$119,0))," No Sale")</f>
        <v>127.43999999999998</v>
      </c>
      <c r="J53" s="1"/>
      <c r="K53" s="23">
        <f>_xlfn.IFNA(INDEX('2015 Monthly Prices Q1'!$C$125:$C$178,MATCH(A53,'2015 Monthly Prices Q1'!$B$125:$B$178,0)),"N/A")</f>
        <v>14</v>
      </c>
      <c r="L53" s="23">
        <f>_xlfn.IFNA(INDEX('2015 Monthly Prices Q1'!$J$125:$J$187,MATCH(A53,'2015 Monthly Prices Q1'!$I$125:$I$187,0)),"N/A")</f>
        <v>32</v>
      </c>
      <c r="M53" s="23">
        <f>_xlfn.IFNA(INDEX('2015 Monthly Prices Q1'!$Q$125:$Q$190,MATCH(A53,'2015 Monthly Prices Q1'!$P$125:$P$190,0)),"N/A")</f>
        <v>36</v>
      </c>
      <c r="N53" s="1"/>
      <c r="O53" s="38">
        <f>_xlfn.IFNA(INDEX('2015 Monthly Prices Q1'!$C$4:$C$119,MATCH(A53,'2015 Monthly Prices Q1'!$P$4:$P$119,0))," No Sale")</f>
        <v>2</v>
      </c>
      <c r="P53" s="23">
        <f>_xlfn.IFNA(INDEX('2015 Monthly Prices Q1'!$J$4:$J$119,MATCH(A53,'2015 Monthly Prices Q1'!$I$4:$I$119,0))," No Sale")</f>
        <v>30</v>
      </c>
      <c r="Q53" s="39">
        <f>_xlfn.IFNA(INDEX('2015 Monthly Prices Q1'!$Q$4:$Q$119,MATCH(A53,'2015 Monthly Prices Q1'!$P$4:$P$119,0))," No Sale")</f>
        <v>57</v>
      </c>
      <c r="R53" s="1"/>
      <c r="S53" s="76">
        <f t="shared" si="3"/>
        <v>0.14285714285714285</v>
      </c>
      <c r="T53" s="71">
        <f t="shared" si="4"/>
        <v>0.9375</v>
      </c>
      <c r="U53" s="77">
        <f t="shared" si="5"/>
        <v>1.5833333333333333</v>
      </c>
    </row>
    <row r="54" spans="1:21" x14ac:dyDescent="0.25">
      <c r="A54" s="50" t="s">
        <v>62</v>
      </c>
      <c r="B54" s="1"/>
      <c r="C54" s="16">
        <f>_xlfn.IFNA(INDEX('2015 Monthly Prices Q1'!$E$4:$E$119,MATCH(A54,'2015 Monthly Prices Q1'!$B$4:$B$119,0))," No Sale")</f>
        <v>51.875</v>
      </c>
      <c r="D54" s="13">
        <f>_xlfn.IFNA(INDEX('2015 Monthly Prices Q1'!$L$4:$L$119,MATCH(A54,'2015 Monthly Prices Q1'!$I$4:$I$119,0))," No Sale")</f>
        <v>36.200000000000003</v>
      </c>
      <c r="E54" s="13">
        <f>_xlfn.IFNA(INDEX('2015 Monthly Prices Q1'!$S$4:$S$119,MATCH(A54,'2015 Monthly Prices Q1'!$P$4:$P$119,0))," No Sale")</f>
        <v>42.214285714285715</v>
      </c>
      <c r="F54" s="1"/>
      <c r="G54" s="16">
        <f>_xlfn.IFNA(INDEX('2015 Monthly Prices Q1'!$G$4:$G$119,MATCH(A54,'2015 Monthly Prices Q1'!$B$4:$B$119,0))," No Sale")</f>
        <v>415</v>
      </c>
      <c r="H54" s="13">
        <f>_xlfn.IFNA(INDEX('2015 Monthly Prices Q1'!$N$4:$N$119,MATCH(A54,'2015 Monthly Prices Q1'!$I$4:$I$119,0))," No Sale")</f>
        <v>724</v>
      </c>
      <c r="I54" s="19">
        <f>_xlfn.IFNA(INDEX('2015 Monthly Prices Q1'!$U$4:$U$119,MATCH(A54,'2015 Monthly Prices Q1'!$P$4:$P$119,0))," No Sale")</f>
        <v>2955</v>
      </c>
      <c r="J54" s="1"/>
      <c r="K54" s="23">
        <f>_xlfn.IFNA(INDEX('2015 Monthly Prices Q1'!$C$125:$C$178,MATCH(A54,'2015 Monthly Prices Q1'!$B$125:$B$178,0)),"N/A")</f>
        <v>21</v>
      </c>
      <c r="L54" s="23">
        <f>_xlfn.IFNA(INDEX('2015 Monthly Prices Q1'!$J$125:$J$187,MATCH(A54,'2015 Monthly Prices Q1'!$I$125:$I$187,0)),"N/A")</f>
        <v>15</v>
      </c>
      <c r="M54" s="23">
        <f>_xlfn.IFNA(INDEX('2015 Monthly Prices Q1'!$Q$125:$Q$190,MATCH(A54,'2015 Monthly Prices Q1'!$P$125:$P$190,0)),"N/A")</f>
        <v>143</v>
      </c>
      <c r="N54" s="1"/>
      <c r="O54" s="38">
        <f>_xlfn.IFNA(INDEX('2015 Monthly Prices Q1'!$C$4:$C$119,MATCH(A54,'2015 Monthly Prices Q1'!$P$4:$P$119,0))," No Sale")</f>
        <v>1</v>
      </c>
      <c r="P54" s="23">
        <f>_xlfn.IFNA(INDEX('2015 Monthly Prices Q1'!$J$4:$J$119,MATCH(A54,'2015 Monthly Prices Q1'!$I$4:$I$119,0))," No Sale")</f>
        <v>20</v>
      </c>
      <c r="Q54" s="39">
        <f>_xlfn.IFNA(INDEX('2015 Monthly Prices Q1'!$Q$4:$Q$119,MATCH(A54,'2015 Monthly Prices Q1'!$P$4:$P$119,0))," No Sale")</f>
        <v>70</v>
      </c>
      <c r="R54" s="1"/>
      <c r="S54" s="76">
        <f t="shared" si="3"/>
        <v>4.7619047619047616E-2</v>
      </c>
      <c r="T54" s="71">
        <f t="shared" si="4"/>
        <v>1.3333333333333333</v>
      </c>
      <c r="U54" s="77">
        <f t="shared" si="5"/>
        <v>0.48951048951048953</v>
      </c>
    </row>
    <row r="55" spans="1:21" x14ac:dyDescent="0.25">
      <c r="A55" s="50" t="s">
        <v>70</v>
      </c>
      <c r="B55" s="1"/>
      <c r="C55" s="16">
        <f>_xlfn.IFNA(INDEX('2015 Monthly Prices Q1'!$E$4:$E$119,MATCH(A55,'2015 Monthly Prices Q1'!$B$4:$B$119,0))," No Sale")</f>
        <v>37.388888888888886</v>
      </c>
      <c r="D55" s="13">
        <f>_xlfn.IFNA(INDEX('2015 Monthly Prices Q1'!$L$4:$L$119,MATCH(A55,'2015 Monthly Prices Q1'!$I$4:$I$119,0))," No Sale")</f>
        <v>9.0106217391304337</v>
      </c>
      <c r="E55" s="13">
        <f>_xlfn.IFNA(INDEX('2015 Monthly Prices Q1'!$S$4:$S$119,MATCH(A55,'2015 Monthly Prices Q1'!$P$4:$P$119,0))," No Sale")</f>
        <v>40.461734693877553</v>
      </c>
      <c r="F55" s="1"/>
      <c r="G55" s="16">
        <f>_xlfn.IFNA(INDEX('2015 Monthly Prices Q1'!$G$4:$G$119,MATCH(A55,'2015 Monthly Prices Q1'!$B$4:$B$119,0))," No Sale")</f>
        <v>3365</v>
      </c>
      <c r="H55" s="13">
        <f>_xlfn.IFNA(INDEX('2015 Monthly Prices Q1'!$N$4:$N$119,MATCH(A55,'2015 Monthly Prices Q1'!$I$4:$I$119,0))," No Sale")</f>
        <v>207.24429999999998</v>
      </c>
      <c r="I55" s="19">
        <f>_xlfn.IFNA(INDEX('2015 Monthly Prices Q1'!$U$4:$U$119,MATCH(A55,'2015 Monthly Prices Q1'!$P$4:$P$119,0))," No Sale")</f>
        <v>3965.25</v>
      </c>
      <c r="J55" s="1"/>
      <c r="K55" s="23">
        <f>_xlfn.IFNA(INDEX('2015 Monthly Prices Q1'!$C$125:$C$178,MATCH(A55,'2015 Monthly Prices Q1'!$B$125:$B$178,0)),"N/A")</f>
        <v>49</v>
      </c>
      <c r="L55" s="23">
        <f>_xlfn.IFNA(INDEX('2015 Monthly Prices Q1'!$J$125:$J$187,MATCH(A55,'2015 Monthly Prices Q1'!$I$125:$I$187,0)),"N/A")</f>
        <v>95</v>
      </c>
      <c r="M55" s="23">
        <f>_xlfn.IFNA(INDEX('2015 Monthly Prices Q1'!$Q$125:$Q$190,MATCH(A55,'2015 Monthly Prices Q1'!$P$125:$P$190,0)),"N/A")</f>
        <v>116</v>
      </c>
      <c r="N55" s="1"/>
      <c r="O55" s="38">
        <f>_xlfn.IFNA(INDEX('2015 Monthly Prices Q1'!$C$4:$C$119,MATCH(A55,'2015 Monthly Prices Q1'!$P$4:$P$119,0))," No Sale")</f>
        <v>8</v>
      </c>
      <c r="P55" s="23">
        <f>_xlfn.IFNA(INDEX('2015 Monthly Prices Q1'!$J$4:$J$119,MATCH(A55,'2015 Monthly Prices Q1'!$I$4:$I$119,0))," No Sale")</f>
        <v>23</v>
      </c>
      <c r="Q55" s="39">
        <f>_xlfn.IFNA(INDEX('2015 Monthly Prices Q1'!$Q$4:$Q$119,MATCH(A55,'2015 Monthly Prices Q1'!$P$4:$P$119,0))," No Sale")</f>
        <v>98</v>
      </c>
      <c r="R55" s="1"/>
      <c r="S55" s="76">
        <f t="shared" si="3"/>
        <v>0.16326530612244897</v>
      </c>
      <c r="T55" s="71">
        <f t="shared" si="4"/>
        <v>0.24210526315789474</v>
      </c>
      <c r="U55" s="77">
        <f t="shared" si="5"/>
        <v>0.84482758620689657</v>
      </c>
    </row>
    <row r="56" spans="1:21" x14ac:dyDescent="0.25">
      <c r="A56" s="50" t="s">
        <v>71</v>
      </c>
      <c r="B56" s="1"/>
      <c r="C56" s="16">
        <f>_xlfn.IFNA(INDEX('2015 Monthly Prices Q1'!$E$4:$E$119,MATCH(A56,'2015 Monthly Prices Q1'!$B$4:$B$119,0))," No Sale")</f>
        <v>4.42</v>
      </c>
      <c r="D56" s="13" t="str">
        <f>_xlfn.IFNA(INDEX('2015 Monthly Prices Q1'!$L$4:$L$119,MATCH(A56,'2015 Monthly Prices Q1'!$I$4:$I$119,0))," No Sale")</f>
        <v xml:space="preserve"> No Sale</v>
      </c>
      <c r="E56" s="13" t="str">
        <f>_xlfn.IFNA(INDEX('2015 Monthly Prices Q1'!$S$4:$S$119,MATCH(A56,'2015 Monthly Prices Q1'!$P$4:$P$119,0))," No Sale")</f>
        <v xml:space="preserve"> No Sale</v>
      </c>
      <c r="F56" s="1"/>
      <c r="G56" s="16">
        <f>_xlfn.IFNA(INDEX('2015 Monthly Prices Q1'!$G$4:$G$119,MATCH(A56,'2015 Monthly Prices Q1'!$B$4:$B$119,0))," No Sale")</f>
        <v>8.84</v>
      </c>
      <c r="H56" s="13" t="str">
        <f>_xlfn.IFNA(INDEX('2015 Monthly Prices Q1'!$N$4:$N$119,MATCH(A56,'2015 Monthly Prices Q1'!$I$4:$I$119,0))," No Sale")</f>
        <v xml:space="preserve"> No Sale</v>
      </c>
      <c r="I56" s="19" t="str">
        <f>_xlfn.IFNA(INDEX('2015 Monthly Prices Q1'!$U$4:$U$119,MATCH(A56,'2015 Monthly Prices Q1'!$P$4:$P$119,0))," No Sale")</f>
        <v xml:space="preserve"> No Sale</v>
      </c>
      <c r="J56" s="1"/>
      <c r="K56" s="23" t="str">
        <f>_xlfn.IFNA(INDEX('2015 Monthly Prices Q1'!$C$125:$C$178,MATCH(A56,'2015 Monthly Prices Q1'!$B$125:$B$178,0)),"N/A")</f>
        <v>N/A</v>
      </c>
      <c r="L56" s="23" t="str">
        <f>_xlfn.IFNA(INDEX('2015 Monthly Prices Q1'!$J$125:$J$187,MATCH(A56,'2015 Monthly Prices Q1'!$I$125:$I$187,0)),"N/A")</f>
        <v>N/A</v>
      </c>
      <c r="M56" s="23" t="str">
        <f>_xlfn.IFNA(INDEX('2015 Monthly Prices Q1'!$Q$125:$Q$190,MATCH(A56,'2015 Monthly Prices Q1'!$P$125:$P$190,0)),"N/A")</f>
        <v>N/A</v>
      </c>
      <c r="N56" s="1"/>
      <c r="O56" s="38" t="str">
        <f>_xlfn.IFNA(INDEX('2015 Monthly Prices Q1'!$C$4:$C$119,MATCH(A56,'2015 Monthly Prices Q1'!$P$4:$P$119,0))," No Sale")</f>
        <v xml:space="preserve"> No Sale</v>
      </c>
      <c r="P56" s="23" t="str">
        <f>_xlfn.IFNA(INDEX('2015 Monthly Prices Q1'!$J$4:$J$119,MATCH(A56,'2015 Monthly Prices Q1'!$I$4:$I$119,0))," No Sale")</f>
        <v xml:space="preserve"> No Sale</v>
      </c>
      <c r="Q56" s="39" t="str">
        <f>_xlfn.IFNA(INDEX('2015 Monthly Prices Q1'!$Q$4:$Q$119,MATCH(A56,'2015 Monthly Prices Q1'!$P$4:$P$119,0))," No Sale")</f>
        <v xml:space="preserve"> No Sale</v>
      </c>
      <c r="R56" s="1"/>
      <c r="S56" s="76" t="str">
        <f t="shared" si="3"/>
        <v>NA</v>
      </c>
      <c r="T56" s="71" t="str">
        <f t="shared" si="4"/>
        <v>NA</v>
      </c>
      <c r="U56" s="77" t="str">
        <f t="shared" si="5"/>
        <v>NA</v>
      </c>
    </row>
    <row r="57" spans="1:21" x14ac:dyDescent="0.25">
      <c r="A57" s="50" t="s">
        <v>73</v>
      </c>
      <c r="B57" s="1"/>
      <c r="C57" s="16">
        <f>_xlfn.IFNA(INDEX('2015 Monthly Prices Q1'!$E$4:$E$119,MATCH(A57,'2015 Monthly Prices Q1'!$B$4:$B$119,0))," No Sale")</f>
        <v>13</v>
      </c>
      <c r="D57" s="13">
        <f>_xlfn.IFNA(INDEX('2015 Monthly Prices Q1'!$L$4:$L$119,MATCH(A57,'2015 Monthly Prices Q1'!$I$4:$I$119,0))," No Sale")</f>
        <v>6.7706499999999989</v>
      </c>
      <c r="E57" s="13">
        <f>_xlfn.IFNA(INDEX('2015 Monthly Prices Q1'!$S$4:$S$119,MATCH(A57,'2015 Monthly Prices Q1'!$P$4:$P$119,0))," No Sale")</f>
        <v>15</v>
      </c>
      <c r="F57" s="1"/>
      <c r="G57" s="16">
        <f>_xlfn.IFNA(INDEX('2015 Monthly Prices Q1'!$G$4:$G$119,MATCH(A57,'2015 Monthly Prices Q1'!$B$4:$B$119,0))," No Sale")</f>
        <v>182</v>
      </c>
      <c r="H57" s="13">
        <f>_xlfn.IFNA(INDEX('2015 Monthly Prices Q1'!$N$4:$N$119,MATCH(A57,'2015 Monthly Prices Q1'!$I$4:$I$119,0))," No Sale")</f>
        <v>162.49559999999997</v>
      </c>
      <c r="I57" s="19">
        <f>_xlfn.IFNA(INDEX('2015 Monthly Prices Q1'!$U$4:$U$119,MATCH(A57,'2015 Monthly Prices Q1'!$P$4:$P$119,0))," No Sale")</f>
        <v>60</v>
      </c>
      <c r="J57" s="1"/>
      <c r="K57" s="23">
        <f>_xlfn.IFNA(INDEX('2015 Monthly Prices Q1'!$C$125:$C$178,MATCH(A57,'2015 Monthly Prices Q1'!$B$125:$B$178,0)),"N/A")</f>
        <v>9</v>
      </c>
      <c r="L57" s="23">
        <f>_xlfn.IFNA(INDEX('2015 Monthly Prices Q1'!$J$125:$J$187,MATCH(A57,'2015 Monthly Prices Q1'!$I$125:$I$187,0)),"N/A")</f>
        <v>34</v>
      </c>
      <c r="M57" s="23">
        <f>_xlfn.IFNA(INDEX('2015 Monthly Prices Q1'!$Q$125:$Q$190,MATCH(A57,'2015 Monthly Prices Q1'!$P$125:$P$190,0)),"N/A")</f>
        <v>33</v>
      </c>
      <c r="N57" s="1"/>
      <c r="O57" s="38">
        <f>_xlfn.IFNA(INDEX('2015 Monthly Prices Q1'!$C$4:$C$119,MATCH(A57,'2015 Monthly Prices Q1'!$P$4:$P$119,0))," No Sale")</f>
        <v>2</v>
      </c>
      <c r="P57" s="23">
        <f>_xlfn.IFNA(INDEX('2015 Monthly Prices Q1'!$J$4:$J$119,MATCH(A57,'2015 Monthly Prices Q1'!$I$4:$I$119,0))," No Sale")</f>
        <v>24</v>
      </c>
      <c r="Q57" s="39">
        <f>_xlfn.IFNA(INDEX('2015 Monthly Prices Q1'!$Q$4:$Q$119,MATCH(A57,'2015 Monthly Prices Q1'!$P$4:$P$119,0))," No Sale")</f>
        <v>4</v>
      </c>
      <c r="R57" s="1"/>
      <c r="S57" s="76">
        <f t="shared" si="3"/>
        <v>0.22222222222222221</v>
      </c>
      <c r="T57" s="71">
        <f t="shared" si="4"/>
        <v>0.70588235294117652</v>
      </c>
      <c r="U57" s="77">
        <f t="shared" si="5"/>
        <v>0.12121212121212122</v>
      </c>
    </row>
    <row r="58" spans="1:21" x14ac:dyDescent="0.25">
      <c r="A58" s="50" t="s">
        <v>74</v>
      </c>
      <c r="B58" s="1"/>
      <c r="C58" s="16">
        <f>_xlfn.IFNA(INDEX('2015 Monthly Prices Q1'!$E$4:$E$119,MATCH(A58,'2015 Monthly Prices Q1'!$B$4:$B$119,0))," No Sale")</f>
        <v>32.023947368421105</v>
      </c>
      <c r="D58" s="13">
        <f>_xlfn.IFNA(INDEX('2015 Monthly Prices Q1'!$L$4:$L$119,MATCH(A58,'2015 Monthly Prices Q1'!$I$4:$I$119,0))," No Sale")</f>
        <v>9.75</v>
      </c>
      <c r="E58" s="13">
        <f>_xlfn.IFNA(INDEX('2015 Monthly Prices Q1'!$S$4:$S$119,MATCH(A58,'2015 Monthly Prices Q1'!$P$4:$P$119,0))," No Sale")</f>
        <v>17.890000000000033</v>
      </c>
      <c r="F58" s="1"/>
      <c r="G58" s="16">
        <f>_xlfn.IFNA(INDEX('2015 Monthly Prices Q1'!$G$4:$G$119,MATCH(A58,'2015 Monthly Prices Q1'!$B$4:$B$119,0))," No Sale")</f>
        <v>6084.5500000000102</v>
      </c>
      <c r="H58" s="13">
        <f>_xlfn.IFNA(INDEX('2015 Monthly Prices Q1'!$N$4:$N$119,MATCH(A58,'2015 Monthly Prices Q1'!$I$4:$I$119,0))," No Sale")</f>
        <v>6922.5</v>
      </c>
      <c r="I58" s="19">
        <f>_xlfn.IFNA(INDEX('2015 Monthly Prices Q1'!$U$4:$U$119,MATCH(A58,'2015 Monthly Prices Q1'!$P$4:$P$119,0))," No Sale")</f>
        <v>1699.5500000000031</v>
      </c>
      <c r="J58" s="1"/>
      <c r="K58" s="23">
        <f>_xlfn.IFNA(INDEX('2015 Monthly Prices Q1'!$C$125:$C$178,MATCH(A58,'2015 Monthly Prices Q1'!$B$125:$B$178,0)),"N/A")</f>
        <v>200</v>
      </c>
      <c r="L58" s="23">
        <f>_xlfn.IFNA(INDEX('2015 Monthly Prices Q1'!$J$125:$J$187,MATCH(A58,'2015 Monthly Prices Q1'!$I$125:$I$187,0)),"N/A")</f>
        <v>1141</v>
      </c>
      <c r="M58" s="23">
        <f>_xlfn.IFNA(INDEX('2015 Monthly Prices Q1'!$Q$125:$Q$190,MATCH(A58,'2015 Monthly Prices Q1'!$P$125:$P$190,0)),"N/A")</f>
        <v>386</v>
      </c>
      <c r="N58" s="1"/>
      <c r="O58" s="38">
        <f>_xlfn.IFNA(INDEX('2015 Monthly Prices Q1'!$C$4:$C$119,MATCH(A58,'2015 Monthly Prices Q1'!$P$4:$P$119,0))," No Sale")</f>
        <v>1</v>
      </c>
      <c r="P58" s="23">
        <f>_xlfn.IFNA(INDEX('2015 Monthly Prices Q1'!$J$4:$J$119,MATCH(A58,'2015 Monthly Prices Q1'!$I$4:$I$119,0))," No Sale")</f>
        <v>710</v>
      </c>
      <c r="Q58" s="39">
        <f>_xlfn.IFNA(INDEX('2015 Monthly Prices Q1'!$Q$4:$Q$119,MATCH(A58,'2015 Monthly Prices Q1'!$P$4:$P$119,0))," No Sale")</f>
        <v>95</v>
      </c>
      <c r="R58" s="1"/>
      <c r="S58" s="76">
        <f t="shared" si="3"/>
        <v>5.0000000000000001E-3</v>
      </c>
      <c r="T58" s="71">
        <f t="shared" si="4"/>
        <v>0.62226117440841366</v>
      </c>
      <c r="U58" s="77">
        <f t="shared" si="5"/>
        <v>0.24611398963730569</v>
      </c>
    </row>
    <row r="59" spans="1:21" x14ac:dyDescent="0.25">
      <c r="A59" s="50" t="s">
        <v>75</v>
      </c>
      <c r="B59" s="1"/>
      <c r="C59" s="16">
        <f>_xlfn.IFNA(INDEX('2015 Monthly Prices Q1'!$E$4:$E$119,MATCH(A59,'2015 Monthly Prices Q1'!$B$4:$B$119,0))," No Sale")</f>
        <v>48.508611111111108</v>
      </c>
      <c r="D59" s="13">
        <f>_xlfn.IFNA(INDEX('2015 Monthly Prices Q1'!$L$4:$L$119,MATCH(A59,'2015 Monthly Prices Q1'!$I$4:$I$119,0))," No Sale")</f>
        <v>23.307719148936169</v>
      </c>
      <c r="E59" s="13">
        <f>_xlfn.IFNA(INDEX('2015 Monthly Prices Q1'!$S$4:$S$119,MATCH(A59,'2015 Monthly Prices Q1'!$P$4:$P$119,0))," No Sale")</f>
        <v>32.581428571428582</v>
      </c>
      <c r="F59" s="1"/>
      <c r="G59" s="16">
        <f>_xlfn.IFNA(INDEX('2015 Monthly Prices Q1'!$G$4:$G$119,MATCH(A59,'2015 Monthly Prices Q1'!$B$4:$B$119,0))," No Sale")</f>
        <v>1746.31</v>
      </c>
      <c r="H59" s="13">
        <f>_xlfn.IFNA(INDEX('2015 Monthly Prices Q1'!$N$4:$N$119,MATCH(A59,'2015 Monthly Prices Q1'!$I$4:$I$119,0))," No Sale")</f>
        <v>1095.4628</v>
      </c>
      <c r="I59" s="19">
        <f>_xlfn.IFNA(INDEX('2015 Monthly Prices Q1'!$U$4:$U$119,MATCH(A59,'2015 Monthly Prices Q1'!$P$4:$P$119,0))," No Sale")</f>
        <v>2508.7700000000009</v>
      </c>
      <c r="J59" s="1"/>
      <c r="K59" s="23" t="str">
        <f>_xlfn.IFNA(INDEX('2015 Monthly Prices Q1'!$C$125:$C$178,MATCH(A59,'2015 Monthly Prices Q1'!$B$125:$B$178,0)),"N/A")</f>
        <v>N/A</v>
      </c>
      <c r="L59" s="23" t="str">
        <f>_xlfn.IFNA(INDEX('2015 Monthly Prices Q1'!$J$125:$J$187,MATCH(A59,'2015 Monthly Prices Q1'!$I$125:$I$187,0)),"N/A")</f>
        <v>N/A</v>
      </c>
      <c r="M59" s="23">
        <f>_xlfn.IFNA(INDEX('2015 Monthly Prices Q1'!$Q$125:$Q$190,MATCH(A59,'2015 Monthly Prices Q1'!$P$125:$P$190,0)),"N/A")</f>
        <v>1</v>
      </c>
      <c r="N59" s="1"/>
      <c r="O59" s="38">
        <f>_xlfn.IFNA(INDEX('2015 Monthly Prices Q1'!$C$4:$C$119,MATCH(A59,'2015 Monthly Prices Q1'!$P$4:$P$119,0))," No Sale")</f>
        <v>4</v>
      </c>
      <c r="P59" s="23">
        <f>_xlfn.IFNA(INDEX('2015 Monthly Prices Q1'!$J$4:$J$119,MATCH(A59,'2015 Monthly Prices Q1'!$I$4:$I$119,0))," No Sale")</f>
        <v>47</v>
      </c>
      <c r="Q59" s="39">
        <f>_xlfn.IFNA(INDEX('2015 Monthly Prices Q1'!$Q$4:$Q$119,MATCH(A59,'2015 Monthly Prices Q1'!$P$4:$P$119,0))," No Sale")</f>
        <v>77</v>
      </c>
      <c r="R59" s="1"/>
      <c r="S59" s="76" t="str">
        <f t="shared" si="3"/>
        <v>NA</v>
      </c>
      <c r="T59" s="71" t="str">
        <f t="shared" si="4"/>
        <v>NA</v>
      </c>
      <c r="U59" s="77">
        <f t="shared" si="5"/>
        <v>77</v>
      </c>
    </row>
    <row r="60" spans="1:21" x14ac:dyDescent="0.25">
      <c r="A60" s="50" t="s">
        <v>76</v>
      </c>
      <c r="B60" s="1"/>
      <c r="C60" s="16">
        <f>_xlfn.IFNA(INDEX('2015 Monthly Prices Q1'!$E$4:$E$119,MATCH(A60,'2015 Monthly Prices Q1'!$B$4:$B$119,0))," No Sale")</f>
        <v>5.5769230769230766</v>
      </c>
      <c r="D60" s="13">
        <f>_xlfn.IFNA(INDEX('2015 Monthly Prices Q1'!$L$4:$L$119,MATCH(A60,'2015 Monthly Prices Q1'!$I$4:$I$119,0))," No Sale")</f>
        <v>4.6861545454545457</v>
      </c>
      <c r="E60" s="13">
        <f>_xlfn.IFNA(INDEX('2015 Monthly Prices Q1'!$S$4:$S$119,MATCH(A60,'2015 Monthly Prices Q1'!$P$4:$P$119,0))," No Sale")</f>
        <v>17.243636363636366</v>
      </c>
      <c r="F60" s="1"/>
      <c r="G60" s="16">
        <f>_xlfn.IFNA(INDEX('2015 Monthly Prices Q1'!$G$4:$G$119,MATCH(A60,'2015 Monthly Prices Q1'!$B$4:$B$119,0))," No Sale")</f>
        <v>145</v>
      </c>
      <c r="H60" s="13">
        <f>_xlfn.IFNA(INDEX('2015 Monthly Prices Q1'!$N$4:$N$119,MATCH(A60,'2015 Monthly Prices Q1'!$I$4:$I$119,0))," No Sale")</f>
        <v>154.6431</v>
      </c>
      <c r="I60" s="19">
        <f>_xlfn.IFNA(INDEX('2015 Monthly Prices Q1'!$U$4:$U$119,MATCH(A60,'2015 Monthly Prices Q1'!$P$4:$P$119,0))," No Sale")</f>
        <v>189.68</v>
      </c>
      <c r="J60" s="1"/>
      <c r="K60" s="23">
        <f>_xlfn.IFNA(INDEX('2015 Monthly Prices Q1'!$C$125:$C$178,MATCH(A60,'2015 Monthly Prices Q1'!$B$125:$B$178,0)),"N/A")</f>
        <v>10</v>
      </c>
      <c r="L60" s="23">
        <f>_xlfn.IFNA(INDEX('2015 Monthly Prices Q1'!$J$125:$J$187,MATCH(A60,'2015 Monthly Prices Q1'!$I$125:$I$187,0)),"N/A")</f>
        <v>37</v>
      </c>
      <c r="M60" s="23">
        <f>_xlfn.IFNA(INDEX('2015 Monthly Prices Q1'!$Q$125:$Q$190,MATCH(A60,'2015 Monthly Prices Q1'!$P$125:$P$190,0)),"N/A")</f>
        <v>56</v>
      </c>
      <c r="N60" s="1"/>
      <c r="O60" s="38">
        <f>_xlfn.IFNA(INDEX('2015 Monthly Prices Q1'!$C$4:$C$119,MATCH(A60,'2015 Monthly Prices Q1'!$P$4:$P$119,0))," No Sale")</f>
        <v>12</v>
      </c>
      <c r="P60" s="23">
        <f>_xlfn.IFNA(INDEX('2015 Monthly Prices Q1'!$J$4:$J$119,MATCH(A60,'2015 Monthly Prices Q1'!$I$4:$I$119,0))," No Sale")</f>
        <v>33</v>
      </c>
      <c r="Q60" s="39">
        <f>_xlfn.IFNA(INDEX('2015 Monthly Prices Q1'!$Q$4:$Q$119,MATCH(A60,'2015 Monthly Prices Q1'!$P$4:$P$119,0))," No Sale")</f>
        <v>11</v>
      </c>
      <c r="R60" s="1"/>
      <c r="S60" s="76">
        <f t="shared" si="3"/>
        <v>1.2</v>
      </c>
      <c r="T60" s="71">
        <f t="shared" si="4"/>
        <v>0.89189189189189189</v>
      </c>
      <c r="U60" s="77">
        <f t="shared" si="5"/>
        <v>0.19642857142857142</v>
      </c>
    </row>
    <row r="61" spans="1:21" x14ac:dyDescent="0.25">
      <c r="A61" s="50" t="s">
        <v>77</v>
      </c>
      <c r="B61" s="1"/>
      <c r="C61" s="16">
        <f>_xlfn.IFNA(INDEX('2015 Monthly Prices Q1'!$E$4:$E$119,MATCH(A61,'2015 Monthly Prices Q1'!$B$4:$B$119,0))," No Sale")</f>
        <v>53.643270833333332</v>
      </c>
      <c r="D61" s="13">
        <f>_xlfn.IFNA(INDEX('2015 Monthly Prices Q1'!$L$4:$L$119,MATCH(A61,'2015 Monthly Prices Q1'!$I$4:$I$119,0))," No Sale")</f>
        <v>61.057373417721443</v>
      </c>
      <c r="E61" s="13">
        <f>_xlfn.IFNA(INDEX('2015 Monthly Prices Q1'!$S$4:$S$119,MATCH(A61,'2015 Monthly Prices Q1'!$P$4:$P$119,0))," No Sale")</f>
        <v>46.505589155370181</v>
      </c>
      <c r="F61" s="1"/>
      <c r="G61" s="16">
        <f>_xlfn.IFNA(INDEX('2015 Monthly Prices Q1'!$G$4:$G$119,MATCH(A61,'2015 Monthly Prices Q1'!$B$4:$B$119,0))," No Sale")</f>
        <v>25748.77</v>
      </c>
      <c r="H61" s="13">
        <f>_xlfn.IFNA(INDEX('2015 Monthly Prices Q1'!$N$4:$N$119,MATCH(A61,'2015 Monthly Prices Q1'!$I$4:$I$119,0))," No Sale")</f>
        <v>19294.129999999976</v>
      </c>
      <c r="I61" s="19">
        <f>_xlfn.IFNA(INDEX('2015 Monthly Prices Q1'!$U$4:$U$119,MATCH(A61,'2015 Monthly Prices Q1'!$P$4:$P$119,0))," No Sale")</f>
        <v>44598.86</v>
      </c>
      <c r="J61" s="1"/>
      <c r="K61" s="23">
        <f>_xlfn.IFNA(INDEX('2015 Monthly Prices Q1'!$C$125:$C$178,MATCH(A61,'2015 Monthly Prices Q1'!$B$125:$B$178,0)),"N/A")</f>
        <v>527</v>
      </c>
      <c r="L61" s="23">
        <f>_xlfn.IFNA(INDEX('2015 Monthly Prices Q1'!$J$125:$J$187,MATCH(A61,'2015 Monthly Prices Q1'!$I$125:$I$187,0)),"N/A")</f>
        <v>866</v>
      </c>
      <c r="M61" s="23">
        <f>_xlfn.IFNA(INDEX('2015 Monthly Prices Q1'!$Q$125:$Q$190,MATCH(A61,'2015 Monthly Prices Q1'!$P$125:$P$190,0)),"N/A")</f>
        <v>902</v>
      </c>
      <c r="N61" s="1"/>
      <c r="O61" s="38">
        <f>_xlfn.IFNA(INDEX('2015 Monthly Prices Q1'!$C$4:$C$119,MATCH(A61,'2015 Monthly Prices Q1'!$P$4:$P$119,0))," No Sale")</f>
        <v>90</v>
      </c>
      <c r="P61" s="23">
        <f>_xlfn.IFNA(INDEX('2015 Monthly Prices Q1'!$J$4:$J$119,MATCH(A61,'2015 Monthly Prices Q1'!$I$4:$I$119,0))," No Sale")</f>
        <v>316</v>
      </c>
      <c r="Q61" s="39">
        <f>_xlfn.IFNA(INDEX('2015 Monthly Prices Q1'!$Q$4:$Q$119,MATCH(A61,'2015 Monthly Prices Q1'!$P$4:$P$119,0))," No Sale")</f>
        <v>959</v>
      </c>
      <c r="R61" s="1"/>
      <c r="S61" s="76">
        <f t="shared" si="3"/>
        <v>0.17077798861480076</v>
      </c>
      <c r="T61" s="71">
        <f t="shared" si="4"/>
        <v>0.36489607390300233</v>
      </c>
      <c r="U61" s="77">
        <f t="shared" si="5"/>
        <v>1.0631929046563193</v>
      </c>
    </row>
    <row r="62" spans="1:21" x14ac:dyDescent="0.25">
      <c r="A62" s="50" t="s">
        <v>78</v>
      </c>
      <c r="B62" s="1"/>
      <c r="C62" s="16">
        <f>_xlfn.IFNA(INDEX('2015 Monthly Prices Q1'!$E$4:$E$119,MATCH(A62,'2015 Monthly Prices Q1'!$B$4:$B$119,0))," No Sale")</f>
        <v>10.5</v>
      </c>
      <c r="D62" s="13" t="str">
        <f>_xlfn.IFNA(INDEX('2015 Monthly Prices Q1'!$L$4:$L$119,MATCH(A62,'2015 Monthly Prices Q1'!$I$4:$I$119,0))," No Sale")</f>
        <v xml:space="preserve"> No Sale</v>
      </c>
      <c r="E62" s="13" t="str">
        <f>_xlfn.IFNA(INDEX('2015 Monthly Prices Q1'!$S$4:$S$119,MATCH(A62,'2015 Monthly Prices Q1'!$P$4:$P$119,0))," No Sale")</f>
        <v xml:space="preserve"> No Sale</v>
      </c>
      <c r="F62" s="1"/>
      <c r="G62" s="16">
        <f>_xlfn.IFNA(INDEX('2015 Monthly Prices Q1'!$G$4:$G$119,MATCH(A62,'2015 Monthly Prices Q1'!$B$4:$B$119,0))," No Sale")</f>
        <v>21</v>
      </c>
      <c r="H62" s="13" t="str">
        <f>_xlfn.IFNA(INDEX('2015 Monthly Prices Q1'!$N$4:$N$119,MATCH(A62,'2015 Monthly Prices Q1'!$I$4:$I$119,0))," No Sale")</f>
        <v xml:space="preserve"> No Sale</v>
      </c>
      <c r="I62" s="19" t="str">
        <f>_xlfn.IFNA(INDEX('2015 Monthly Prices Q1'!$U$4:$U$119,MATCH(A62,'2015 Monthly Prices Q1'!$P$4:$P$119,0))," No Sale")</f>
        <v xml:space="preserve"> No Sale</v>
      </c>
      <c r="J62" s="1"/>
      <c r="K62" s="23" t="str">
        <f>_xlfn.IFNA(INDEX('2015 Monthly Prices Q1'!$C$125:$C$178,MATCH(A62,'2015 Monthly Prices Q1'!$B$125:$B$178,0)),"N/A")</f>
        <v>N/A</v>
      </c>
      <c r="L62" s="23" t="str">
        <f>_xlfn.IFNA(INDEX('2015 Monthly Prices Q1'!$J$125:$J$187,MATCH(A62,'2015 Monthly Prices Q1'!$I$125:$I$187,0)),"N/A")</f>
        <v>N/A</v>
      </c>
      <c r="M62" s="23" t="str">
        <f>_xlfn.IFNA(INDEX('2015 Monthly Prices Q1'!$Q$125:$Q$190,MATCH(A62,'2015 Monthly Prices Q1'!$P$125:$P$190,0)),"N/A")</f>
        <v>N/A</v>
      </c>
      <c r="N62" s="1"/>
      <c r="O62" s="38" t="str">
        <f>_xlfn.IFNA(INDEX('2015 Monthly Prices Q1'!$C$4:$C$119,MATCH(A62,'2015 Monthly Prices Q1'!$P$4:$P$119,0))," No Sale")</f>
        <v xml:space="preserve"> No Sale</v>
      </c>
      <c r="P62" s="23" t="str">
        <f>_xlfn.IFNA(INDEX('2015 Monthly Prices Q1'!$J$4:$J$119,MATCH(A62,'2015 Monthly Prices Q1'!$I$4:$I$119,0))," No Sale")</f>
        <v xml:space="preserve"> No Sale</v>
      </c>
      <c r="Q62" s="39" t="str">
        <f>_xlfn.IFNA(INDEX('2015 Monthly Prices Q1'!$Q$4:$Q$119,MATCH(A62,'2015 Monthly Prices Q1'!$P$4:$P$119,0))," No Sale")</f>
        <v xml:space="preserve"> No Sale</v>
      </c>
      <c r="R62" s="1"/>
      <c r="S62" s="76" t="str">
        <f t="shared" si="3"/>
        <v>NA</v>
      </c>
      <c r="T62" s="71" t="str">
        <f t="shared" si="4"/>
        <v>NA</v>
      </c>
      <c r="U62" s="77" t="str">
        <f t="shared" si="5"/>
        <v>NA</v>
      </c>
    </row>
    <row r="63" spans="1:21" x14ac:dyDescent="0.25">
      <c r="A63" s="50" t="s">
        <v>79</v>
      </c>
      <c r="B63" s="1"/>
      <c r="C63" s="16">
        <f>_xlfn.IFNA(INDEX('2015 Monthly Prices Q1'!$E$4:$E$119,MATCH(A63,'2015 Monthly Prices Q1'!$B$4:$B$119,0))," No Sale")</f>
        <v>11.125</v>
      </c>
      <c r="D63" s="13">
        <f>_xlfn.IFNA(INDEX('2015 Monthly Prices Q1'!$L$4:$L$119,MATCH(A63,'2015 Monthly Prices Q1'!$I$4:$I$119,0))," No Sale")</f>
        <v>3.5289999999999995</v>
      </c>
      <c r="E63" s="13" t="str">
        <f>_xlfn.IFNA(INDEX('2015 Monthly Prices Q1'!$S$4:$S$119,MATCH(A63,'2015 Monthly Prices Q1'!$P$4:$P$119,0))," No Sale")</f>
        <v xml:space="preserve"> No Sale</v>
      </c>
      <c r="F63" s="1"/>
      <c r="G63" s="16">
        <f>_xlfn.IFNA(INDEX('2015 Monthly Prices Q1'!$G$4:$G$119,MATCH(A63,'2015 Monthly Prices Q1'!$B$4:$B$119,0))," No Sale")</f>
        <v>22.25</v>
      </c>
      <c r="H63" s="13">
        <f>_xlfn.IFNA(INDEX('2015 Monthly Prices Q1'!$N$4:$N$119,MATCH(A63,'2015 Monthly Prices Q1'!$I$4:$I$119,0))," No Sale")</f>
        <v>38.818999999999996</v>
      </c>
      <c r="I63" s="19" t="str">
        <f>_xlfn.IFNA(INDEX('2015 Monthly Prices Q1'!$U$4:$U$119,MATCH(A63,'2015 Monthly Prices Q1'!$P$4:$P$119,0))," No Sale")</f>
        <v xml:space="preserve"> No Sale</v>
      </c>
      <c r="J63" s="1"/>
      <c r="K63" s="23">
        <f>_xlfn.IFNA(INDEX('2015 Monthly Prices Q1'!$C$125:$C$178,MATCH(A63,'2015 Monthly Prices Q1'!$B$125:$B$178,0)),"N/A")</f>
        <v>6</v>
      </c>
      <c r="L63" s="23">
        <f>_xlfn.IFNA(INDEX('2015 Monthly Prices Q1'!$J$125:$J$187,MATCH(A63,'2015 Monthly Prices Q1'!$I$125:$I$187,0)),"N/A")</f>
        <v>15</v>
      </c>
      <c r="M63" s="23">
        <f>_xlfn.IFNA(INDEX('2015 Monthly Prices Q1'!$Q$125:$Q$190,MATCH(A63,'2015 Monthly Prices Q1'!$P$125:$P$190,0)),"N/A")</f>
        <v>8</v>
      </c>
      <c r="N63" s="1"/>
      <c r="O63" s="38" t="str">
        <f>_xlfn.IFNA(INDEX('2015 Monthly Prices Q1'!$C$4:$C$119,MATCH(A63,'2015 Monthly Prices Q1'!$P$4:$P$119,0))," No Sale")</f>
        <v xml:space="preserve"> No Sale</v>
      </c>
      <c r="P63" s="23">
        <f>_xlfn.IFNA(INDEX('2015 Monthly Prices Q1'!$J$4:$J$119,MATCH(A63,'2015 Monthly Prices Q1'!$I$4:$I$119,0))," No Sale")</f>
        <v>11</v>
      </c>
      <c r="Q63" s="39" t="str">
        <f>_xlfn.IFNA(INDEX('2015 Monthly Prices Q1'!$Q$4:$Q$119,MATCH(A63,'2015 Monthly Prices Q1'!$P$4:$P$119,0))," No Sale")</f>
        <v xml:space="preserve"> No Sale</v>
      </c>
      <c r="R63" s="1"/>
      <c r="S63" s="76" t="str">
        <f t="shared" si="3"/>
        <v>NA</v>
      </c>
      <c r="T63" s="71">
        <f t="shared" si="4"/>
        <v>0.73333333333333328</v>
      </c>
      <c r="U63" s="77" t="str">
        <f t="shared" si="5"/>
        <v>NA</v>
      </c>
    </row>
    <row r="64" spans="1:21" x14ac:dyDescent="0.25">
      <c r="A64" s="50" t="s">
        <v>80</v>
      </c>
      <c r="B64" s="1"/>
      <c r="C64" s="16">
        <f>_xlfn.IFNA(INDEX('2015 Monthly Prices Q1'!$E$4:$E$119,MATCH(A64,'2015 Monthly Prices Q1'!$B$4:$B$119,0))," No Sale")</f>
        <v>15</v>
      </c>
      <c r="D64" s="13">
        <f>_xlfn.IFNA(INDEX('2015 Monthly Prices Q1'!$L$4:$L$119,MATCH(A64,'2015 Monthly Prices Q1'!$I$4:$I$119,0))," No Sale")</f>
        <v>5.58</v>
      </c>
      <c r="E64" s="13">
        <f>_xlfn.IFNA(INDEX('2015 Monthly Prices Q1'!$S$4:$S$119,MATCH(A64,'2015 Monthly Prices Q1'!$P$4:$P$119,0))," No Sale")</f>
        <v>40</v>
      </c>
      <c r="F64" s="1"/>
      <c r="G64" s="16">
        <f>_xlfn.IFNA(INDEX('2015 Monthly Prices Q1'!$G$4:$G$119,MATCH(A64,'2015 Monthly Prices Q1'!$B$4:$B$119,0))," No Sale")</f>
        <v>15</v>
      </c>
      <c r="H64" s="13">
        <f>_xlfn.IFNA(INDEX('2015 Monthly Prices Q1'!$N$4:$N$119,MATCH(A64,'2015 Monthly Prices Q1'!$I$4:$I$119,0))," No Sale")</f>
        <v>11.16</v>
      </c>
      <c r="I64" s="19">
        <f>_xlfn.IFNA(INDEX('2015 Monthly Prices Q1'!$U$4:$U$119,MATCH(A64,'2015 Monthly Prices Q1'!$P$4:$P$119,0))," No Sale")</f>
        <v>80</v>
      </c>
      <c r="J64" s="1"/>
      <c r="K64" s="23" t="str">
        <f>_xlfn.IFNA(INDEX('2015 Monthly Prices Q1'!$C$125:$C$178,MATCH(A64,'2015 Monthly Prices Q1'!$B$125:$B$178,0)),"N/A")</f>
        <v>N/A</v>
      </c>
      <c r="L64" s="23">
        <f>_xlfn.IFNA(INDEX('2015 Monthly Prices Q1'!$J$125:$J$187,MATCH(A64,'2015 Monthly Prices Q1'!$I$125:$I$187,0)),"N/A")</f>
        <v>5</v>
      </c>
      <c r="M64" s="23" t="str">
        <f>_xlfn.IFNA(INDEX('2015 Monthly Prices Q1'!$Q$125:$Q$190,MATCH(A64,'2015 Monthly Prices Q1'!$P$125:$P$190,0)),"N/A")</f>
        <v>N/A</v>
      </c>
      <c r="N64" s="1"/>
      <c r="O64" s="38">
        <f>_xlfn.IFNA(INDEX('2015 Monthly Prices Q1'!$C$4:$C$119,MATCH(A64,'2015 Monthly Prices Q1'!$P$4:$P$119,0))," No Sale")</f>
        <v>2</v>
      </c>
      <c r="P64" s="23">
        <f>_xlfn.IFNA(INDEX('2015 Monthly Prices Q1'!$J$4:$J$119,MATCH(A64,'2015 Monthly Prices Q1'!$I$4:$I$119,0))," No Sale")</f>
        <v>2</v>
      </c>
      <c r="Q64" s="39">
        <f>_xlfn.IFNA(INDEX('2015 Monthly Prices Q1'!$Q$4:$Q$119,MATCH(A64,'2015 Monthly Prices Q1'!$P$4:$P$119,0))," No Sale")</f>
        <v>2</v>
      </c>
      <c r="R64" s="1"/>
      <c r="S64" s="76" t="str">
        <f t="shared" si="3"/>
        <v>NA</v>
      </c>
      <c r="T64" s="71">
        <f t="shared" si="4"/>
        <v>0.4</v>
      </c>
      <c r="U64" s="77" t="str">
        <f t="shared" si="5"/>
        <v>NA</v>
      </c>
    </row>
    <row r="65" spans="1:21" x14ac:dyDescent="0.25">
      <c r="A65" s="50" t="s">
        <v>83</v>
      </c>
      <c r="B65" s="1"/>
      <c r="C65" s="16">
        <f>_xlfn.IFNA(INDEX('2015 Monthly Prices Q1'!$E$4:$E$119,MATCH(A65,'2015 Monthly Prices Q1'!$B$4:$B$119,0))," No Sale")</f>
        <v>5.4893617021276597</v>
      </c>
      <c r="D65" s="13">
        <f>_xlfn.IFNA(INDEX('2015 Monthly Prices Q1'!$L$4:$L$119,MATCH(A65,'2015 Monthly Prices Q1'!$I$4:$I$119,0))," No Sale")</f>
        <v>1.1098240454545454</v>
      </c>
      <c r="E65" s="13">
        <f>_xlfn.IFNA(INDEX('2015 Monthly Prices Q1'!$S$4:$S$119,MATCH(A65,'2015 Monthly Prices Q1'!$P$4:$P$119,0))," No Sale")</f>
        <v>2.7121212121212119</v>
      </c>
      <c r="F65" s="1"/>
      <c r="G65" s="16">
        <f>_xlfn.IFNA(INDEX('2015 Monthly Prices Q1'!$G$4:$G$119,MATCH(A65,'2015 Monthly Prices Q1'!$B$4:$B$119,0))," No Sale")</f>
        <v>516</v>
      </c>
      <c r="H65" s="13">
        <f>_xlfn.IFNA(INDEX('2015 Monthly Prices Q1'!$N$4:$N$119,MATCH(A65,'2015 Monthly Prices Q1'!$I$4:$I$119,0))," No Sale")</f>
        <v>2441.6129000000001</v>
      </c>
      <c r="I65" s="19">
        <f>_xlfn.IFNA(INDEX('2015 Monthly Prices Q1'!$U$4:$U$119,MATCH(A65,'2015 Monthly Prices Q1'!$P$4:$P$119,0))," No Sale")</f>
        <v>179</v>
      </c>
      <c r="J65" s="1"/>
      <c r="K65" s="23">
        <f>_xlfn.IFNA(INDEX('2015 Monthly Prices Q1'!$C$125:$C$178,MATCH(A65,'2015 Monthly Prices Q1'!$B$125:$B$178,0)),"N/A")</f>
        <v>2182</v>
      </c>
      <c r="L65" s="23">
        <f>_xlfn.IFNA(INDEX('2015 Monthly Prices Q1'!$J$125:$J$187,MATCH(A65,'2015 Monthly Prices Q1'!$I$125:$I$187,0)),"N/A")</f>
        <v>116</v>
      </c>
      <c r="M65" s="23">
        <f>_xlfn.IFNA(INDEX('2015 Monthly Prices Q1'!$Q$125:$Q$190,MATCH(A65,'2015 Monthly Prices Q1'!$P$125:$P$190,0)),"N/A")</f>
        <v>390</v>
      </c>
      <c r="N65" s="1"/>
      <c r="O65" s="38">
        <f>_xlfn.IFNA(INDEX('2015 Monthly Prices Q1'!$C$4:$C$119,MATCH(A65,'2015 Monthly Prices Q1'!$P$4:$P$119,0))," No Sale")</f>
        <v>190</v>
      </c>
      <c r="P65" s="23">
        <f>_xlfn.IFNA(INDEX('2015 Monthly Prices Q1'!$J$4:$J$119,MATCH(A65,'2015 Monthly Prices Q1'!$I$4:$I$119,0))," No Sale")</f>
        <v>2200</v>
      </c>
      <c r="Q65" s="39">
        <f>_xlfn.IFNA(INDEX('2015 Monthly Prices Q1'!$Q$4:$Q$119,MATCH(A65,'2015 Monthly Prices Q1'!$P$4:$P$119,0))," No Sale")</f>
        <v>66</v>
      </c>
      <c r="R65" s="1"/>
      <c r="S65" s="76">
        <f t="shared" si="3"/>
        <v>8.707607699358387E-2</v>
      </c>
      <c r="T65" s="71">
        <f t="shared" si="4"/>
        <v>18.96551724137931</v>
      </c>
      <c r="U65" s="77">
        <f t="shared" si="5"/>
        <v>0.16923076923076924</v>
      </c>
    </row>
    <row r="66" spans="1:21" x14ac:dyDescent="0.25">
      <c r="A66" s="50" t="s">
        <v>87</v>
      </c>
      <c r="B66" s="1"/>
      <c r="C66" s="16">
        <f>_xlfn.IFNA(INDEX('2015 Monthly Prices Q1'!$E$4:$E$119,MATCH(A66,'2015 Monthly Prices Q1'!$B$4:$B$119,0))," No Sale")</f>
        <v>14.571428571428571</v>
      </c>
      <c r="D66" s="13">
        <f>_xlfn.IFNA(INDEX('2015 Monthly Prices Q1'!$L$4:$L$119,MATCH(A66,'2015 Monthly Prices Q1'!$I$4:$I$119,0))," No Sale")</f>
        <v>9.6112252964426652</v>
      </c>
      <c r="E66" s="13">
        <f>_xlfn.IFNA(INDEX('2015 Monthly Prices Q1'!$S$4:$S$119,MATCH(A66,'2015 Monthly Prices Q1'!$P$4:$P$119,0))," No Sale")</f>
        <v>11.212121212121213</v>
      </c>
      <c r="F66" s="1"/>
      <c r="G66" s="16">
        <f>_xlfn.IFNA(INDEX('2015 Monthly Prices Q1'!$G$4:$G$119,MATCH(A66,'2015 Monthly Prices Q1'!$B$4:$B$119,0))," No Sale")</f>
        <v>1530</v>
      </c>
      <c r="H66" s="13">
        <f>_xlfn.IFNA(INDEX('2015 Monthly Prices Q1'!$N$4:$N$119,MATCH(A66,'2015 Monthly Prices Q1'!$I$4:$I$119,0))," No Sale")</f>
        <v>2431.6399999999944</v>
      </c>
      <c r="I66" s="19">
        <f>_xlfn.IFNA(INDEX('2015 Monthly Prices Q1'!$U$4:$U$119,MATCH(A66,'2015 Monthly Prices Q1'!$P$4:$P$119,0))," No Sale")</f>
        <v>740</v>
      </c>
      <c r="J66" s="1"/>
      <c r="K66" s="23">
        <f>_xlfn.IFNA(INDEX('2015 Monthly Prices Q1'!$C$125:$C$178,MATCH(A66,'2015 Monthly Prices Q1'!$B$125:$B$178,0)),"N/A")</f>
        <v>97</v>
      </c>
      <c r="L66" s="23">
        <f>_xlfn.IFNA(INDEX('2015 Monthly Prices Q1'!$J$125:$J$187,MATCH(A66,'2015 Monthly Prices Q1'!$I$125:$I$187,0)),"N/A")</f>
        <v>117</v>
      </c>
      <c r="M66" s="23">
        <f>_xlfn.IFNA(INDEX('2015 Monthly Prices Q1'!$Q$125:$Q$190,MATCH(A66,'2015 Monthly Prices Q1'!$P$125:$P$190,0)),"N/A")</f>
        <v>116</v>
      </c>
      <c r="N66" s="1"/>
      <c r="O66" s="38">
        <f>_xlfn.IFNA(INDEX('2015 Monthly Prices Q1'!$C$4:$C$119,MATCH(A66,'2015 Monthly Prices Q1'!$P$4:$P$119,0))," No Sale")</f>
        <v>2</v>
      </c>
      <c r="P66" s="23">
        <f>_xlfn.IFNA(INDEX('2015 Monthly Prices Q1'!$J$4:$J$119,MATCH(A66,'2015 Monthly Prices Q1'!$I$4:$I$119,0))," No Sale")</f>
        <v>253</v>
      </c>
      <c r="Q66" s="39">
        <f>_xlfn.IFNA(INDEX('2015 Monthly Prices Q1'!$Q$4:$Q$119,MATCH(A66,'2015 Monthly Prices Q1'!$P$4:$P$119,0))," No Sale")</f>
        <v>66</v>
      </c>
      <c r="R66" s="1"/>
      <c r="S66" s="76">
        <f t="shared" si="3"/>
        <v>2.0618556701030927E-2</v>
      </c>
      <c r="T66" s="71">
        <f t="shared" si="4"/>
        <v>2.1623931623931623</v>
      </c>
      <c r="U66" s="77">
        <f t="shared" si="5"/>
        <v>0.56896551724137934</v>
      </c>
    </row>
    <row r="67" spans="1:21" x14ac:dyDescent="0.25">
      <c r="A67" s="50" t="s">
        <v>88</v>
      </c>
      <c r="B67" s="1"/>
      <c r="C67" s="16">
        <f>_xlfn.IFNA(INDEX('2015 Monthly Prices Q1'!$E$4:$E$119,MATCH(A67,'2015 Monthly Prices Q1'!$B$4:$B$119,0))," No Sale")</f>
        <v>13.299999999999999</v>
      </c>
      <c r="D67" s="13">
        <f>_xlfn.IFNA(INDEX('2015 Monthly Prices Q1'!$L$4:$L$119,MATCH(A67,'2015 Monthly Prices Q1'!$I$4:$I$119,0))," No Sale")</f>
        <v>9.5</v>
      </c>
      <c r="E67" s="13">
        <f>_xlfn.IFNA(INDEX('2015 Monthly Prices Q1'!$S$4:$S$119,MATCH(A67,'2015 Monthly Prices Q1'!$P$4:$P$119,0))," No Sale")</f>
        <v>9.7386986301369856</v>
      </c>
      <c r="F67" s="1"/>
      <c r="G67" s="16">
        <f>_xlfn.IFNA(INDEX('2015 Monthly Prices Q1'!$G$4:$G$119,MATCH(A67,'2015 Monthly Prices Q1'!$B$4:$B$119,0))," No Sale")</f>
        <v>79.8</v>
      </c>
      <c r="H67" s="13">
        <f>_xlfn.IFNA(INDEX('2015 Monthly Prices Q1'!$N$4:$N$119,MATCH(A67,'2015 Monthly Prices Q1'!$I$4:$I$119,0))," No Sale")</f>
        <v>475</v>
      </c>
      <c r="I67" s="19">
        <f>_xlfn.IFNA(INDEX('2015 Monthly Prices Q1'!$U$4:$U$119,MATCH(A67,'2015 Monthly Prices Q1'!$P$4:$P$119,0))," No Sale")</f>
        <v>1421.85</v>
      </c>
      <c r="J67" s="1"/>
      <c r="K67" s="23">
        <f>_xlfn.IFNA(INDEX('2015 Monthly Prices Q1'!$C$125:$C$178,MATCH(A67,'2015 Monthly Prices Q1'!$B$125:$B$178,0)),"N/A")</f>
        <v>3</v>
      </c>
      <c r="L67" s="23">
        <f>_xlfn.IFNA(INDEX('2015 Monthly Prices Q1'!$J$125:$J$187,MATCH(A67,'2015 Monthly Prices Q1'!$I$125:$I$187,0)),"N/A")</f>
        <v>50</v>
      </c>
      <c r="M67" s="23">
        <f>_xlfn.IFNA(INDEX('2015 Monthly Prices Q1'!$Q$125:$Q$190,MATCH(A67,'2015 Monthly Prices Q1'!$P$125:$P$190,0)),"N/A")</f>
        <v>139</v>
      </c>
      <c r="N67" s="1"/>
      <c r="O67" s="38">
        <f>_xlfn.IFNA(INDEX('2015 Monthly Prices Q1'!$C$4:$C$119,MATCH(A67,'2015 Monthly Prices Q1'!$P$4:$P$119,0))," No Sale")</f>
        <v>1</v>
      </c>
      <c r="P67" s="23">
        <f>_xlfn.IFNA(INDEX('2015 Monthly Prices Q1'!$J$4:$J$119,MATCH(A67,'2015 Monthly Prices Q1'!$I$4:$I$119,0))," No Sale")</f>
        <v>50</v>
      </c>
      <c r="Q67" s="39">
        <f>_xlfn.IFNA(INDEX('2015 Monthly Prices Q1'!$Q$4:$Q$119,MATCH(A67,'2015 Monthly Prices Q1'!$P$4:$P$119,0))," No Sale")</f>
        <v>146</v>
      </c>
      <c r="R67" s="1"/>
      <c r="S67" s="76">
        <f t="shared" si="3"/>
        <v>0.33333333333333331</v>
      </c>
      <c r="T67" s="71">
        <f t="shared" si="4"/>
        <v>1</v>
      </c>
      <c r="U67" s="77">
        <f t="shared" si="5"/>
        <v>1.0503597122302157</v>
      </c>
    </row>
    <row r="68" spans="1:21" x14ac:dyDescent="0.25">
      <c r="A68" s="50" t="s">
        <v>93</v>
      </c>
      <c r="B68" s="1"/>
      <c r="C68" s="16">
        <f>_xlfn.IFNA(INDEX('2015 Monthly Prices Q1'!$E$4:$E$119,MATCH(A68,'2015 Monthly Prices Q1'!$B$4:$B$119,0))," No Sale")</f>
        <v>4.9389534883720927</v>
      </c>
      <c r="D68" s="13">
        <f>_xlfn.IFNA(INDEX('2015 Monthly Prices Q1'!$L$4:$L$119,MATCH(A68,'2015 Monthly Prices Q1'!$I$4:$I$119,0))," No Sale")</f>
        <v>3.054792711550339</v>
      </c>
      <c r="E68" s="13">
        <f>_xlfn.IFNA(INDEX('2015 Monthly Prices Q1'!$S$4:$S$119,MATCH(A68,'2015 Monthly Prices Q1'!$P$4:$P$119,0))," No Sale")</f>
        <v>2.8529411764705883</v>
      </c>
      <c r="F68" s="1"/>
      <c r="G68" s="16">
        <f>_xlfn.IFNA(INDEX('2015 Monthly Prices Q1'!$G$4:$G$119,MATCH(A68,'2015 Monthly Prices Q1'!$B$4:$B$119,0))," No Sale")</f>
        <v>849.5</v>
      </c>
      <c r="H68" s="13">
        <f>_xlfn.IFNA(INDEX('2015 Monthly Prices Q1'!$N$4:$N$119,MATCH(A68,'2015 Monthly Prices Q1'!$I$4:$I$119,0))," No Sale")</f>
        <v>4945.7093999999988</v>
      </c>
      <c r="I68" s="19">
        <f>_xlfn.IFNA(INDEX('2015 Monthly Prices Q1'!$U$4:$U$119,MATCH(A68,'2015 Monthly Prices Q1'!$P$4:$P$119,0))," No Sale")</f>
        <v>9409</v>
      </c>
      <c r="J68" s="1"/>
      <c r="K68" s="23">
        <f>_xlfn.IFNA(INDEX('2015 Monthly Prices Q1'!$C$125:$C$178,MATCH(A68,'2015 Monthly Prices Q1'!$B$125:$B$178,0)),"N/A")</f>
        <v>126</v>
      </c>
      <c r="L68" s="23">
        <f>_xlfn.IFNA(INDEX('2015 Monthly Prices Q1'!$J$125:$J$187,MATCH(A68,'2015 Monthly Prices Q1'!$I$125:$I$187,0)),"N/A")</f>
        <v>3202</v>
      </c>
      <c r="M68" s="23">
        <f>_xlfn.IFNA(INDEX('2015 Monthly Prices Q1'!$Q$125:$Q$190,MATCH(A68,'2015 Monthly Prices Q1'!$P$125:$P$190,0)),"N/A")</f>
        <v>2435</v>
      </c>
      <c r="N68" s="1"/>
      <c r="O68" s="38">
        <f>_xlfn.IFNA(INDEX('2015 Monthly Prices Q1'!$C$4:$C$119,MATCH(A68,'2015 Monthly Prices Q1'!$P$4:$P$119,0))," No Sale")</f>
        <v>2</v>
      </c>
      <c r="P68" s="23">
        <f>_xlfn.IFNA(INDEX('2015 Monthly Prices Q1'!$J$4:$J$119,MATCH(A68,'2015 Monthly Prices Q1'!$I$4:$I$119,0))," No Sale")</f>
        <v>1619</v>
      </c>
      <c r="Q68" s="39">
        <f>_xlfn.IFNA(INDEX('2015 Monthly Prices Q1'!$Q$4:$Q$119,MATCH(A68,'2015 Monthly Prices Q1'!$P$4:$P$119,0))," No Sale")</f>
        <v>3298</v>
      </c>
      <c r="R68" s="1"/>
      <c r="S68" s="76">
        <f t="shared" si="3"/>
        <v>1.5873015873015872E-2</v>
      </c>
      <c r="T68" s="71">
        <f t="shared" si="4"/>
        <v>0.50562148657089323</v>
      </c>
      <c r="U68" s="77">
        <f t="shared" si="5"/>
        <v>1.3544147843942504</v>
      </c>
    </row>
    <row r="69" spans="1:21" x14ac:dyDescent="0.25">
      <c r="A69" s="50" t="s">
        <v>97</v>
      </c>
      <c r="B69" s="1"/>
      <c r="C69" s="16">
        <f>_xlfn.IFNA(INDEX('2015 Monthly Prices Q1'!$E$4:$E$119,MATCH(A69,'2015 Monthly Prices Q1'!$B$4:$B$119,0))," No Sale")</f>
        <v>13.368932038834952</v>
      </c>
      <c r="D69" s="13">
        <f>_xlfn.IFNA(INDEX('2015 Monthly Prices Q1'!$L$4:$L$119,MATCH(A69,'2015 Monthly Prices Q1'!$I$4:$I$119,0))," No Sale")</f>
        <v>9.9541195121951205</v>
      </c>
      <c r="E69" s="13">
        <f>_xlfn.IFNA(INDEX('2015 Monthly Prices Q1'!$S$4:$S$119,MATCH(A69,'2015 Monthly Prices Q1'!$P$4:$P$119,0))," No Sale")</f>
        <v>14.166666666666666</v>
      </c>
      <c r="F69" s="1"/>
      <c r="G69" s="16">
        <f>_xlfn.IFNA(INDEX('2015 Monthly Prices Q1'!$G$4:$G$119,MATCH(A69,'2015 Monthly Prices Q1'!$B$4:$B$119,0))," No Sale")</f>
        <v>1377</v>
      </c>
      <c r="H69" s="13">
        <f>_xlfn.IFNA(INDEX('2015 Monthly Prices Q1'!$N$4:$N$119,MATCH(A69,'2015 Monthly Prices Q1'!$I$4:$I$119,0))," No Sale")</f>
        <v>816.23779999999988</v>
      </c>
      <c r="I69" s="19">
        <f>_xlfn.IFNA(INDEX('2015 Monthly Prices Q1'!$U$4:$U$119,MATCH(A69,'2015 Monthly Prices Q1'!$P$4:$P$119,0))," No Sale")</f>
        <v>170</v>
      </c>
      <c r="J69" s="1"/>
      <c r="K69" s="23">
        <f>_xlfn.IFNA(INDEX('2015 Monthly Prices Q1'!$C$125:$C$178,MATCH(A69,'2015 Monthly Prices Q1'!$B$125:$B$178,0)),"N/A")</f>
        <v>54</v>
      </c>
      <c r="L69" s="23">
        <f>_xlfn.IFNA(INDEX('2015 Monthly Prices Q1'!$J$125:$J$187,MATCH(A69,'2015 Monthly Prices Q1'!$I$125:$I$187,0)),"N/A")</f>
        <v>74</v>
      </c>
      <c r="M69" s="23">
        <f>_xlfn.IFNA(INDEX('2015 Monthly Prices Q1'!$Q$125:$Q$190,MATCH(A69,'2015 Monthly Prices Q1'!$P$125:$P$190,0)),"N/A")</f>
        <v>118</v>
      </c>
      <c r="N69" s="1"/>
      <c r="O69" s="38">
        <f>_xlfn.IFNA(INDEX('2015 Monthly Prices Q1'!$C$4:$C$119,MATCH(A69,'2015 Monthly Prices Q1'!$P$4:$P$119,0))," No Sale")</f>
        <v>27010</v>
      </c>
      <c r="P69" s="23">
        <f>_xlfn.IFNA(INDEX('2015 Monthly Prices Q1'!$J$4:$J$119,MATCH(A69,'2015 Monthly Prices Q1'!$I$4:$I$119,0))," No Sale")</f>
        <v>82</v>
      </c>
      <c r="Q69" s="39">
        <f>_xlfn.IFNA(INDEX('2015 Monthly Prices Q1'!$Q$4:$Q$119,MATCH(A69,'2015 Monthly Prices Q1'!$P$4:$P$119,0))," No Sale")</f>
        <v>12</v>
      </c>
      <c r="R69" s="1"/>
      <c r="S69" s="76">
        <f t="shared" si="3"/>
        <v>500.18518518518516</v>
      </c>
      <c r="T69" s="71">
        <f t="shared" si="4"/>
        <v>1.1081081081081081</v>
      </c>
      <c r="U69" s="77">
        <f t="shared" si="5"/>
        <v>0.10169491525423729</v>
      </c>
    </row>
    <row r="70" spans="1:21" x14ac:dyDescent="0.25">
      <c r="A70" s="50" t="s">
        <v>127</v>
      </c>
      <c r="B70" s="1"/>
      <c r="C70" s="16" t="str">
        <f>_xlfn.IFNA(INDEX('2015 Monthly Prices Q1'!$E$4:$E$119,MATCH(A70,'2015 Monthly Prices Q1'!$B$4:$B$119,0))," No Sale")</f>
        <v xml:space="preserve"> No Sale</v>
      </c>
      <c r="D70" s="13">
        <f>_xlfn.IFNA(INDEX('2015 Monthly Prices Q1'!$L$4:$L$119,MATCH(A70,'2015 Monthly Prices Q1'!$I$4:$I$119,0))," No Sale")</f>
        <v>5.58</v>
      </c>
      <c r="E70" s="13" t="str">
        <f>_xlfn.IFNA(INDEX('2015 Monthly Prices Q1'!$S$4:$S$119,MATCH(A70,'2015 Monthly Prices Q1'!$P$4:$P$119,0))," No Sale")</f>
        <v xml:space="preserve"> No Sale</v>
      </c>
      <c r="F70" s="1"/>
      <c r="G70" s="16" t="str">
        <f>_xlfn.IFNA(INDEX('2015 Monthly Prices Q1'!$G$4:$G$119,MATCH(A70,'2015 Monthly Prices Q1'!$B$4:$B$119,0))," No Sale")</f>
        <v xml:space="preserve"> No Sale</v>
      </c>
      <c r="H70" s="13">
        <f>_xlfn.IFNA(INDEX('2015 Monthly Prices Q1'!$N$4:$N$119,MATCH(A70,'2015 Monthly Prices Q1'!$I$4:$I$119,0))," No Sale")</f>
        <v>5.58</v>
      </c>
      <c r="I70" s="19" t="str">
        <f>_xlfn.IFNA(INDEX('2015 Monthly Prices Q1'!$U$4:$U$119,MATCH(A70,'2015 Monthly Prices Q1'!$P$4:$P$119,0))," No Sale")</f>
        <v xml:space="preserve"> No Sale</v>
      </c>
      <c r="J70" s="1"/>
      <c r="K70" s="23" t="str">
        <f>_xlfn.IFNA(INDEX('2015 Monthly Prices Q1'!$C$125:$C$178,MATCH(A70,'2015 Monthly Prices Q1'!$B$125:$B$178,0)),"N/A")</f>
        <v>N/A</v>
      </c>
      <c r="L70" s="23">
        <f>_xlfn.IFNA(INDEX('2015 Monthly Prices Q1'!$J$125:$J$187,MATCH(A70,'2015 Monthly Prices Q1'!$I$125:$I$187,0)),"N/A")</f>
        <v>1</v>
      </c>
      <c r="M70" s="23">
        <f>_xlfn.IFNA(INDEX('2015 Monthly Prices Q1'!$Q$125:$Q$190,MATCH(A70,'2015 Monthly Prices Q1'!$P$125:$P$190,0)),"N/A")</f>
        <v>9</v>
      </c>
      <c r="N70" s="1"/>
      <c r="O70" s="38" t="str">
        <f>_xlfn.IFNA(INDEX('2015 Monthly Prices Q1'!$C$4:$C$119,MATCH(A70,'2015 Monthly Prices Q1'!$P$4:$P$119,0))," No Sale")</f>
        <v xml:space="preserve"> No Sale</v>
      </c>
      <c r="P70" s="23">
        <f>_xlfn.IFNA(INDEX('2015 Monthly Prices Q1'!$J$4:$J$119,MATCH(A70,'2015 Monthly Prices Q1'!$I$4:$I$119,0))," No Sale")</f>
        <v>1</v>
      </c>
      <c r="Q70" s="39" t="str">
        <f>_xlfn.IFNA(INDEX('2015 Monthly Prices Q1'!$Q$4:$Q$119,MATCH(A70,'2015 Monthly Prices Q1'!$P$4:$P$119,0))," No Sale")</f>
        <v xml:space="preserve"> No Sale</v>
      </c>
      <c r="R70" s="1"/>
      <c r="S70" s="76" t="str">
        <f t="shared" si="3"/>
        <v>NA</v>
      </c>
      <c r="T70" s="71">
        <f t="shared" si="4"/>
        <v>1</v>
      </c>
      <c r="U70" s="77" t="str">
        <f t="shared" si="5"/>
        <v>NA</v>
      </c>
    </row>
    <row r="71" spans="1:21" x14ac:dyDescent="0.25">
      <c r="A71" s="50" t="s">
        <v>101</v>
      </c>
      <c r="B71" s="1"/>
      <c r="C71" s="16">
        <f>_xlfn.IFNA(INDEX('2015 Monthly Prices Q1'!$E$4:$E$119,MATCH(A71,'2015 Monthly Prices Q1'!$B$4:$B$119,0))," No Sale")</f>
        <v>442.68707482993199</v>
      </c>
      <c r="D71" s="13">
        <f>_xlfn.IFNA(INDEX('2015 Monthly Prices Q1'!$L$4:$L$119,MATCH(A71,'2015 Monthly Prices Q1'!$I$4:$I$119,0))," No Sale")</f>
        <v>310</v>
      </c>
      <c r="E71" s="13">
        <f>_xlfn.IFNA(INDEX('2015 Monthly Prices Q1'!$S$4:$S$119,MATCH(A71,'2015 Monthly Prices Q1'!$P$4:$P$119,0))," No Sale")</f>
        <v>1072.9411764705883</v>
      </c>
      <c r="F71" s="1"/>
      <c r="G71" s="16">
        <f>_xlfn.IFNA(INDEX('2015 Monthly Prices Q1'!$G$4:$G$119,MATCH(A71,'2015 Monthly Prices Q1'!$B$4:$B$119,0))," No Sale")</f>
        <v>65075</v>
      </c>
      <c r="H71" s="13">
        <f>_xlfn.IFNA(INDEX('2015 Monthly Prices Q1'!$N$4:$N$119,MATCH(A71,'2015 Monthly Prices Q1'!$I$4:$I$119,0))," No Sale")</f>
        <v>21700</v>
      </c>
      <c r="I71" s="19">
        <f>_xlfn.IFNA(INDEX('2015 Monthly Prices Q1'!$U$4:$U$119,MATCH(A71,'2015 Monthly Prices Q1'!$P$4:$P$119,0))," No Sale")</f>
        <v>18240</v>
      </c>
      <c r="J71" s="1"/>
      <c r="K71" s="23">
        <f>_xlfn.IFNA(INDEX('2015 Monthly Prices Q1'!$C$125:$C$178,MATCH(A71,'2015 Monthly Prices Q1'!$B$125:$B$178,0)),"N/A")</f>
        <v>157</v>
      </c>
      <c r="L71" s="23">
        <f>_xlfn.IFNA(INDEX('2015 Monthly Prices Q1'!$J$125:$J$187,MATCH(A71,'2015 Monthly Prices Q1'!$I$125:$I$187,0)),"N/A")</f>
        <v>84</v>
      </c>
      <c r="M71" s="23">
        <f>_xlfn.IFNA(INDEX('2015 Monthly Prices Q1'!$Q$125:$Q$190,MATCH(A71,'2015 Monthly Prices Q1'!$P$125:$P$190,0)),"N/A")</f>
        <v>56</v>
      </c>
      <c r="N71" s="1"/>
      <c r="O71" s="38">
        <f>_xlfn.IFNA(INDEX('2015 Monthly Prices Q1'!$C$4:$C$119,MATCH(A71,'2015 Monthly Prices Q1'!$P$4:$P$119,0))," No Sale")</f>
        <v>12731</v>
      </c>
      <c r="P71" s="23">
        <f>_xlfn.IFNA(INDEX('2015 Monthly Prices Q1'!$J$4:$J$119,MATCH(A71,'2015 Monthly Prices Q1'!$I$4:$I$119,0))," No Sale")</f>
        <v>70</v>
      </c>
      <c r="Q71" s="39">
        <f>_xlfn.IFNA(INDEX('2015 Monthly Prices Q1'!$Q$4:$Q$119,MATCH(A71,'2015 Monthly Prices Q1'!$P$4:$P$119,0))," No Sale")</f>
        <v>17</v>
      </c>
      <c r="R71" s="1"/>
      <c r="S71" s="76">
        <f t="shared" si="3"/>
        <v>81.089171974522287</v>
      </c>
      <c r="T71" s="71">
        <f t="shared" si="4"/>
        <v>0.83333333333333337</v>
      </c>
      <c r="U71" s="77">
        <f t="shared" si="5"/>
        <v>0.30357142857142855</v>
      </c>
    </row>
    <row r="72" spans="1:21" x14ac:dyDescent="0.25">
      <c r="A72" s="50" t="s">
        <v>140</v>
      </c>
      <c r="B72" s="1"/>
      <c r="C72" s="16" t="str">
        <f>_xlfn.IFNA(INDEX('2015 Monthly Prices Q1'!$E$4:$E$119,MATCH(A72,'2015 Monthly Prices Q1'!$B$4:$B$119,0))," No Sale")</f>
        <v xml:space="preserve"> No Sale</v>
      </c>
      <c r="D72" s="13" t="str">
        <f>_xlfn.IFNA(INDEX('2015 Monthly Prices Q1'!$L$4:$L$119,MATCH(A72,'2015 Monthly Prices Q1'!$I$4:$I$119,0))," No Sale")</f>
        <v xml:space="preserve"> No Sale</v>
      </c>
      <c r="E72" s="13">
        <f>_xlfn.IFNA(INDEX('2015 Monthly Prices Q1'!$S$4:$S$119,MATCH(A72,'2015 Monthly Prices Q1'!$P$4:$P$119,0))," No Sale")</f>
        <v>344.54545454545456</v>
      </c>
      <c r="F72" s="1"/>
      <c r="G72" s="16" t="str">
        <f>_xlfn.IFNA(INDEX('2015 Monthly Prices Q1'!$G$4:$G$119,MATCH(A72,'2015 Monthly Prices Q1'!$B$4:$B$119,0))," No Sale")</f>
        <v xml:space="preserve"> No Sale</v>
      </c>
      <c r="H72" s="13" t="str">
        <f>_xlfn.IFNA(INDEX('2015 Monthly Prices Q1'!$N$4:$N$119,MATCH(A72,'2015 Monthly Prices Q1'!$I$4:$I$119,0))," No Sale")</f>
        <v xml:space="preserve"> No Sale</v>
      </c>
      <c r="I72" s="19">
        <f>_xlfn.IFNA(INDEX('2015 Monthly Prices Q1'!$U$4:$U$119,MATCH(A72,'2015 Monthly Prices Q1'!$P$4:$P$119,0))," No Sale")</f>
        <v>7580</v>
      </c>
      <c r="J72" s="1"/>
      <c r="K72" s="23">
        <f>_xlfn.IFNA(INDEX('2015 Monthly Prices Q1'!$C$125:$C$178,MATCH(A72,'2015 Monthly Prices Q1'!$B$125:$B$178,0)),"N/A")</f>
        <v>20</v>
      </c>
      <c r="L72" s="23">
        <f>_xlfn.IFNA(INDEX('2015 Monthly Prices Q1'!$J$125:$J$187,MATCH(A72,'2015 Monthly Prices Q1'!$I$125:$I$187,0)),"N/A")</f>
        <v>35</v>
      </c>
      <c r="M72" s="23">
        <f>_xlfn.IFNA(INDEX('2015 Monthly Prices Q1'!$Q$125:$Q$190,MATCH(A72,'2015 Monthly Prices Q1'!$P$125:$P$190,0)),"N/A")</f>
        <v>54</v>
      </c>
      <c r="N72" s="1"/>
      <c r="O72" s="38">
        <f>_xlfn.IFNA(INDEX('2015 Monthly Prices Q1'!$C$4:$C$119,MATCH(A72,'2015 Monthly Prices Q1'!$P$4:$P$119,0))," No Sale")</f>
        <v>15</v>
      </c>
      <c r="P72" s="23" t="str">
        <f>_xlfn.IFNA(INDEX('2015 Monthly Prices Q1'!$J$4:$J$119,MATCH(A72,'2015 Monthly Prices Q1'!$I$4:$I$119,0))," No Sale")</f>
        <v xml:space="preserve"> No Sale</v>
      </c>
      <c r="Q72" s="39">
        <f>_xlfn.IFNA(INDEX('2015 Monthly Prices Q1'!$Q$4:$Q$119,MATCH(A72,'2015 Monthly Prices Q1'!$P$4:$P$119,0))," No Sale")</f>
        <v>22</v>
      </c>
      <c r="R72" s="1"/>
      <c r="S72" s="76">
        <f t="shared" si="3"/>
        <v>0.75</v>
      </c>
      <c r="T72" s="71" t="str">
        <f t="shared" si="4"/>
        <v>NA</v>
      </c>
      <c r="U72" s="77">
        <f t="shared" si="5"/>
        <v>0.40740740740740738</v>
      </c>
    </row>
    <row r="73" spans="1:21" x14ac:dyDescent="0.25">
      <c r="A73" s="50" t="s">
        <v>103</v>
      </c>
      <c r="B73" s="1"/>
      <c r="C73" s="16">
        <f>_xlfn.IFNA(INDEX('2015 Monthly Prices Q1'!$E$4:$E$119,MATCH(A73,'2015 Monthly Prices Q1'!$B$4:$B$119,0))," No Sale")</f>
        <v>7.9918481481481489</v>
      </c>
      <c r="D73" s="13">
        <f>_xlfn.IFNA(INDEX('2015 Monthly Prices Q1'!$L$4:$L$119,MATCH(A73,'2015 Monthly Prices Q1'!$I$4:$I$119,0))," No Sale")</f>
        <v>38.75</v>
      </c>
      <c r="E73" s="13">
        <f>_xlfn.IFNA(INDEX('2015 Monthly Prices Q1'!$S$4:$S$119,MATCH(A73,'2015 Monthly Prices Q1'!$P$4:$P$119,0))," No Sale")</f>
        <v>47.745396825396824</v>
      </c>
      <c r="F73" s="1"/>
      <c r="G73" s="16">
        <f>_xlfn.IFNA(INDEX('2015 Monthly Prices Q1'!$G$4:$G$119,MATCH(A73,'2015 Monthly Prices Q1'!$B$4:$B$119,0))," No Sale")</f>
        <v>215.77990000000003</v>
      </c>
      <c r="H73" s="13">
        <f>_xlfn.IFNA(INDEX('2015 Monthly Prices Q1'!$N$4:$N$119,MATCH(A73,'2015 Monthly Prices Q1'!$I$4:$I$119,0))," No Sale")</f>
        <v>38.75</v>
      </c>
      <c r="I73" s="19">
        <f>_xlfn.IFNA(INDEX('2015 Monthly Prices Q1'!$U$4:$U$119,MATCH(A73,'2015 Monthly Prices Q1'!$P$4:$P$119,0))," No Sale")</f>
        <v>3007.96</v>
      </c>
      <c r="J73" s="1"/>
      <c r="K73" s="23">
        <f>_xlfn.IFNA(INDEX('2015 Monthly Prices Q1'!$C$125:$C$178,MATCH(A73,'2015 Monthly Prices Q1'!$B$125:$B$178,0)),"N/A")</f>
        <v>2</v>
      </c>
      <c r="L73" s="23">
        <f>_xlfn.IFNA(INDEX('2015 Monthly Prices Q1'!$J$125:$J$187,MATCH(A73,'2015 Monthly Prices Q1'!$I$125:$I$187,0)),"N/A")</f>
        <v>13</v>
      </c>
      <c r="M73" s="23">
        <f>_xlfn.IFNA(INDEX('2015 Monthly Prices Q1'!$Q$125:$Q$190,MATCH(A73,'2015 Monthly Prices Q1'!$P$125:$P$190,0)),"N/A")</f>
        <v>255</v>
      </c>
      <c r="N73" s="1"/>
      <c r="O73" s="38">
        <f>_xlfn.IFNA(INDEX('2015 Monthly Prices Q1'!$C$4:$C$119,MATCH(A73,'2015 Monthly Prices Q1'!$P$4:$P$119,0))," No Sale")</f>
        <v>13</v>
      </c>
      <c r="P73" s="23">
        <f>_xlfn.IFNA(INDEX('2015 Monthly Prices Q1'!$J$4:$J$119,MATCH(A73,'2015 Monthly Prices Q1'!$I$4:$I$119,0))," No Sale")</f>
        <v>1</v>
      </c>
      <c r="Q73" s="39">
        <f>_xlfn.IFNA(INDEX('2015 Monthly Prices Q1'!$Q$4:$Q$119,MATCH(A73,'2015 Monthly Prices Q1'!$P$4:$P$119,0))," No Sale")</f>
        <v>63</v>
      </c>
      <c r="R73" s="1"/>
      <c r="S73" s="76">
        <f t="shared" si="3"/>
        <v>6.5</v>
      </c>
      <c r="T73" s="71">
        <f t="shared" si="4"/>
        <v>7.6923076923076927E-2</v>
      </c>
      <c r="U73" s="77">
        <f t="shared" si="5"/>
        <v>0.24705882352941178</v>
      </c>
    </row>
    <row r="74" spans="1:21" x14ac:dyDescent="0.25">
      <c r="A74" s="50" t="s">
        <v>104</v>
      </c>
      <c r="B74" s="1"/>
      <c r="C74" s="16">
        <f>_xlfn.IFNA(INDEX('2015 Monthly Prices Q1'!$E$4:$E$119,MATCH(A74,'2015 Monthly Prices Q1'!$B$4:$B$119,0))," No Sale")</f>
        <v>61</v>
      </c>
      <c r="D74" s="13">
        <f>_xlfn.IFNA(INDEX('2015 Monthly Prices Q1'!$L$4:$L$119,MATCH(A74,'2015 Monthly Prices Q1'!$I$4:$I$119,0))," No Sale")</f>
        <v>38.25</v>
      </c>
      <c r="E74" s="13">
        <f>_xlfn.IFNA(INDEX('2015 Monthly Prices Q1'!$S$4:$S$119,MATCH(A74,'2015 Monthly Prices Q1'!$P$4:$P$119,0))," No Sale")</f>
        <v>52.121153846153824</v>
      </c>
      <c r="F74" s="1"/>
      <c r="G74" s="16">
        <f>_xlfn.IFNA(INDEX('2015 Monthly Prices Q1'!$G$4:$G$119,MATCH(A74,'2015 Monthly Prices Q1'!$B$4:$B$119,0))," No Sale")</f>
        <v>671</v>
      </c>
      <c r="H74" s="13">
        <f>_xlfn.IFNA(INDEX('2015 Monthly Prices Q1'!$N$4:$N$119,MATCH(A74,'2015 Monthly Prices Q1'!$I$4:$I$119,0))," No Sale")</f>
        <v>1147.5</v>
      </c>
      <c r="I74" s="19">
        <f>_xlfn.IFNA(INDEX('2015 Monthly Prices Q1'!$U$4:$U$119,MATCH(A74,'2015 Monthly Prices Q1'!$P$4:$P$119,0))," No Sale")</f>
        <v>1355.1499999999994</v>
      </c>
      <c r="J74" s="1"/>
      <c r="K74" s="23">
        <f>_xlfn.IFNA(INDEX('2015 Monthly Prices Q1'!$C$125:$C$178,MATCH(A74,'2015 Monthly Prices Q1'!$B$125:$B$178,0)),"N/A")</f>
        <v>26</v>
      </c>
      <c r="L74" s="23">
        <f>_xlfn.IFNA(INDEX('2015 Monthly Prices Q1'!$J$125:$J$187,MATCH(A74,'2015 Monthly Prices Q1'!$I$125:$I$187,0)),"N/A")</f>
        <v>64</v>
      </c>
      <c r="M74" s="23">
        <f>_xlfn.IFNA(INDEX('2015 Monthly Prices Q1'!$Q$125:$Q$190,MATCH(A74,'2015 Monthly Prices Q1'!$P$125:$P$190,0)),"N/A")</f>
        <v>97</v>
      </c>
      <c r="N74" s="1"/>
      <c r="O74" s="38">
        <f>_xlfn.IFNA(INDEX('2015 Monthly Prices Q1'!$C$4:$C$119,MATCH(A74,'2015 Monthly Prices Q1'!$P$4:$P$119,0))," No Sale")</f>
        <v>172</v>
      </c>
      <c r="P74" s="23">
        <f>_xlfn.IFNA(INDEX('2015 Monthly Prices Q1'!$J$4:$J$119,MATCH(A74,'2015 Monthly Prices Q1'!$I$4:$I$119,0))," No Sale")</f>
        <v>30</v>
      </c>
      <c r="Q74" s="39">
        <f>_xlfn.IFNA(INDEX('2015 Monthly Prices Q1'!$Q$4:$Q$119,MATCH(A74,'2015 Monthly Prices Q1'!$P$4:$P$119,0))," No Sale")</f>
        <v>26</v>
      </c>
      <c r="R74" s="1"/>
      <c r="S74" s="76">
        <f t="shared" si="3"/>
        <v>6.615384615384615</v>
      </c>
      <c r="T74" s="71">
        <f t="shared" si="4"/>
        <v>0.46875</v>
      </c>
      <c r="U74" s="77">
        <f t="shared" si="5"/>
        <v>0.26804123711340205</v>
      </c>
    </row>
    <row r="75" spans="1:21" x14ac:dyDescent="0.25">
      <c r="A75" s="50" t="s">
        <v>107</v>
      </c>
      <c r="B75" s="1"/>
      <c r="C75" s="16">
        <f>_xlfn.IFNA(INDEX('2015 Monthly Prices Q1'!$E$4:$E$119,MATCH(A75,'2015 Monthly Prices Q1'!$B$4:$B$119,0))," No Sale")</f>
        <v>44.160092378752886</v>
      </c>
      <c r="D75" s="13">
        <f>_xlfn.IFNA(INDEX('2015 Monthly Prices Q1'!$L$4:$L$119,MATCH(A75,'2015 Monthly Prices Q1'!$I$4:$I$119,0))," No Sale")</f>
        <v>6.5745791666666662</v>
      </c>
      <c r="E75" s="13">
        <f>_xlfn.IFNA(INDEX('2015 Monthly Prices Q1'!$S$4:$S$119,MATCH(A75,'2015 Monthly Prices Q1'!$P$4:$P$119,0))," No Sale")</f>
        <v>4.4375</v>
      </c>
      <c r="F75" s="1"/>
      <c r="G75" s="16">
        <f>_xlfn.IFNA(INDEX('2015 Monthly Prices Q1'!$G$4:$G$119,MATCH(A75,'2015 Monthly Prices Q1'!$B$4:$B$119,0))," No Sale")</f>
        <v>19121.32</v>
      </c>
      <c r="H75" s="13">
        <f>_xlfn.IFNA(INDEX('2015 Monthly Prices Q1'!$N$4:$N$119,MATCH(A75,'2015 Monthly Prices Q1'!$I$4:$I$119,0))," No Sale")</f>
        <v>157.78989999999999</v>
      </c>
      <c r="I75" s="19">
        <f>_xlfn.IFNA(INDEX('2015 Monthly Prices Q1'!$U$4:$U$119,MATCH(A75,'2015 Monthly Prices Q1'!$P$4:$P$119,0))," No Sale")</f>
        <v>71</v>
      </c>
      <c r="J75" s="1"/>
      <c r="K75" s="23">
        <f>_xlfn.IFNA(INDEX('2015 Monthly Prices Q1'!$C$125:$C$178,MATCH(A75,'2015 Monthly Prices Q1'!$B$125:$B$178,0)),"N/A")</f>
        <v>424</v>
      </c>
      <c r="L75" s="23">
        <f>_xlfn.IFNA(INDEX('2015 Monthly Prices Q1'!$J$125:$J$187,MATCH(A75,'2015 Monthly Prices Q1'!$I$125:$I$187,0)),"N/A")</f>
        <v>241</v>
      </c>
      <c r="M75" s="23">
        <f>_xlfn.IFNA(INDEX('2015 Monthly Prices Q1'!$Q$125:$Q$190,MATCH(A75,'2015 Monthly Prices Q1'!$P$125:$P$190,0)),"N/A")</f>
        <v>11</v>
      </c>
      <c r="N75" s="1"/>
      <c r="O75" s="38">
        <f>_xlfn.IFNA(INDEX('2015 Monthly Prices Q1'!$C$4:$C$119,MATCH(A75,'2015 Monthly Prices Q1'!$P$4:$P$119,0))," No Sale")</f>
        <v>103</v>
      </c>
      <c r="P75" s="23">
        <f>_xlfn.IFNA(INDEX('2015 Monthly Prices Q1'!$J$4:$J$119,MATCH(A75,'2015 Monthly Prices Q1'!$I$4:$I$119,0))," No Sale")</f>
        <v>24</v>
      </c>
      <c r="Q75" s="39">
        <f>_xlfn.IFNA(INDEX('2015 Monthly Prices Q1'!$Q$4:$Q$119,MATCH(A75,'2015 Monthly Prices Q1'!$P$4:$P$119,0))," No Sale")</f>
        <v>16</v>
      </c>
      <c r="R75" s="1"/>
      <c r="S75" s="76">
        <f t="shared" si="3"/>
        <v>0.24292452830188679</v>
      </c>
      <c r="T75" s="71">
        <f t="shared" si="4"/>
        <v>9.9585062240663894E-2</v>
      </c>
      <c r="U75" s="77">
        <f t="shared" si="5"/>
        <v>1.4545454545454546</v>
      </c>
    </row>
    <row r="76" spans="1:21" x14ac:dyDescent="0.25">
      <c r="A76" s="50" t="s">
        <v>142</v>
      </c>
      <c r="B76" s="1"/>
      <c r="C76" s="16" t="str">
        <f>_xlfn.IFNA(INDEX('2015 Monthly Prices Q1'!$E$4:$E$119,MATCH(A76,'2015 Monthly Prices Q1'!$B$4:$B$119,0))," No Sale")</f>
        <v xml:space="preserve"> No Sale</v>
      </c>
      <c r="D76" s="13" t="str">
        <f>_xlfn.IFNA(INDEX('2015 Monthly Prices Q1'!$L$4:$L$119,MATCH(A76,'2015 Monthly Prices Q1'!$I$4:$I$119,0))," No Sale")</f>
        <v xml:space="preserve"> No Sale</v>
      </c>
      <c r="E76" s="13">
        <f>_xlfn.IFNA(INDEX('2015 Monthly Prices Q1'!$S$4:$S$119,MATCH(A76,'2015 Monthly Prices Q1'!$P$4:$P$119,0))," No Sale")</f>
        <v>3.5</v>
      </c>
      <c r="F76" s="1"/>
      <c r="G76" s="16" t="str">
        <f>_xlfn.IFNA(INDEX('2015 Monthly Prices Q1'!$G$4:$G$119,MATCH(A76,'2015 Monthly Prices Q1'!$B$4:$B$119,0))," No Sale")</f>
        <v xml:space="preserve"> No Sale</v>
      </c>
      <c r="H76" s="13" t="str">
        <f>_xlfn.IFNA(INDEX('2015 Monthly Prices Q1'!$N$4:$N$119,MATCH(A76,'2015 Monthly Prices Q1'!$I$4:$I$119,0))," No Sale")</f>
        <v xml:space="preserve"> No Sale</v>
      </c>
      <c r="I76" s="19">
        <f>_xlfn.IFNA(INDEX('2015 Monthly Prices Q1'!$U$4:$U$119,MATCH(A76,'2015 Monthly Prices Q1'!$P$4:$P$119,0))," No Sale")</f>
        <v>1491</v>
      </c>
      <c r="J76" s="1"/>
      <c r="K76" s="23" t="str">
        <f>_xlfn.IFNA(INDEX('2015 Monthly Prices Q1'!$C$125:$C$178,MATCH(A76,'2015 Monthly Prices Q1'!$B$125:$B$178,0)),"N/A")</f>
        <v>N/A</v>
      </c>
      <c r="L76" s="23" t="str">
        <f>_xlfn.IFNA(INDEX('2015 Monthly Prices Q1'!$J$125:$J$187,MATCH(A76,'2015 Monthly Prices Q1'!$I$125:$I$187,0)),"N/A")</f>
        <v>N/A</v>
      </c>
      <c r="M76" s="23">
        <f>_xlfn.IFNA(INDEX('2015 Monthly Prices Q1'!$Q$125:$Q$190,MATCH(A76,'2015 Monthly Prices Q1'!$P$125:$P$190,0)),"N/A")</f>
        <v>431</v>
      </c>
      <c r="N76" s="1"/>
      <c r="O76" s="38">
        <f>_xlfn.IFNA(INDEX('2015 Monthly Prices Q1'!$C$4:$C$119,MATCH(A76,'2015 Monthly Prices Q1'!$P$4:$P$119,0))," No Sale")</f>
        <v>1</v>
      </c>
      <c r="P76" s="23" t="str">
        <f>_xlfn.IFNA(INDEX('2015 Monthly Prices Q1'!$J$4:$J$119,MATCH(A76,'2015 Monthly Prices Q1'!$I$4:$I$119,0))," No Sale")</f>
        <v xml:space="preserve"> No Sale</v>
      </c>
      <c r="Q76" s="39">
        <f>_xlfn.IFNA(INDEX('2015 Monthly Prices Q1'!$Q$4:$Q$119,MATCH(A76,'2015 Monthly Prices Q1'!$P$4:$P$119,0))," No Sale")</f>
        <v>426</v>
      </c>
      <c r="R76" s="1"/>
      <c r="S76" s="76" t="str">
        <f t="shared" si="3"/>
        <v>NA</v>
      </c>
      <c r="T76" s="71" t="str">
        <f t="shared" si="4"/>
        <v>NA</v>
      </c>
      <c r="U76" s="77">
        <f t="shared" si="5"/>
        <v>0.98839907192575405</v>
      </c>
    </row>
    <row r="77" spans="1:21" ht="15.75" thickBot="1" x14ac:dyDescent="0.3">
      <c r="A77" s="51" t="s">
        <v>144</v>
      </c>
      <c r="B77" s="1"/>
      <c r="C77" s="17" t="str">
        <f>_xlfn.IFNA(INDEX('2015 Monthly Prices Q1'!$E$4:$E$119,MATCH(A77,'2015 Monthly Prices Q1'!$B$4:$B$119,0))," No Sale")</f>
        <v xml:space="preserve"> No Sale</v>
      </c>
      <c r="D77" s="10" t="str">
        <f>_xlfn.IFNA(INDEX('2015 Monthly Prices Q1'!$L$4:$L$119,MATCH(A77,'2015 Monthly Prices Q1'!$I$4:$I$119,0))," No Sale")</f>
        <v xml:space="preserve"> No Sale</v>
      </c>
      <c r="E77" s="10">
        <f>_xlfn.IFNA(INDEX('2015 Monthly Prices Q1'!$S$4:$S$119,MATCH(A77,'2015 Monthly Prices Q1'!$P$4:$P$119,0))," No Sale")</f>
        <v>34</v>
      </c>
      <c r="F77" s="1"/>
      <c r="G77" s="20" t="str">
        <f>_xlfn.IFNA(INDEX('2015 Monthly Prices Q1'!$G$4:$G$119,MATCH(A77,'2015 Monthly Prices Q1'!$B$4:$B$119,0))," No Sale")</f>
        <v xml:space="preserve"> No Sale</v>
      </c>
      <c r="H77" s="14" t="str">
        <f>_xlfn.IFNA(INDEX('2015 Monthly Prices Q1'!$N$4:$N$119,MATCH(A77,'2015 Monthly Prices Q1'!$I$4:$I$119,0))," No Sale")</f>
        <v xml:space="preserve"> No Sale</v>
      </c>
      <c r="I77" s="21">
        <f>_xlfn.IFNA(INDEX('2015 Monthly Prices Q1'!$U$4:$U$119,MATCH(A77,'2015 Monthly Prices Q1'!$P$4:$P$119,0))," No Sale")</f>
        <v>170</v>
      </c>
      <c r="J77" s="1"/>
      <c r="K77" s="24" t="str">
        <f>_xlfn.IFNA(INDEX('2015 Monthly Prices Q1'!$C$125:$C$178,MATCH(A77,'2015 Monthly Prices Q1'!$B$125:$B$178,0)),"N/A")</f>
        <v>N/A</v>
      </c>
      <c r="L77" s="35" t="str">
        <f>_xlfn.IFNA(INDEX('2015 Monthly Prices Q1'!$J$125:$J$187,MATCH(A77,'2015 Monthly Prices Q1'!$I$125:$I$187,0)),"N/A")</f>
        <v>N/A</v>
      </c>
      <c r="M77" s="24">
        <f>_xlfn.IFNA(INDEX('2015 Monthly Prices Q1'!$Q$125:$Q$190,MATCH(A77,'2015 Monthly Prices Q1'!$P$125:$P$190,0)),"N/A")</f>
        <v>12</v>
      </c>
      <c r="N77" s="1"/>
      <c r="O77" s="40">
        <f>_xlfn.IFNA(INDEX('2015 Monthly Prices Q1'!$C$4:$C$119,MATCH(A77,'2015 Monthly Prices Q1'!$P$4:$P$119,0))," No Sale")</f>
        <v>11</v>
      </c>
      <c r="P77" s="24" t="str">
        <f>_xlfn.IFNA(INDEX('2015 Monthly Prices Q1'!$J$4:$J$119,MATCH(A77,'2015 Monthly Prices Q1'!$I$4:$I$119,0))," No Sale")</f>
        <v xml:space="preserve"> No Sale</v>
      </c>
      <c r="Q77" s="41">
        <f>_xlfn.IFNA(INDEX('2015 Monthly Prices Q1'!$Q$4:$Q$119,MATCH(A77,'2015 Monthly Prices Q1'!$P$4:$P$119,0))," No Sale")</f>
        <v>5</v>
      </c>
      <c r="R77" s="1"/>
      <c r="S77" s="78" t="str">
        <f t="shared" si="3"/>
        <v>NA</v>
      </c>
      <c r="T77" s="79" t="str">
        <f t="shared" si="4"/>
        <v>NA</v>
      </c>
      <c r="U77" s="80">
        <f t="shared" si="5"/>
        <v>0.41666666666666669</v>
      </c>
    </row>
    <row r="78" spans="1:21" ht="15.75" thickBot="1" x14ac:dyDescent="0.3">
      <c r="A78" s="57" t="s">
        <v>152</v>
      </c>
      <c r="B78" s="1"/>
      <c r="C78" s="47"/>
      <c r="D78" s="56"/>
      <c r="E78" s="56"/>
      <c r="F78" s="1"/>
      <c r="G78" s="60">
        <f>SUM(G21:G77)</f>
        <v>330609.18990000023</v>
      </c>
      <c r="H78" s="61">
        <f>SUM(H21:H77)</f>
        <v>235405.24339999966</v>
      </c>
      <c r="I78" s="62">
        <f>SUM(I21:I77)</f>
        <v>317692.56</v>
      </c>
      <c r="J78" s="1"/>
      <c r="K78" s="63">
        <f>SUM(K21:K77)</f>
        <v>8968</v>
      </c>
      <c r="L78" s="64">
        <f>SUM(L22:L77)</f>
        <v>20206</v>
      </c>
      <c r="M78" s="65">
        <f>SUM(M22:M77)</f>
        <v>14239</v>
      </c>
      <c r="N78" s="1"/>
      <c r="O78" s="63">
        <f>SUM(O21:O77)</f>
        <v>48531</v>
      </c>
      <c r="P78" s="64">
        <f>SUM(P21:P77)</f>
        <v>17736</v>
      </c>
      <c r="Q78" s="66">
        <f>SUM(Q21:Q77)</f>
        <v>10852</v>
      </c>
      <c r="R78" s="1"/>
      <c r="S78" s="67">
        <f t="shared" si="3"/>
        <v>5.4115744870651206</v>
      </c>
      <c r="T78" s="68">
        <f t="shared" si="4"/>
        <v>0.87775908146095216</v>
      </c>
      <c r="U78" s="69">
        <f t="shared" si="5"/>
        <v>0.76213217220310414</v>
      </c>
    </row>
  </sheetData>
  <mergeCells count="13">
    <mergeCell ref="C3:M3"/>
    <mergeCell ref="C18:M18"/>
    <mergeCell ref="K5:M5"/>
    <mergeCell ref="K19:M19"/>
    <mergeCell ref="C5:E5"/>
    <mergeCell ref="C19:E19"/>
    <mergeCell ref="G19:I19"/>
    <mergeCell ref="G5:I5"/>
    <mergeCell ref="S5:U5"/>
    <mergeCell ref="S4:U4"/>
    <mergeCell ref="S19:U19"/>
    <mergeCell ref="O5:Q5"/>
    <mergeCell ref="O19:Q19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'2015 Q1 Summary'!G7:I7</xm:f>
              <xm:sqref>J7</xm:sqref>
            </x14:sparkline>
            <x14:sparkline>
              <xm:f>'2015 Q1 Summary'!G8:I8</xm:f>
              <xm:sqref>J8</xm:sqref>
            </x14:sparkline>
            <x14:sparkline>
              <xm:f>'2015 Q1 Summary'!G9:I9</xm:f>
              <xm:sqref>J9</xm:sqref>
            </x14:sparkline>
            <x14:sparkline>
              <xm:f>'2015 Q1 Summary'!G10:I10</xm:f>
              <xm:sqref>J10</xm:sqref>
            </x14:sparkline>
            <x14:sparkline>
              <xm:f>'2015 Q1 Summary'!G11:I11</xm:f>
              <xm:sqref>J11</xm:sqref>
            </x14:sparkline>
            <x14:sparkline>
              <xm:f>'2015 Q1 Summary'!G12:I12</xm:f>
              <xm:sqref>J12</xm:sqref>
            </x14:sparkline>
            <x14:sparkline>
              <xm:f>'2015 Q1 Summary'!G13:I13</xm:f>
              <xm:sqref>J13</xm:sqref>
            </x14:sparkline>
            <x14:sparkline>
              <xm:f>'2015 Q1 Summary'!G14:I14</xm:f>
              <xm:sqref>J14</xm:sqref>
            </x14:sparkline>
            <x14:sparkline>
              <xm:f>'2015 Q1 Summary'!G15:I15</xm:f>
              <xm:sqref>J15</xm:sqref>
            </x14:sparkline>
            <x14:sparkline>
              <xm:f>'2015 Q1 Summary'!G16:I16</xm:f>
              <xm:sqref>J16</xm:sqref>
            </x14:sparkline>
          </x14:sparklines>
        </x14:sparklineGroup>
        <x14:sparklineGroup displayEmptyCellsAs="gap">
          <x14:colorSeries rgb="FFFFFF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'2015 Q1 Summary'!C7:E7</xm:f>
              <xm:sqref>F7</xm:sqref>
            </x14:sparkline>
            <x14:sparkline>
              <xm:f>'2015 Q1 Summary'!C8:E8</xm:f>
              <xm:sqref>F8</xm:sqref>
            </x14:sparkline>
            <x14:sparkline>
              <xm:f>'2015 Q1 Summary'!C9:E9</xm:f>
              <xm:sqref>F9</xm:sqref>
            </x14:sparkline>
            <x14:sparkline>
              <xm:f>'2015 Q1 Summary'!C10:E10</xm:f>
              <xm:sqref>F10</xm:sqref>
            </x14:sparkline>
            <x14:sparkline>
              <xm:f>'2015 Q1 Summary'!C11:E11</xm:f>
              <xm:sqref>F11</xm:sqref>
            </x14:sparkline>
            <x14:sparkline>
              <xm:f>'2015 Q1 Summary'!C12:E12</xm:f>
              <xm:sqref>F12</xm:sqref>
            </x14:sparkline>
            <x14:sparkline>
              <xm:f>'2015 Q1 Summary'!C13:E13</xm:f>
              <xm:sqref>F13</xm:sqref>
            </x14:sparkline>
            <x14:sparkline>
              <xm:f>'2015 Q1 Summary'!C14:E14</xm:f>
              <xm:sqref>F14</xm:sqref>
            </x14:sparkline>
            <x14:sparkline>
              <xm:f>'2015 Q1 Summary'!C15:E15</xm:f>
              <xm:sqref>F15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78"/>
  <sheetViews>
    <sheetView showGridLines="0" showRowColHeaders="0" topLeftCell="A19" zoomScale="90" zoomScaleNormal="90" workbookViewId="0">
      <pane xSplit="1" topLeftCell="B1" activePane="topRight" state="frozen"/>
      <selection pane="topRight" activeCell="C3" sqref="C3:M3"/>
    </sheetView>
  </sheetViews>
  <sheetFormatPr defaultRowHeight="15" x14ac:dyDescent="0.25"/>
  <cols>
    <col min="1" max="1" width="35.7109375" bestFit="1" customWidth="1"/>
    <col min="3" max="4" width="15" bestFit="1" customWidth="1"/>
    <col min="5" max="5" width="15.7109375" bestFit="1" customWidth="1"/>
    <col min="6" max="6" width="9.85546875" bestFit="1" customWidth="1"/>
    <col min="7" max="9" width="15" bestFit="1" customWidth="1"/>
    <col min="10" max="10" width="9.85546875" bestFit="1" customWidth="1"/>
    <col min="11" max="11" width="13.5703125" bestFit="1" customWidth="1"/>
    <col min="12" max="12" width="11.5703125" bestFit="1" customWidth="1"/>
    <col min="17" max="17" width="10.7109375" bestFit="1" customWidth="1"/>
    <col min="21" max="21" width="10.42578125" customWidth="1"/>
  </cols>
  <sheetData>
    <row r="3" spans="1:24" ht="21.75" thickBot="1" x14ac:dyDescent="0.4">
      <c r="C3" s="182" t="s">
        <v>197</v>
      </c>
      <c r="D3" s="182"/>
      <c r="E3" s="182"/>
      <c r="F3" s="182"/>
      <c r="G3" s="182"/>
      <c r="H3" s="182"/>
      <c r="I3" s="182"/>
      <c r="J3" s="182"/>
      <c r="K3" s="182"/>
      <c r="L3" s="182"/>
      <c r="M3" s="182"/>
    </row>
    <row r="4" spans="1:24" ht="15.75" thickBot="1" x14ac:dyDescent="0.3">
      <c r="A4" s="48" t="s">
        <v>151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168" t="s">
        <v>195</v>
      </c>
      <c r="T4" s="169"/>
      <c r="U4" s="169"/>
      <c r="V4" s="169"/>
      <c r="W4" s="44"/>
      <c r="X4" s="46"/>
    </row>
    <row r="5" spans="1:24" ht="15.75" thickBot="1" x14ac:dyDescent="0.3">
      <c r="A5" s="54"/>
      <c r="B5" s="52"/>
      <c r="C5" s="176" t="s">
        <v>157</v>
      </c>
      <c r="D5" s="177"/>
      <c r="E5" s="178"/>
      <c r="F5" s="81" t="s">
        <v>196</v>
      </c>
      <c r="G5" s="176" t="s">
        <v>162</v>
      </c>
      <c r="H5" s="177"/>
      <c r="I5" s="178"/>
      <c r="J5" s="81" t="s">
        <v>196</v>
      </c>
      <c r="K5" s="171" t="s">
        <v>192</v>
      </c>
      <c r="L5" s="172"/>
      <c r="M5" s="173"/>
      <c r="N5" s="52"/>
      <c r="O5" s="171" t="s">
        <v>166</v>
      </c>
      <c r="P5" s="172"/>
      <c r="Q5" s="173"/>
      <c r="R5" s="52"/>
      <c r="S5" s="165" t="s">
        <v>194</v>
      </c>
      <c r="T5" s="166"/>
      <c r="U5" s="167"/>
    </row>
    <row r="6" spans="1:24" ht="15.75" thickBot="1" x14ac:dyDescent="0.3">
      <c r="A6" s="48" t="s">
        <v>0</v>
      </c>
      <c r="B6" s="42"/>
      <c r="C6" s="7" t="s">
        <v>154</v>
      </c>
      <c r="D6" s="8" t="s">
        <v>155</v>
      </c>
      <c r="E6" s="7" t="s">
        <v>156</v>
      </c>
      <c r="F6" s="53"/>
      <c r="G6" s="9" t="s">
        <v>159</v>
      </c>
      <c r="H6" s="9" t="s">
        <v>160</v>
      </c>
      <c r="I6" s="3" t="s">
        <v>161</v>
      </c>
      <c r="J6" s="53"/>
      <c r="K6" s="9" t="s">
        <v>189</v>
      </c>
      <c r="L6" s="9" t="s">
        <v>190</v>
      </c>
      <c r="M6" s="9" t="s">
        <v>191</v>
      </c>
      <c r="N6" s="53"/>
      <c r="O6" s="9" t="s">
        <v>163</v>
      </c>
      <c r="P6" s="9" t="s">
        <v>164</v>
      </c>
      <c r="Q6" s="9" t="s">
        <v>165</v>
      </c>
      <c r="R6" s="53"/>
      <c r="S6" s="2" t="s">
        <v>193</v>
      </c>
      <c r="T6" s="9" t="s">
        <v>190</v>
      </c>
      <c r="U6" s="3" t="s">
        <v>191</v>
      </c>
    </row>
    <row r="7" spans="1:24" x14ac:dyDescent="0.25">
      <c r="A7" s="49" t="s">
        <v>60</v>
      </c>
      <c r="B7" s="1"/>
      <c r="C7" s="10">
        <f>INDEX('2014 Monthly Prices Q1'!$E$4:$E$119,MATCH(A7,'2014 Monthly Prices Q1'!$B$4:$B$119,0))</f>
        <v>34.017512897094832</v>
      </c>
      <c r="D7" s="10">
        <f>INDEX('2014 Monthly Prices Q1'!$L$4:$L$119,MATCH(A7,'2014 Monthly Prices Q1'!$I$4:$I$119,0))</f>
        <v>42.839364380113246</v>
      </c>
      <c r="E7" s="10">
        <f>INDEX('2014 Monthly Prices Q1'!$S$4:$S$119,MATCH(A7,'2014 Monthly Prices Q1'!$P$4:$P$119,0))</f>
        <v>41.014048624253896</v>
      </c>
      <c r="F7" s="1"/>
      <c r="G7" s="12">
        <f>INDEX('2014 Monthly Prices Q1'!$G$4:$G$119,MATCH(A7,'2014 Monthly Prices Q1'!$B$4:$B$119,0))</f>
        <v>250573.00000000052</v>
      </c>
      <c r="H7" s="12">
        <f>INDEX('2014 Monthly Prices Q1'!$N$4:$N$119,MATCH(A7,'2014 Monthly Prices Q1'!$I$4:$I$119,0))</f>
        <v>204215.24999999985</v>
      </c>
      <c r="I7" s="12">
        <f>INDEX('2014 Monthly Prices Q1'!$U$4:$U$119,MATCH(A7,'2014 Monthly Prices Q1'!$P$4:$P$119,0))</f>
        <v>281725.5</v>
      </c>
      <c r="J7" s="1"/>
      <c r="K7" s="22">
        <f>INDEX('2014 Monthly Prices Q1'!$C$49:$C$84,MATCH(A7,'2014 Monthly Prices Q1'!$B$49:$B$84,0))</f>
        <v>7661</v>
      </c>
      <c r="L7" s="22">
        <f>INDEX('2014 Monthly Prices Q1'!$J$49:$J$90,MATCH(A7,'2014 Monthly Prices Q1'!$I$49:$I$90,0))</f>
        <v>5702</v>
      </c>
      <c r="M7" s="22">
        <f>INDEX('2014 Monthly Prices Q1'!$Q$49:$Q$90,MATCH(A7,'2014 Monthly Prices Q1'!$P$49:$P$90,0))</f>
        <v>5954</v>
      </c>
      <c r="N7" s="1"/>
      <c r="O7" s="25">
        <f>INDEX('2014 Monthly Prices Q1'!$C$4:$C$119,MATCH(A7,'2014 Monthly Prices Q1'!$B$4:$B$119,0))</f>
        <v>7366</v>
      </c>
      <c r="P7" s="26">
        <f>INDEX('2014 Monthly Prices Q1'!$J$4:$J$119,MATCH(A7,'2014 Monthly Prices Q1'!$I$4:$I$119,0))</f>
        <v>4767</v>
      </c>
      <c r="Q7" s="27">
        <f>INDEX('2014 Monthly Prices Q1'!$Q$4:$Q$119,MATCH(A7,'2014 Monthly Prices Q1'!$P$4:$P$119,0))</f>
        <v>6869</v>
      </c>
      <c r="R7" s="1"/>
      <c r="S7" s="70">
        <f>O7/K7</f>
        <v>0.96149327763999481</v>
      </c>
      <c r="T7" s="70">
        <f>P7/L7</f>
        <v>0.83602244826376715</v>
      </c>
      <c r="U7" s="70">
        <f>Q7/M7</f>
        <v>1.1536781995297278</v>
      </c>
    </row>
    <row r="8" spans="1:24" x14ac:dyDescent="0.25">
      <c r="A8" s="50" t="s">
        <v>106</v>
      </c>
      <c r="B8" s="1"/>
      <c r="C8" s="10">
        <f>INDEX('2014 Monthly Prices Q1'!$E$4:$E$119,MATCH(A8,'2014 Monthly Prices Q1'!$B$4:$B$119,0))</f>
        <v>72.684548458149749</v>
      </c>
      <c r="D8" s="10">
        <f>INDEX('2014 Monthly Prices Q1'!$L$4:$L$119,MATCH(A8,'2014 Monthly Prices Q1'!$I$4:$I$119,0))</f>
        <v>64.136727622714432</v>
      </c>
      <c r="E8" s="10">
        <f>INDEX('2014 Monthly Prices Q1'!$S$4:$S$119,MATCH(A8,'2014 Monthly Prices Q1'!$P$4:$P$119,0))</f>
        <v>84.467300690521085</v>
      </c>
      <c r="F8" s="1"/>
      <c r="G8" s="12">
        <f>INDEX('2014 Monthly Prices Q1'!$G$4:$G$119,MATCH(A8,'2014 Monthly Prices Q1'!$B$4:$B$119,0))</f>
        <v>197992.7099999999</v>
      </c>
      <c r="H8" s="12">
        <f>INDEX('2014 Monthly Prices Q1'!$N$4:$N$119,MATCH(A8,'2014 Monthly Prices Q1'!$I$4:$I$119,0))</f>
        <v>133276.12000000058</v>
      </c>
      <c r="I8" s="12">
        <f>INDEX('2014 Monthly Prices Q1'!$U$4:$U$119,MATCH(A8,'2014 Monthly Prices Q1'!$P$4:$P$119,0))</f>
        <v>134556.41000000009</v>
      </c>
      <c r="J8" s="1"/>
      <c r="K8" s="22">
        <f>INDEX('2014 Monthly Prices Q1'!$C$49:$C$84,MATCH(A8,'2014 Monthly Prices Q1'!$B$49:$B$84,0))</f>
        <v>2516</v>
      </c>
      <c r="L8" s="22">
        <f>INDEX('2014 Monthly Prices Q1'!$J$49:$J$90,MATCH(A8,'2014 Monthly Prices Q1'!$I$49:$I$90,0))</f>
        <v>2274</v>
      </c>
      <c r="M8" s="22">
        <f>INDEX('2014 Monthly Prices Q1'!$Q$49:$Q$90,MATCH(A8,'2014 Monthly Prices Q1'!$P$49:$P$90,0))</f>
        <v>1298</v>
      </c>
      <c r="N8" s="1"/>
      <c r="O8" s="25">
        <f>INDEX('2014 Monthly Prices Q1'!$C$4:$C$119,MATCH(A8,'2014 Monthly Prices Q1'!$B$4:$B$119,0))</f>
        <v>2724</v>
      </c>
      <c r="P8" s="26">
        <f>INDEX('2014 Monthly Prices Q1'!$J$4:$J$119,MATCH(A8,'2014 Monthly Prices Q1'!$I$4:$I$119,0))</f>
        <v>2078</v>
      </c>
      <c r="Q8" s="27">
        <f>INDEX('2014 Monthly Prices Q1'!$Q$4:$Q$119,MATCH(A8,'2014 Monthly Prices Q1'!$P$4:$P$119,0))</f>
        <v>1593</v>
      </c>
      <c r="R8" s="1"/>
      <c r="S8" s="71">
        <f t="shared" ref="S8:U16" si="0">O8/K8</f>
        <v>1.0826709062003179</v>
      </c>
      <c r="T8" s="71">
        <f t="shared" si="0"/>
        <v>0.91380826737027265</v>
      </c>
      <c r="U8" s="71">
        <f t="shared" si="0"/>
        <v>1.2272727272727273</v>
      </c>
    </row>
    <row r="9" spans="1:24" x14ac:dyDescent="0.25">
      <c r="A9" s="50" t="s">
        <v>114</v>
      </c>
      <c r="B9" s="1"/>
      <c r="C9" s="10">
        <f>INDEX('2014 Monthly Prices Q1'!$E$4:$E$119,MATCH(A9,'2014 Monthly Prices Q1'!$B$4:$B$119,0))</f>
        <v>132.24434035909445</v>
      </c>
      <c r="D9" s="10">
        <f>INDEX('2014 Monthly Prices Q1'!$L$4:$L$119,MATCH(A9,'2014 Monthly Prices Q1'!$I$4:$I$119,0))</f>
        <v>123.2956204379562</v>
      </c>
      <c r="E9" s="10">
        <f>INDEX('2014 Monthly Prices Q1'!$S$4:$S$119,MATCH(A9,'2014 Monthly Prices Q1'!$P$4:$P$119,0))</f>
        <v>133.36974358974359</v>
      </c>
      <c r="F9" s="1"/>
      <c r="G9" s="12">
        <f>INDEX('2014 Monthly Prices Q1'!$G$4:$G$119,MATCH(A9,'2014 Monthly Prices Q1'!$B$4:$B$119,0))</f>
        <v>169405</v>
      </c>
      <c r="H9" s="12">
        <f>INDEX('2014 Monthly Prices Q1'!$N$4:$N$119,MATCH(A9,'2014 Monthly Prices Q1'!$I$4:$I$119,0))</f>
        <v>118240.5</v>
      </c>
      <c r="I9" s="12">
        <f>INDEX('2014 Monthly Prices Q1'!$U$4:$U$119,MATCH(A9,'2014 Monthly Prices Q1'!$P$4:$P$119,0))</f>
        <v>130035.5</v>
      </c>
      <c r="J9" s="1"/>
      <c r="K9" s="22">
        <f>INDEX('2014 Monthly Prices Q1'!$C$49:$C$84,MATCH(A9,'2014 Monthly Prices Q1'!$B$49:$B$84,0))</f>
        <v>1241</v>
      </c>
      <c r="L9" s="22">
        <f>INDEX('2014 Monthly Prices Q1'!$J$49:$J$90,MATCH(A9,'2014 Monthly Prices Q1'!$I$49:$I$90,0))</f>
        <v>945</v>
      </c>
      <c r="M9" s="22">
        <f>INDEX('2014 Monthly Prices Q1'!$Q$49:$Q$90,MATCH(A9,'2014 Monthly Prices Q1'!$P$49:$P$90,0))</f>
        <v>869</v>
      </c>
      <c r="N9" s="1"/>
      <c r="O9" s="25">
        <f>INDEX('2014 Monthly Prices Q1'!$C$4:$C$119,MATCH(A9,'2014 Monthly Prices Q1'!$B$4:$B$119,0))</f>
        <v>1281</v>
      </c>
      <c r="P9" s="26">
        <f>INDEX('2014 Monthly Prices Q1'!$J$4:$J$119,MATCH(A9,'2014 Monthly Prices Q1'!$I$4:$I$119,0))</f>
        <v>959</v>
      </c>
      <c r="Q9" s="27">
        <f>INDEX('2014 Monthly Prices Q1'!$Q$4:$Q$119,MATCH(A9,'2014 Monthly Prices Q1'!$P$4:$P$119,0))</f>
        <v>975</v>
      </c>
      <c r="R9" s="1"/>
      <c r="S9" s="71">
        <f t="shared" si="0"/>
        <v>1.0322320709105559</v>
      </c>
      <c r="T9" s="71">
        <f t="shared" si="0"/>
        <v>1.0148148148148148</v>
      </c>
      <c r="U9" s="71">
        <f t="shared" si="0"/>
        <v>1.1219792865362486</v>
      </c>
    </row>
    <row r="10" spans="1:24" x14ac:dyDescent="0.25">
      <c r="A10" s="50" t="s">
        <v>46</v>
      </c>
      <c r="B10" s="1"/>
      <c r="C10" s="10">
        <f>INDEX('2014 Monthly Prices Q1'!$E$4:$E$119,MATCH(A10,'2014 Monthly Prices Q1'!$B$4:$B$119,0))</f>
        <v>18.897828673408686</v>
      </c>
      <c r="D10" s="10">
        <f>INDEX('2014 Monthly Prices Q1'!$L$4:$L$119,MATCH(A10,'2014 Monthly Prices Q1'!$I$4:$I$119,0))</f>
        <v>20.721383467279029</v>
      </c>
      <c r="E10" s="10">
        <f>INDEX('2014 Monthly Prices Q1'!$S$4:$S$119,MATCH(A10,'2014 Monthly Prices Q1'!$P$4:$P$119,0))</f>
        <v>21.498153896961693</v>
      </c>
      <c r="F10" s="1"/>
      <c r="G10" s="12">
        <f>INDEX('2014 Monthly Prices Q1'!$G$4:$G$119,MATCH(A10,'2014 Monthly Prices Q1'!$B$4:$B$119,0))</f>
        <v>63534.5</v>
      </c>
      <c r="H10" s="12">
        <f>INDEX('2014 Monthly Prices Q1'!$N$4:$N$119,MATCH(A10,'2014 Monthly Prices Q1'!$I$4:$I$119,0))</f>
        <v>72193.300000000134</v>
      </c>
      <c r="I10" s="12">
        <f>INDEX('2014 Monthly Prices Q1'!$U$4:$U$119,MATCH(A10,'2014 Monthly Prices Q1'!$P$4:$P$119,0))</f>
        <v>65096.41</v>
      </c>
      <c r="J10" s="1"/>
      <c r="K10" s="22">
        <f>INDEX('2014 Monthly Prices Q1'!$C$49:$C$84,MATCH(A10,'2014 Monthly Prices Q1'!$B$49:$B$84,0))</f>
        <v>559</v>
      </c>
      <c r="L10" s="22">
        <f>INDEX('2014 Monthly Prices Q1'!$J$49:$J$90,MATCH(A10,'2014 Monthly Prices Q1'!$I$49:$I$90,0))</f>
        <v>470</v>
      </c>
      <c r="M10" s="22">
        <f>INDEX('2014 Monthly Prices Q1'!$Q$49:$Q$90,MATCH(A10,'2014 Monthly Prices Q1'!$P$49:$P$90,0))</f>
        <v>328</v>
      </c>
      <c r="N10" s="1"/>
      <c r="O10" s="25">
        <f>INDEX('2014 Monthly Prices Q1'!$C$4:$C$119,MATCH(A10,'2014 Monthly Prices Q1'!$B$4:$B$119,0))</f>
        <v>3362</v>
      </c>
      <c r="P10" s="26">
        <f>INDEX('2014 Monthly Prices Q1'!$J$4:$J$119,MATCH(A10,'2014 Monthly Prices Q1'!$I$4:$I$119,0))</f>
        <v>3484</v>
      </c>
      <c r="Q10" s="27">
        <f>INDEX('2014 Monthly Prices Q1'!$Q$4:$Q$119,MATCH(A10,'2014 Monthly Prices Q1'!$P$4:$P$119,0))</f>
        <v>3028</v>
      </c>
      <c r="R10" s="1"/>
      <c r="S10" s="71">
        <f t="shared" si="0"/>
        <v>6.0143112701252237</v>
      </c>
      <c r="T10" s="71">
        <f t="shared" si="0"/>
        <v>7.4127659574468083</v>
      </c>
      <c r="U10" s="71">
        <f t="shared" si="0"/>
        <v>9.2317073170731714</v>
      </c>
    </row>
    <row r="11" spans="1:24" x14ac:dyDescent="0.25">
      <c r="A11" s="50" t="s">
        <v>27</v>
      </c>
      <c r="B11" s="1"/>
      <c r="C11" s="10">
        <f>INDEX('2014 Monthly Prices Q1'!$E$4:$E$119,MATCH(A11,'2014 Monthly Prices Q1'!$B$4:$B$119,0))</f>
        <v>17.837065884980465</v>
      </c>
      <c r="D11" s="10">
        <f>INDEX('2014 Monthly Prices Q1'!$L$4:$L$119,MATCH(A11,'2014 Monthly Prices Q1'!$I$4:$I$119,0))</f>
        <v>13.053503868230617</v>
      </c>
      <c r="E11" s="10">
        <f>INDEX('2014 Monthly Prices Q1'!$S$4:$S$119,MATCH(A11,'2014 Monthly Prices Q1'!$P$4:$P$119,0))</f>
        <v>15.68266691190003</v>
      </c>
      <c r="F11" s="1"/>
      <c r="G11" s="12">
        <f>INDEX('2014 Monthly Prices Q1'!$G$4:$G$119,MATCH(A11,'2014 Monthly Prices Q1'!$B$4:$B$119,0))</f>
        <v>63892.370000000024</v>
      </c>
      <c r="H11" s="12">
        <f>INDEX('2014 Monthly Prices Q1'!$N$4:$N$119,MATCH(A11,'2014 Monthly Prices Q1'!$I$4:$I$119,0))</f>
        <v>52305.390000000087</v>
      </c>
      <c r="I11" s="12">
        <f>INDEX('2014 Monthly Prices Q1'!$U$4:$U$119,MATCH(A11,'2014 Monthly Prices Q1'!$P$4:$P$119,0))</f>
        <v>85266.660000000469</v>
      </c>
      <c r="J11" s="1"/>
      <c r="K11" s="22">
        <f>INDEX('2014 Monthly Prices Q1'!$C$49:$C$84,MATCH(A11,'2014 Monthly Prices Q1'!$B$49:$B$84,0))</f>
        <v>1966</v>
      </c>
      <c r="L11" s="22">
        <f>INDEX('2014 Monthly Prices Q1'!$J$49:$J$90,MATCH(A11,'2014 Monthly Prices Q1'!$I$49:$I$90,0))</f>
        <v>2457</v>
      </c>
      <c r="M11" s="22">
        <f>INDEX('2014 Monthly Prices Q1'!$Q$49:$Q$90,MATCH(A11,'2014 Monthly Prices Q1'!$P$49:$P$90,0))</f>
        <v>3436</v>
      </c>
      <c r="N11" s="1"/>
      <c r="O11" s="25">
        <f>INDEX('2014 Monthly Prices Q1'!$C$4:$C$119,MATCH(A11,'2014 Monthly Prices Q1'!$B$4:$B$119,0))</f>
        <v>3582</v>
      </c>
      <c r="P11" s="26">
        <f>INDEX('2014 Monthly Prices Q1'!$J$4:$J$119,MATCH(A11,'2014 Monthly Prices Q1'!$I$4:$I$119,0))</f>
        <v>4007</v>
      </c>
      <c r="Q11" s="27">
        <f>INDEX('2014 Monthly Prices Q1'!$Q$4:$Q$119,MATCH(A11,'2014 Monthly Prices Q1'!$P$4:$P$119,0))</f>
        <v>5437</v>
      </c>
      <c r="R11" s="1"/>
      <c r="S11" s="71">
        <f t="shared" si="0"/>
        <v>1.8219735503560528</v>
      </c>
      <c r="T11" s="71">
        <f t="shared" si="0"/>
        <v>1.6308506308506308</v>
      </c>
      <c r="U11" s="71">
        <f t="shared" si="0"/>
        <v>1.5823632130384169</v>
      </c>
    </row>
    <row r="12" spans="1:24" x14ac:dyDescent="0.25">
      <c r="A12" s="50" t="s">
        <v>49</v>
      </c>
      <c r="B12" s="1"/>
      <c r="C12" s="10">
        <f>INDEX('2014 Monthly Prices Q1'!$E$4:$E$119,MATCH(A12,'2014 Monthly Prices Q1'!$B$4:$B$119,0))</f>
        <v>14.105278766310795</v>
      </c>
      <c r="D12" s="10">
        <f>INDEX('2014 Monthly Prices Q1'!$L$4:$L$119,MATCH(A12,'2014 Monthly Prices Q1'!$I$4:$I$119,0))</f>
        <v>14.017928039702234</v>
      </c>
      <c r="E12" s="10">
        <f>INDEX('2014 Monthly Prices Q1'!$S$4:$S$119,MATCH(A12,'2014 Monthly Prices Q1'!$P$4:$P$119,0))</f>
        <v>14.122648335745296</v>
      </c>
      <c r="F12" s="1"/>
      <c r="G12" s="12">
        <f>INDEX('2014 Monthly Prices Q1'!$G$4:$G$119,MATCH(A12,'2014 Monthly Prices Q1'!$B$4:$B$119,0))</f>
        <v>23781.5</v>
      </c>
      <c r="H12" s="12">
        <f>INDEX('2014 Monthly Prices Q1'!$N$4:$N$119,MATCH(A12,'2014 Monthly Prices Q1'!$I$4:$I$119,0))</f>
        <v>22596.9</v>
      </c>
      <c r="I12" s="12">
        <f>INDEX('2014 Monthly Prices Q1'!$U$4:$U$119,MATCH(A12,'2014 Monthly Prices Q1'!$P$4:$P$119,0))</f>
        <v>19517.5</v>
      </c>
      <c r="J12" s="1"/>
      <c r="K12" s="22">
        <f>INDEX('2014 Monthly Prices Q1'!$C$49:$C$84,MATCH(A12,'2014 Monthly Prices Q1'!$B$49:$B$84,0))</f>
        <v>593</v>
      </c>
      <c r="L12" s="22">
        <f>INDEX('2014 Monthly Prices Q1'!$J$49:$J$90,MATCH(A12,'2014 Monthly Prices Q1'!$I$49:$I$90,0))</f>
        <v>347</v>
      </c>
      <c r="M12" s="22">
        <f>INDEX('2014 Monthly Prices Q1'!$Q$49:$Q$90,MATCH(A12,'2014 Monthly Prices Q1'!$P$49:$P$90,0))</f>
        <v>848</v>
      </c>
      <c r="N12" s="1"/>
      <c r="O12" s="25">
        <f>INDEX('2014 Monthly Prices Q1'!$C$4:$C$119,MATCH(A12,'2014 Monthly Prices Q1'!$B$4:$B$119,0))</f>
        <v>1686</v>
      </c>
      <c r="P12" s="26">
        <f>INDEX('2014 Monthly Prices Q1'!$J$4:$J$119,MATCH(A12,'2014 Monthly Prices Q1'!$I$4:$I$119,0))</f>
        <v>1612</v>
      </c>
      <c r="Q12" s="27">
        <f>INDEX('2014 Monthly Prices Q1'!$Q$4:$Q$119,MATCH(A12,'2014 Monthly Prices Q1'!$P$4:$P$119,0))</f>
        <v>1382</v>
      </c>
      <c r="R12" s="1"/>
      <c r="S12" s="71">
        <f t="shared" si="0"/>
        <v>2.8431703204047216</v>
      </c>
      <c r="T12" s="71">
        <f t="shared" si="0"/>
        <v>4.6455331412103744</v>
      </c>
      <c r="U12" s="71">
        <f t="shared" si="0"/>
        <v>1.6297169811320755</v>
      </c>
    </row>
    <row r="13" spans="1:24" x14ac:dyDescent="0.25">
      <c r="A13" s="50" t="s">
        <v>89</v>
      </c>
      <c r="B13" s="1"/>
      <c r="C13" s="10">
        <f>INDEX('2014 Monthly Prices Q1'!$E$4:$E$119,MATCH(A13,'2014 Monthly Prices Q1'!$B$4:$B$119,0))</f>
        <v>7.0823474728537681</v>
      </c>
      <c r="D13" s="10">
        <f>INDEX('2014 Monthly Prices Q1'!$L$4:$L$119,MATCH(A13,'2014 Monthly Prices Q1'!$I$4:$I$119,0))</f>
        <v>7.3933220895253138</v>
      </c>
      <c r="E13" s="10">
        <f>INDEX('2014 Monthly Prices Q1'!$S$4:$S$119,MATCH(A13,'2014 Monthly Prices Q1'!$P$4:$P$119,0))</f>
        <v>6.8749634155002148</v>
      </c>
      <c r="F13" s="1"/>
      <c r="G13" s="12">
        <f>INDEX('2014 Monthly Prices Q1'!$G$4:$G$119,MATCH(A13,'2014 Monthly Prices Q1'!$B$4:$B$119,0))</f>
        <v>90661.130000001081</v>
      </c>
      <c r="H13" s="12">
        <f>INDEX('2014 Monthly Prices Q1'!$N$4:$N$119,MATCH(A13,'2014 Monthly Prices Q1'!$I$4:$I$119,0))</f>
        <v>81097.350000003164</v>
      </c>
      <c r="I13" s="12">
        <f>INDEX('2014 Monthly Prices Q1'!$U$4:$U$119,MATCH(A13,'2014 Monthly Prices Q1'!$P$4:$P$119,0))</f>
        <v>96778.859999996523</v>
      </c>
      <c r="J13" s="1"/>
      <c r="K13" s="22">
        <f>INDEX('2014 Monthly Prices Q1'!$C$49:$C$84,MATCH(A13,'2014 Monthly Prices Q1'!$B$49:$B$84,0))</f>
        <v>11088</v>
      </c>
      <c r="L13" s="22">
        <f>INDEX('2014 Monthly Prices Q1'!$J$49:$J$90,MATCH(A13,'2014 Monthly Prices Q1'!$I$49:$I$90,0))</f>
        <v>7749</v>
      </c>
      <c r="M13" s="22">
        <f>INDEX('2014 Monthly Prices Q1'!$Q$49:$Q$90,MATCH(A13,'2014 Monthly Prices Q1'!$P$49:$P$90,0))</f>
        <v>10388</v>
      </c>
      <c r="N13" s="1"/>
      <c r="O13" s="25">
        <f>INDEX('2014 Monthly Prices Q1'!$C$4:$C$119,MATCH(A13,'2014 Monthly Prices Q1'!$B$4:$B$119,0))</f>
        <v>12801</v>
      </c>
      <c r="P13" s="26">
        <f>INDEX('2014 Monthly Prices Q1'!$J$4:$J$119,MATCH(A13,'2014 Monthly Prices Q1'!$I$4:$I$119,0))</f>
        <v>10969</v>
      </c>
      <c r="Q13" s="27">
        <f>INDEX('2014 Monthly Prices Q1'!$Q$4:$Q$119,MATCH(A13,'2014 Monthly Prices Q1'!$P$4:$P$119,0))</f>
        <v>14077</v>
      </c>
      <c r="R13" s="1"/>
      <c r="S13" s="71">
        <f t="shared" si="0"/>
        <v>1.1544913419913421</v>
      </c>
      <c r="T13" s="71">
        <f t="shared" si="0"/>
        <v>1.4155374887082204</v>
      </c>
      <c r="U13" s="71">
        <f t="shared" si="0"/>
        <v>1.355121293800539</v>
      </c>
    </row>
    <row r="14" spans="1:24" x14ac:dyDescent="0.25">
      <c r="A14" s="50" t="s">
        <v>29</v>
      </c>
      <c r="B14" s="1"/>
      <c r="C14" s="10">
        <f>INDEX('2014 Monthly Prices Q1'!$E$4:$E$119,MATCH(A14,'2014 Monthly Prices Q1'!$B$4:$B$119,0))</f>
        <v>196.88888888888889</v>
      </c>
      <c r="D14" s="10">
        <f>INDEX('2014 Monthly Prices Q1'!$L$4:$L$119,MATCH(A14,'2014 Monthly Prices Q1'!$I$4:$I$119,0))</f>
        <v>194.2</v>
      </c>
      <c r="E14" s="10">
        <f>INDEX('2014 Monthly Prices Q1'!$S$4:$S$119,MATCH(A14,'2014 Monthly Prices Q1'!$P$4:$P$119,0))</f>
        <v>206.66666666666666</v>
      </c>
      <c r="F14" s="1"/>
      <c r="G14" s="12">
        <f>INDEX('2014 Monthly Prices Q1'!$G$4:$G$119,MATCH(A14,'2014 Monthly Prices Q1'!$B$4:$B$119,0))</f>
        <v>3544</v>
      </c>
      <c r="H14" s="12">
        <f>INDEX('2014 Monthly Prices Q1'!$N$4:$N$119,MATCH(A14,'2014 Monthly Prices Q1'!$I$4:$I$119,0))</f>
        <v>4466.5999999999995</v>
      </c>
      <c r="I14" s="12">
        <f>INDEX('2014 Monthly Prices Q1'!$U$4:$U$119,MATCH(A14,'2014 Monthly Prices Q1'!$P$4:$P$119,0))</f>
        <v>3100</v>
      </c>
      <c r="J14" s="1"/>
      <c r="K14" s="22">
        <f>INDEX('2014 Monthly Prices Q1'!$C$49:$C$84,MATCH(A14,'2014 Monthly Prices Q1'!$B$49:$B$84,0))</f>
        <v>97</v>
      </c>
      <c r="L14" s="22">
        <f>INDEX('2014 Monthly Prices Q1'!$J$49:$J$90,MATCH(A14,'2014 Monthly Prices Q1'!$I$49:$I$90,0))</f>
        <v>18</v>
      </c>
      <c r="M14" s="22">
        <f>INDEX('2014 Monthly Prices Q1'!$Q$49:$Q$90,MATCH(A14,'2014 Monthly Prices Q1'!$P$49:$P$90,0))</f>
        <v>19</v>
      </c>
      <c r="N14" s="1"/>
      <c r="O14" s="25">
        <f>INDEX('2014 Monthly Prices Q1'!$C$4:$C$119,MATCH(A14,'2014 Monthly Prices Q1'!$B$4:$B$119,0))</f>
        <v>18</v>
      </c>
      <c r="P14" s="26">
        <f>INDEX('2014 Monthly Prices Q1'!$J$4:$J$119,MATCH(A14,'2014 Monthly Prices Q1'!$I$4:$I$119,0))</f>
        <v>23</v>
      </c>
      <c r="Q14" s="27">
        <f>INDEX('2014 Monthly Prices Q1'!$Q$4:$Q$119,MATCH(A14,'2014 Monthly Prices Q1'!$P$4:$P$119,0))</f>
        <v>15</v>
      </c>
      <c r="R14" s="1"/>
      <c r="S14" s="71">
        <f t="shared" si="0"/>
        <v>0.18556701030927836</v>
      </c>
      <c r="T14" s="71">
        <f t="shared" si="0"/>
        <v>1.2777777777777777</v>
      </c>
      <c r="U14" s="71">
        <f t="shared" si="0"/>
        <v>0.78947368421052633</v>
      </c>
    </row>
    <row r="15" spans="1:24" ht="15.75" thickBot="1" x14ac:dyDescent="0.3">
      <c r="A15" s="51" t="s">
        <v>90</v>
      </c>
      <c r="B15" s="1"/>
      <c r="C15" s="10">
        <f>INDEX('2014 Monthly Prices Q1'!$E$4:$E$119,MATCH(A15,'2014 Monthly Prices Q1'!$B$4:$B$119,0))</f>
        <v>11.209229292375195</v>
      </c>
      <c r="D15" s="10">
        <f>INDEX('2014 Monthly Prices Q1'!$L$4:$L$119,MATCH(A15,'2014 Monthly Prices Q1'!$I$4:$I$119,0))</f>
        <v>12.220505860579996</v>
      </c>
      <c r="E15" s="10">
        <f>INDEX('2014 Monthly Prices Q1'!$S$4:$S$119,MATCH(A15,'2014 Monthly Prices Q1'!$P$4:$P$119,0))</f>
        <v>12.07941525088904</v>
      </c>
      <c r="F15" s="1"/>
      <c r="G15" s="12">
        <f>INDEX('2014 Monthly Prices Q1'!$G$4:$G$119,MATCH(A15,'2014 Monthly Prices Q1'!$B$4:$B$119,0))</f>
        <v>40868.849999999962</v>
      </c>
      <c r="H15" s="12">
        <f>INDEX('2014 Monthly Prices Q1'!$N$4:$N$119,MATCH(A15,'2014 Monthly Prices Q1'!$I$4:$I$119,0))</f>
        <v>39618.880000000347</v>
      </c>
      <c r="I15" s="12">
        <f>INDEX('2014 Monthly Prices Q1'!$U$4:$U$119,MATCH(A15,'2014 Monthly Prices Q1'!$P$4:$P$119,0))</f>
        <v>61146.00000000032</v>
      </c>
      <c r="J15" s="1"/>
      <c r="K15" s="22">
        <f>INDEX('2014 Monthly Prices Q1'!$C$49:$C$84,MATCH(A15,'2014 Monthly Prices Q1'!$B$49:$B$84,0))</f>
        <v>1600</v>
      </c>
      <c r="L15" s="22">
        <f>INDEX('2014 Monthly Prices Q1'!$J$49:$J$90,MATCH(A15,'2014 Monthly Prices Q1'!$I$49:$I$90,0))</f>
        <v>1828</v>
      </c>
      <c r="M15" s="22">
        <f>INDEX('2014 Monthly Prices Q1'!$Q$49:$Q$90,MATCH(A15,'2014 Monthly Prices Q1'!$P$49:$P$90,0))</f>
        <v>1260</v>
      </c>
      <c r="N15" s="1"/>
      <c r="O15" s="25">
        <f>INDEX('2014 Monthly Prices Q1'!$C$4:$C$119,MATCH(A15,'2014 Monthly Prices Q1'!$B$4:$B$119,0))</f>
        <v>3646</v>
      </c>
      <c r="P15" s="26">
        <f>INDEX('2014 Monthly Prices Q1'!$J$4:$J$119,MATCH(A15,'2014 Monthly Prices Q1'!$I$4:$I$119,0))</f>
        <v>3242</v>
      </c>
      <c r="Q15" s="27">
        <f>INDEX('2014 Monthly Prices Q1'!$Q$4:$Q$119,MATCH(A15,'2014 Monthly Prices Q1'!$P$4:$P$119,0))</f>
        <v>5062</v>
      </c>
      <c r="R15" s="1"/>
      <c r="S15" s="72">
        <f t="shared" si="0"/>
        <v>2.2787500000000001</v>
      </c>
      <c r="T15" s="72">
        <f t="shared" si="0"/>
        <v>1.7735229759299782</v>
      </c>
      <c r="U15" s="72">
        <f t="shared" si="0"/>
        <v>4.0174603174603174</v>
      </c>
    </row>
    <row r="16" spans="1:24" ht="16.5" thickTop="1" thickBot="1" x14ac:dyDescent="0.3">
      <c r="A16" s="57" t="s">
        <v>152</v>
      </c>
      <c r="B16" s="1"/>
      <c r="C16" s="57"/>
      <c r="D16" s="57"/>
      <c r="E16" s="57"/>
      <c r="F16" s="1"/>
      <c r="G16" s="58">
        <f>SUM(G7:G15)</f>
        <v>904253.06000000145</v>
      </c>
      <c r="H16" s="58">
        <f>SUM(H7:H15)</f>
        <v>728010.29000000423</v>
      </c>
      <c r="I16" s="58">
        <f>SUM(I7:I15)</f>
        <v>877222.83999999752</v>
      </c>
      <c r="J16" s="1"/>
      <c r="K16" s="57">
        <f>SUM(K7:K15)</f>
        <v>27321</v>
      </c>
      <c r="L16" s="57">
        <f>SUM(L7:L15)</f>
        <v>21790</v>
      </c>
      <c r="M16" s="57">
        <f>SUM(M7:M15)</f>
        <v>24400</v>
      </c>
      <c r="N16" s="1"/>
      <c r="O16" s="57">
        <f>SUM(O7:O15)</f>
        <v>36466</v>
      </c>
      <c r="P16" s="57">
        <f>SUM(P7:P15)</f>
        <v>31141</v>
      </c>
      <c r="Q16" s="57">
        <f>SUM(Q7:Q15)</f>
        <v>38438</v>
      </c>
      <c r="R16" s="1"/>
      <c r="S16" s="59">
        <f t="shared" si="0"/>
        <v>1.3347242048241279</v>
      </c>
      <c r="T16" s="59">
        <f t="shared" si="0"/>
        <v>1.4291418081688849</v>
      </c>
      <c r="U16" s="59">
        <f t="shared" si="0"/>
        <v>1.575327868852459</v>
      </c>
    </row>
    <row r="17" spans="1:43" ht="15.75" thickBot="1" x14ac:dyDescent="0.3">
      <c r="A17" s="82"/>
      <c r="C17" s="4"/>
      <c r="D17" s="4"/>
      <c r="E17" s="4"/>
      <c r="G17" s="5"/>
      <c r="H17" s="5"/>
      <c r="I17" s="5"/>
      <c r="L17" s="6"/>
      <c r="M17" s="6"/>
    </row>
    <row r="18" spans="1:43" ht="15.75" thickBot="1" x14ac:dyDescent="0.3">
      <c r="A18" s="43"/>
      <c r="B18" s="44"/>
      <c r="C18" s="175" t="s">
        <v>197</v>
      </c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44"/>
      <c r="O18" s="44"/>
      <c r="P18" s="44"/>
      <c r="Q18" s="44"/>
      <c r="R18" s="44"/>
      <c r="S18" s="45"/>
      <c r="T18" s="45"/>
      <c r="U18" s="45"/>
      <c r="V18" s="44"/>
      <c r="W18" s="44"/>
      <c r="X18" s="46"/>
    </row>
    <row r="19" spans="1:43" ht="15.75" thickBot="1" x14ac:dyDescent="0.3">
      <c r="A19" s="1"/>
      <c r="B19" s="1"/>
      <c r="C19" s="179" t="s">
        <v>157</v>
      </c>
      <c r="D19" s="180"/>
      <c r="E19" s="181"/>
      <c r="F19" s="1"/>
      <c r="G19" s="176" t="s">
        <v>162</v>
      </c>
      <c r="H19" s="177"/>
      <c r="I19" s="178"/>
      <c r="J19" s="1"/>
      <c r="K19" s="171" t="s">
        <v>192</v>
      </c>
      <c r="L19" s="172"/>
      <c r="M19" s="173"/>
      <c r="N19" s="1"/>
      <c r="O19" s="171" t="s">
        <v>166</v>
      </c>
      <c r="P19" s="172"/>
      <c r="Q19" s="173"/>
      <c r="R19" s="1"/>
      <c r="S19" s="165" t="s">
        <v>194</v>
      </c>
      <c r="T19" s="166"/>
      <c r="U19" s="167"/>
    </row>
    <row r="20" spans="1:43" ht="15.75" thickBot="1" x14ac:dyDescent="0.3">
      <c r="A20" s="48" t="s">
        <v>153</v>
      </c>
      <c r="B20" s="1"/>
      <c r="C20" s="2" t="s">
        <v>154</v>
      </c>
      <c r="D20" s="9" t="s">
        <v>155</v>
      </c>
      <c r="E20" s="9" t="s">
        <v>156</v>
      </c>
      <c r="F20" s="55"/>
      <c r="G20" s="2" t="s">
        <v>159</v>
      </c>
      <c r="H20" s="9" t="s">
        <v>160</v>
      </c>
      <c r="I20" s="3" t="s">
        <v>161</v>
      </c>
      <c r="J20" s="55"/>
      <c r="K20" s="2" t="s">
        <v>189</v>
      </c>
      <c r="L20" s="9" t="s">
        <v>190</v>
      </c>
      <c r="M20" s="3" t="s">
        <v>191</v>
      </c>
      <c r="N20" s="55"/>
      <c r="O20" s="2" t="s">
        <v>163</v>
      </c>
      <c r="P20" s="9" t="s">
        <v>164</v>
      </c>
      <c r="Q20" s="3" t="s">
        <v>165</v>
      </c>
      <c r="R20" s="55"/>
      <c r="S20" s="2" t="s">
        <v>193</v>
      </c>
      <c r="T20" s="9" t="s">
        <v>190</v>
      </c>
      <c r="U20" s="3" t="s">
        <v>191</v>
      </c>
    </row>
    <row r="21" spans="1:43" ht="15.75" thickBot="1" x14ac:dyDescent="0.3">
      <c r="A21" s="50" t="s">
        <v>3</v>
      </c>
      <c r="B21" s="1"/>
      <c r="C21" s="15" t="str">
        <f>_xlfn.IFNA(INDEX('2014 Monthly Prices Q1'!$E$4:$E$119,MATCH(A21,'2014 Monthly Prices Q1'!$B$4:$B$119,0))," No Sale")</f>
        <v xml:space="preserve"> No Sale</v>
      </c>
      <c r="D21" s="12" t="str">
        <f>_xlfn.IFNA(INDEX('2014 Monthly Prices Q1'!$L$4:$L$119,MATCH(A21,'2014 Monthly Prices Q1'!$I$4:$I$119,0))," No Sale")</f>
        <v xml:space="preserve"> No Sale</v>
      </c>
      <c r="E21" s="12" t="str">
        <f>_xlfn.IFNA(INDEX('2014 Monthly Prices Q1'!$S$4:$S$119,MATCH(A21,'2014 Monthly Prices Q1'!$P$4:$P$119,0))," No Sale")</f>
        <v xml:space="preserve"> No Sale</v>
      </c>
      <c r="F21" s="1"/>
      <c r="G21" s="15" t="str">
        <f>_xlfn.IFNA(INDEX('2014 Monthly Prices Q1'!$G$4:$G$119,MATCH(A21,'2014 Monthly Prices Q1'!$B$4:$B$119,0))," No Sale")</f>
        <v xml:space="preserve"> No Sale</v>
      </c>
      <c r="H21" s="12" t="str">
        <f>_xlfn.IFNA(INDEX('2014 Monthly Prices Q1'!$N$4:$N$119,MATCH(A21,'2014 Monthly Prices Q1'!$I$4:$I$119,0))," No Sale")</f>
        <v xml:space="preserve"> No Sale</v>
      </c>
      <c r="I21" s="18" t="str">
        <f>_xlfn.IFNA(INDEX('2014 Monthly Prices Q1'!$U$4:$U$119,MATCH(A21,'2014 Monthly Prices Q1'!$P$4:$P$119,0))," No Sale")</f>
        <v xml:space="preserve"> No Sale</v>
      </c>
      <c r="J21" s="1"/>
      <c r="K21" s="34" t="str">
        <f>_xlfn.IFNA(INDEX('2014 Monthly Prices Q1'!$C$49:$C$90,MATCH(A21,'2014 Monthly Prices Q1'!$B$49:$B$90,0)),"N/A")</f>
        <v>N/A</v>
      </c>
      <c r="L21" s="22" t="str">
        <f>_xlfn.IFNA(INDEX('2014 Monthly Prices Q1'!$J$49:$J$90,MATCH(A21,'2014 Monthly Prices Q1'!$I$49:$I$90,0)),"N/A")</f>
        <v>N/A</v>
      </c>
      <c r="M21" s="34" t="str">
        <f>_xlfn.IFNA(INDEX('2014 Monthly Prices Q1'!$Q$49:$Q$90,MATCH(A21,'2014 Monthly Prices Q1'!$P$49:$P$90,0)),"N/A")</f>
        <v>N/A</v>
      </c>
      <c r="N21" s="1"/>
      <c r="O21" s="36" t="str">
        <f>_xlfn.IFNA(INDEX('2014 Monthly Prices Q1'!$C$4:$C$119,MATCH(A21,'2014 Monthly Prices Q1'!$P$4:$P$119,0))," No Sale")</f>
        <v xml:space="preserve"> No Sale</v>
      </c>
      <c r="P21" s="22" t="str">
        <f>_xlfn.IFNA(INDEX('2014 Monthly Prices Q1'!$J$4:$J$119,MATCH(A21,'2014 Monthly Prices Q1'!$I$4:$I$119,0))," No Sale")</f>
        <v xml:space="preserve"> No Sale</v>
      </c>
      <c r="Q21" s="37" t="str">
        <f>_xlfn.IFNA(INDEX('2014 Monthly Prices Q1'!$Q$4:$Q$119,MATCH(A21,'2014 Monthly Prices Q1'!$P$4:$P$119,0))," No Sale")</f>
        <v xml:space="preserve"> No Sale</v>
      </c>
      <c r="R21" s="1"/>
      <c r="S21" s="73" t="str">
        <f>IFERROR(O21/K21,"NA")</f>
        <v>NA</v>
      </c>
      <c r="T21" s="74" t="str">
        <f>IFERROR(P21/L21,"NA")</f>
        <v>NA</v>
      </c>
      <c r="U21" s="75" t="str">
        <f>IFERROR(Q21/M21,"NA")</f>
        <v>NA</v>
      </c>
    </row>
    <row r="22" spans="1:43" ht="15.75" thickBot="1" x14ac:dyDescent="0.3">
      <c r="A22" s="50" t="s">
        <v>4</v>
      </c>
      <c r="B22" s="1"/>
      <c r="C22" s="15" t="str">
        <f>_xlfn.IFNA(INDEX('2014 Monthly Prices Q1'!$E$4:$E$119,MATCH(A22,'2014 Monthly Prices Q1'!$B$4:$B$119,0))," No Sale")</f>
        <v xml:space="preserve"> No Sale</v>
      </c>
      <c r="D22" s="12" t="str">
        <f>_xlfn.IFNA(INDEX('2014 Monthly Prices Q1'!$L$4:$L$119,MATCH(A22,'2014 Monthly Prices Q1'!$I$4:$I$119,0))," No Sale")</f>
        <v xml:space="preserve"> No Sale</v>
      </c>
      <c r="E22" s="12" t="str">
        <f>_xlfn.IFNA(INDEX('2014 Monthly Prices Q1'!$S$4:$S$119,MATCH(A22,'2014 Monthly Prices Q1'!$P$4:$P$119,0))," No Sale")</f>
        <v xml:space="preserve"> No Sale</v>
      </c>
      <c r="F22" s="1"/>
      <c r="G22" s="15" t="str">
        <f>_xlfn.IFNA(INDEX('2014 Monthly Prices Q1'!$G$4:$G$119,MATCH(A22,'2014 Monthly Prices Q1'!$B$4:$B$119,0))," No Sale")</f>
        <v xml:space="preserve"> No Sale</v>
      </c>
      <c r="H22" s="12" t="str">
        <f>_xlfn.IFNA(INDEX('2014 Monthly Prices Q1'!$N$4:$N$119,MATCH(A22,'2014 Monthly Prices Q1'!$I$4:$I$119,0))," No Sale")</f>
        <v xml:space="preserve"> No Sale</v>
      </c>
      <c r="I22" s="18" t="str">
        <f>_xlfn.IFNA(INDEX('2014 Monthly Prices Q1'!$U$4:$U$119,MATCH(A22,'2014 Monthly Prices Q1'!$P$4:$P$119,0))," No Sale")</f>
        <v xml:space="preserve"> No Sale</v>
      </c>
      <c r="J22" s="1"/>
      <c r="K22" s="34" t="str">
        <f>_xlfn.IFNA(INDEX('2014 Monthly Prices Q1'!$C$49:$C$90,MATCH(A22,'2014 Monthly Prices Q1'!$B$49:$B$90,0)),"N/A")</f>
        <v>N/A</v>
      </c>
      <c r="L22" s="22" t="str">
        <f>_xlfn.IFNA(INDEX('2014 Monthly Prices Q1'!$J$49:$J$90,MATCH(A22,'2014 Monthly Prices Q1'!$I$49:$I$90,0)),"N/A")</f>
        <v>N/A</v>
      </c>
      <c r="M22" s="34" t="str">
        <f>_xlfn.IFNA(INDEX('2014 Monthly Prices Q1'!$Q$49:$Q$90,MATCH(A22,'2014 Monthly Prices Q1'!$P$49:$P$90,0)),"N/A")</f>
        <v>N/A</v>
      </c>
      <c r="N22" s="1"/>
      <c r="O22" s="36" t="str">
        <f>_xlfn.IFNA(INDEX('2014 Monthly Prices Q1'!$C$4:$C$119,MATCH(A22,'2014 Monthly Prices Q1'!$P$4:$P$119,0))," No Sale")</f>
        <v xml:space="preserve"> No Sale</v>
      </c>
      <c r="P22" s="22" t="str">
        <f>_xlfn.IFNA(INDEX('2014 Monthly Prices Q1'!$J$4:$J$119,MATCH(A22,'2014 Monthly Prices Q1'!$I$4:$I$119,0))," No Sale")</f>
        <v xml:space="preserve"> No Sale</v>
      </c>
      <c r="Q22" s="37" t="str">
        <f>_xlfn.IFNA(INDEX('2014 Monthly Prices Q1'!$Q$4:$Q$119,MATCH(A22,'2014 Monthly Prices Q1'!$P$4:$P$119,0))," No Sale")</f>
        <v xml:space="preserve"> No Sale</v>
      </c>
      <c r="R22" s="1"/>
      <c r="S22" s="76" t="str">
        <f t="shared" ref="S22:U78" si="1">IFERROR(O22/K22,"NA")</f>
        <v>NA</v>
      </c>
      <c r="T22" s="71" t="str">
        <f t="shared" si="1"/>
        <v>NA</v>
      </c>
      <c r="U22" s="77" t="str">
        <f t="shared" si="1"/>
        <v>NA</v>
      </c>
    </row>
    <row r="23" spans="1:43" ht="15.75" thickBot="1" x14ac:dyDescent="0.3">
      <c r="A23" s="50" t="s">
        <v>5</v>
      </c>
      <c r="B23" s="1"/>
      <c r="C23" s="15" t="str">
        <f>_xlfn.IFNA(INDEX('2014 Monthly Prices Q1'!$E$4:$E$119,MATCH(A23,'2014 Monthly Prices Q1'!$B$4:$B$119,0))," No Sale")</f>
        <v xml:space="preserve"> No Sale</v>
      </c>
      <c r="D23" s="12" t="str">
        <f>_xlfn.IFNA(INDEX('2014 Monthly Prices Q1'!$L$4:$L$119,MATCH(A23,'2014 Monthly Prices Q1'!$I$4:$I$119,0))," No Sale")</f>
        <v xml:space="preserve"> No Sale</v>
      </c>
      <c r="E23" s="12" t="str">
        <f>_xlfn.IFNA(INDEX('2014 Monthly Prices Q1'!$S$4:$S$119,MATCH(A23,'2014 Monthly Prices Q1'!$P$4:$P$119,0))," No Sale")</f>
        <v xml:space="preserve"> No Sale</v>
      </c>
      <c r="F23" s="1"/>
      <c r="G23" s="15" t="str">
        <f>_xlfn.IFNA(INDEX('2014 Monthly Prices Q1'!$G$4:$G$119,MATCH(A23,'2014 Monthly Prices Q1'!$B$4:$B$119,0))," No Sale")</f>
        <v xml:space="preserve"> No Sale</v>
      </c>
      <c r="H23" s="12" t="str">
        <f>_xlfn.IFNA(INDEX('2014 Monthly Prices Q1'!$N$4:$N$119,MATCH(A23,'2014 Monthly Prices Q1'!$I$4:$I$119,0))," No Sale")</f>
        <v xml:space="preserve"> No Sale</v>
      </c>
      <c r="I23" s="18" t="str">
        <f>_xlfn.IFNA(INDEX('2014 Monthly Prices Q1'!$U$4:$U$119,MATCH(A23,'2014 Monthly Prices Q1'!$P$4:$P$119,0))," No Sale")</f>
        <v xml:space="preserve"> No Sale</v>
      </c>
      <c r="J23" s="1"/>
      <c r="K23" s="34" t="str">
        <f>_xlfn.IFNA(INDEX('2014 Monthly Prices Q1'!$C$49:$C$90,MATCH(A23,'2014 Monthly Prices Q1'!$B$49:$B$90,0)),"N/A")</f>
        <v>N/A</v>
      </c>
      <c r="L23" s="22" t="str">
        <f>_xlfn.IFNA(INDEX('2014 Monthly Prices Q1'!$J$49:$J$90,MATCH(A23,'2014 Monthly Prices Q1'!$I$49:$I$90,0)),"N/A")</f>
        <v>N/A</v>
      </c>
      <c r="M23" s="34" t="str">
        <f>_xlfn.IFNA(INDEX('2014 Monthly Prices Q1'!$Q$49:$Q$90,MATCH(A23,'2014 Monthly Prices Q1'!$P$49:$P$90,0)),"N/A")</f>
        <v>N/A</v>
      </c>
      <c r="N23" s="1"/>
      <c r="O23" s="36" t="str">
        <f>_xlfn.IFNA(INDEX('2014 Monthly Prices Q1'!$C$4:$C$119,MATCH(A23,'2014 Monthly Prices Q1'!$P$4:$P$119,0))," No Sale")</f>
        <v xml:space="preserve"> No Sale</v>
      </c>
      <c r="P23" s="22" t="str">
        <f>_xlfn.IFNA(INDEX('2014 Monthly Prices Q1'!$J$4:$J$119,MATCH(A23,'2014 Monthly Prices Q1'!$I$4:$I$119,0))," No Sale")</f>
        <v xml:space="preserve"> No Sale</v>
      </c>
      <c r="Q23" s="37" t="str">
        <f>_xlfn.IFNA(INDEX('2014 Monthly Prices Q1'!$Q$4:$Q$119,MATCH(A23,'2014 Monthly Prices Q1'!$P$4:$P$119,0))," No Sale")</f>
        <v xml:space="preserve"> No Sale</v>
      </c>
      <c r="R23" s="1"/>
      <c r="S23" s="76" t="str">
        <f t="shared" si="1"/>
        <v>NA</v>
      </c>
      <c r="T23" s="71" t="str">
        <f t="shared" si="1"/>
        <v>NA</v>
      </c>
      <c r="U23" s="77" t="str">
        <f t="shared" si="1"/>
        <v>NA</v>
      </c>
    </row>
    <row r="24" spans="1:43" ht="15.75" thickBot="1" x14ac:dyDescent="0.3">
      <c r="A24" s="50" t="s">
        <v>6</v>
      </c>
      <c r="B24" s="1"/>
      <c r="C24" s="15" t="str">
        <f>_xlfn.IFNA(INDEX('2014 Monthly Prices Q1'!$E$4:$E$119,MATCH(A24,'2014 Monthly Prices Q1'!$B$4:$B$119,0))," No Sale")</f>
        <v xml:space="preserve"> No Sale</v>
      </c>
      <c r="D24" s="12" t="str">
        <f>_xlfn.IFNA(INDEX('2014 Monthly Prices Q1'!$L$4:$L$119,MATCH(A24,'2014 Monthly Prices Q1'!$I$4:$I$119,0))," No Sale")</f>
        <v xml:space="preserve"> No Sale</v>
      </c>
      <c r="E24" s="12" t="str">
        <f>_xlfn.IFNA(INDEX('2014 Monthly Prices Q1'!$S$4:$S$119,MATCH(A24,'2014 Monthly Prices Q1'!$P$4:$P$119,0))," No Sale")</f>
        <v xml:space="preserve"> No Sale</v>
      </c>
      <c r="F24" s="1"/>
      <c r="G24" s="15" t="str">
        <f>_xlfn.IFNA(INDEX('2014 Monthly Prices Q1'!$G$4:$G$119,MATCH(A24,'2014 Monthly Prices Q1'!$B$4:$B$119,0))," No Sale")</f>
        <v xml:space="preserve"> No Sale</v>
      </c>
      <c r="H24" s="12" t="str">
        <f>_xlfn.IFNA(INDEX('2014 Monthly Prices Q1'!$N$4:$N$119,MATCH(A24,'2014 Monthly Prices Q1'!$I$4:$I$119,0))," No Sale")</f>
        <v xml:space="preserve"> No Sale</v>
      </c>
      <c r="I24" s="18" t="str">
        <f>_xlfn.IFNA(INDEX('2014 Monthly Prices Q1'!$U$4:$U$119,MATCH(A24,'2014 Monthly Prices Q1'!$P$4:$P$119,0))," No Sale")</f>
        <v xml:space="preserve"> No Sale</v>
      </c>
      <c r="J24" s="1"/>
      <c r="K24" s="34" t="str">
        <f>_xlfn.IFNA(INDEX('2014 Monthly Prices Q1'!$C$49:$C$90,MATCH(A24,'2014 Monthly Prices Q1'!$B$49:$B$90,0)),"N/A")</f>
        <v>N/A</v>
      </c>
      <c r="L24" s="22" t="str">
        <f>_xlfn.IFNA(INDEX('2014 Monthly Prices Q1'!$J$49:$J$90,MATCH(A24,'2014 Monthly Prices Q1'!$I$49:$I$90,0)),"N/A")</f>
        <v>N/A</v>
      </c>
      <c r="M24" s="34" t="str">
        <f>_xlfn.IFNA(INDEX('2014 Monthly Prices Q1'!$Q$49:$Q$90,MATCH(A24,'2014 Monthly Prices Q1'!$P$49:$P$90,0)),"N/A")</f>
        <v>N/A</v>
      </c>
      <c r="N24" s="1"/>
      <c r="O24" s="36" t="str">
        <f>_xlfn.IFNA(INDEX('2014 Monthly Prices Q1'!$C$4:$C$119,MATCH(A24,'2014 Monthly Prices Q1'!$P$4:$P$119,0))," No Sale")</f>
        <v xml:space="preserve"> No Sale</v>
      </c>
      <c r="P24" s="22" t="str">
        <f>_xlfn.IFNA(INDEX('2014 Monthly Prices Q1'!$J$4:$J$119,MATCH(A24,'2014 Monthly Prices Q1'!$I$4:$I$119,0))," No Sale")</f>
        <v xml:space="preserve"> No Sale</v>
      </c>
      <c r="Q24" s="37" t="str">
        <f>_xlfn.IFNA(INDEX('2014 Monthly Prices Q1'!$Q$4:$Q$119,MATCH(A24,'2014 Monthly Prices Q1'!$P$4:$P$119,0))," No Sale")</f>
        <v xml:space="preserve"> No Sale</v>
      </c>
      <c r="R24" s="1"/>
      <c r="S24" s="76" t="str">
        <f t="shared" si="1"/>
        <v>NA</v>
      </c>
      <c r="T24" s="71" t="str">
        <f t="shared" si="1"/>
        <v>NA</v>
      </c>
      <c r="U24" s="77" t="str">
        <f t="shared" si="1"/>
        <v>NA</v>
      </c>
    </row>
    <row r="25" spans="1:43" ht="15.75" thickBot="1" x14ac:dyDescent="0.3">
      <c r="A25" s="50" t="s">
        <v>7</v>
      </c>
      <c r="B25" s="1"/>
      <c r="C25" s="15" t="str">
        <f>_xlfn.IFNA(INDEX('2014 Monthly Prices Q1'!$E$4:$E$119,MATCH(A25,'2014 Monthly Prices Q1'!$B$4:$B$119,0))," No Sale")</f>
        <v xml:space="preserve"> No Sale</v>
      </c>
      <c r="D25" s="12" t="str">
        <f>_xlfn.IFNA(INDEX('2014 Monthly Prices Q1'!$L$4:$L$119,MATCH(A25,'2014 Monthly Prices Q1'!$I$4:$I$119,0))," No Sale")</f>
        <v xml:space="preserve"> No Sale</v>
      </c>
      <c r="E25" s="12">
        <f>_xlfn.IFNA(INDEX('2014 Monthly Prices Q1'!$S$4:$S$119,MATCH(A25,'2014 Monthly Prices Q1'!$P$4:$P$119,0))," No Sale")</f>
        <v>0</v>
      </c>
      <c r="F25" s="1"/>
      <c r="G25" s="15" t="str">
        <f>_xlfn.IFNA(INDEX('2014 Monthly Prices Q1'!$G$4:$G$119,MATCH(A25,'2014 Monthly Prices Q1'!$B$4:$B$119,0))," No Sale")</f>
        <v xml:space="preserve"> No Sale</v>
      </c>
      <c r="H25" s="12" t="str">
        <f>_xlfn.IFNA(INDEX('2014 Monthly Prices Q1'!$N$4:$N$119,MATCH(A25,'2014 Monthly Prices Q1'!$I$4:$I$119,0))," No Sale")</f>
        <v xml:space="preserve"> No Sale</v>
      </c>
      <c r="I25" s="18">
        <f>_xlfn.IFNA(INDEX('2014 Monthly Prices Q1'!$U$4:$U$119,MATCH(A25,'2014 Monthly Prices Q1'!$P$4:$P$119,0))," No Sale")</f>
        <v>0</v>
      </c>
      <c r="J25" s="1"/>
      <c r="K25" s="34" t="str">
        <f>_xlfn.IFNA(INDEX('2014 Monthly Prices Q1'!$C$49:$C$90,MATCH(A25,'2014 Monthly Prices Q1'!$B$49:$B$90,0)),"N/A")</f>
        <v>N/A</v>
      </c>
      <c r="L25" s="22" t="str">
        <f>_xlfn.IFNA(INDEX('2014 Monthly Prices Q1'!$J$49:$J$90,MATCH(A25,'2014 Monthly Prices Q1'!$I$49:$I$90,0)),"N/A")</f>
        <v>N/A</v>
      </c>
      <c r="M25" s="34">
        <f>_xlfn.IFNA(INDEX('2014 Monthly Prices Q1'!$Q$49:$Q$90,MATCH(A25,'2014 Monthly Prices Q1'!$P$49:$P$90,0)),"N/A")</f>
        <v>3</v>
      </c>
      <c r="N25" s="1"/>
      <c r="O25" s="36">
        <f>_xlfn.IFNA(INDEX('2014 Monthly Prices Q1'!$C$4:$C$119,MATCH(A25,'2014 Monthly Prices Q1'!$P$4:$P$119,0))," No Sale")</f>
        <v>465</v>
      </c>
      <c r="P25" s="22" t="str">
        <f>_xlfn.IFNA(INDEX('2014 Monthly Prices Q1'!$J$4:$J$119,MATCH(A25,'2014 Monthly Prices Q1'!$I$4:$I$119,0))," No Sale")</f>
        <v xml:space="preserve"> No Sale</v>
      </c>
      <c r="Q25" s="37">
        <f>_xlfn.IFNA(INDEX('2014 Monthly Prices Q1'!$Q$4:$Q$119,MATCH(A25,'2014 Monthly Prices Q1'!$P$4:$P$119,0))," No Sale")</f>
        <v>3</v>
      </c>
      <c r="R25" s="1"/>
      <c r="S25" s="76" t="str">
        <f t="shared" si="1"/>
        <v>NA</v>
      </c>
      <c r="T25" s="71" t="str">
        <f t="shared" si="1"/>
        <v>NA</v>
      </c>
      <c r="U25" s="77">
        <f t="shared" si="1"/>
        <v>1</v>
      </c>
    </row>
    <row r="26" spans="1:43" ht="15.75" thickBot="1" x14ac:dyDescent="0.3">
      <c r="A26" s="50" t="s">
        <v>120</v>
      </c>
      <c r="B26" s="1"/>
      <c r="C26" s="15" t="str">
        <f>_xlfn.IFNA(INDEX('2014 Monthly Prices Q1'!$E$4:$E$119,MATCH(A26,'2014 Monthly Prices Q1'!$B$4:$B$119,0))," No Sale")</f>
        <v xml:space="preserve"> No Sale</v>
      </c>
      <c r="D26" s="12" t="str">
        <f>_xlfn.IFNA(INDEX('2014 Monthly Prices Q1'!$L$4:$L$119,MATCH(A26,'2014 Monthly Prices Q1'!$I$4:$I$119,0))," No Sale")</f>
        <v xml:space="preserve"> No Sale</v>
      </c>
      <c r="E26" s="12" t="str">
        <f>_xlfn.IFNA(INDEX('2014 Monthly Prices Q1'!$S$4:$S$119,MATCH(A26,'2014 Monthly Prices Q1'!$P$4:$P$119,0))," No Sale")</f>
        <v xml:space="preserve"> No Sale</v>
      </c>
      <c r="F26" s="1"/>
      <c r="G26" s="15" t="str">
        <f>_xlfn.IFNA(INDEX('2014 Monthly Prices Q1'!$G$4:$G$119,MATCH(A26,'2014 Monthly Prices Q1'!$B$4:$B$119,0))," No Sale")</f>
        <v xml:space="preserve"> No Sale</v>
      </c>
      <c r="H26" s="12" t="str">
        <f>_xlfn.IFNA(INDEX('2014 Monthly Prices Q1'!$N$4:$N$119,MATCH(A26,'2014 Monthly Prices Q1'!$I$4:$I$119,0))," No Sale")</f>
        <v xml:space="preserve"> No Sale</v>
      </c>
      <c r="I26" s="18" t="str">
        <f>_xlfn.IFNA(INDEX('2014 Monthly Prices Q1'!$U$4:$U$119,MATCH(A26,'2014 Monthly Prices Q1'!$P$4:$P$119,0))," No Sale")</f>
        <v xml:space="preserve"> No Sale</v>
      </c>
      <c r="J26" s="1"/>
      <c r="K26" s="34" t="str">
        <f>_xlfn.IFNA(INDEX('2014 Monthly Prices Q1'!$C$49:$C$90,MATCH(A26,'2014 Monthly Prices Q1'!$B$49:$B$90,0)),"N/A")</f>
        <v>N/A</v>
      </c>
      <c r="L26" s="22" t="str">
        <f>_xlfn.IFNA(INDEX('2014 Monthly Prices Q1'!$J$49:$J$90,MATCH(A26,'2014 Monthly Prices Q1'!$I$49:$I$90,0)),"N/A")</f>
        <v>N/A</v>
      </c>
      <c r="M26" s="34" t="str">
        <f>_xlfn.IFNA(INDEX('2014 Monthly Prices Q1'!$Q$49:$Q$90,MATCH(A26,'2014 Monthly Prices Q1'!$P$49:$P$90,0)),"N/A")</f>
        <v>N/A</v>
      </c>
      <c r="N26" s="1"/>
      <c r="O26" s="36" t="str">
        <f>_xlfn.IFNA(INDEX('2014 Monthly Prices Q1'!$C$4:$C$119,MATCH(A26,'2014 Monthly Prices Q1'!$P$4:$P$119,0))," No Sale")</f>
        <v xml:space="preserve"> No Sale</v>
      </c>
      <c r="P26" s="22" t="str">
        <f>_xlfn.IFNA(INDEX('2014 Monthly Prices Q1'!$J$4:$J$119,MATCH(A26,'2014 Monthly Prices Q1'!$I$4:$I$119,0))," No Sale")</f>
        <v xml:space="preserve"> No Sale</v>
      </c>
      <c r="Q26" s="37" t="str">
        <f>_xlfn.IFNA(INDEX('2014 Monthly Prices Q1'!$Q$4:$Q$119,MATCH(A26,'2014 Monthly Prices Q1'!$P$4:$P$119,0))," No Sale")</f>
        <v xml:space="preserve"> No Sale</v>
      </c>
      <c r="R26" s="1"/>
      <c r="S26" s="76" t="str">
        <f t="shared" si="1"/>
        <v>NA</v>
      </c>
      <c r="T26" s="71" t="str">
        <f t="shared" si="1"/>
        <v>NA</v>
      </c>
      <c r="U26" s="77" t="str">
        <f t="shared" si="1"/>
        <v>NA</v>
      </c>
    </row>
    <row r="27" spans="1:43" ht="15.75" thickBot="1" x14ac:dyDescent="0.3">
      <c r="A27" s="50" t="s">
        <v>8</v>
      </c>
      <c r="B27" s="1"/>
      <c r="C27" s="15" t="str">
        <f>_xlfn.IFNA(INDEX('2014 Monthly Prices Q1'!$E$4:$E$119,MATCH(A27,'2014 Monthly Prices Q1'!$B$4:$B$119,0))," No Sale")</f>
        <v xml:space="preserve"> No Sale</v>
      </c>
      <c r="D27" s="12" t="str">
        <f>_xlfn.IFNA(INDEX('2014 Monthly Prices Q1'!$L$4:$L$119,MATCH(A27,'2014 Monthly Prices Q1'!$I$4:$I$119,0))," No Sale")</f>
        <v xml:space="preserve"> No Sale</v>
      </c>
      <c r="E27" s="12" t="str">
        <f>_xlfn.IFNA(INDEX('2014 Monthly Prices Q1'!$S$4:$S$119,MATCH(A27,'2014 Monthly Prices Q1'!$P$4:$P$119,0))," No Sale")</f>
        <v xml:space="preserve"> No Sale</v>
      </c>
      <c r="F27" s="1"/>
      <c r="G27" s="15" t="str">
        <f>_xlfn.IFNA(INDEX('2014 Monthly Prices Q1'!$G$4:$G$119,MATCH(A27,'2014 Monthly Prices Q1'!$B$4:$B$119,0))," No Sale")</f>
        <v xml:space="preserve"> No Sale</v>
      </c>
      <c r="H27" s="12" t="str">
        <f>_xlfn.IFNA(INDEX('2014 Monthly Prices Q1'!$N$4:$N$119,MATCH(A27,'2014 Monthly Prices Q1'!$I$4:$I$119,0))," No Sale")</f>
        <v xml:space="preserve"> No Sale</v>
      </c>
      <c r="I27" s="18" t="str">
        <f>_xlfn.IFNA(INDEX('2014 Monthly Prices Q1'!$U$4:$U$119,MATCH(A27,'2014 Monthly Prices Q1'!$P$4:$P$119,0))," No Sale")</f>
        <v xml:space="preserve"> No Sale</v>
      </c>
      <c r="J27" s="1"/>
      <c r="K27" s="34" t="str">
        <f>_xlfn.IFNA(INDEX('2014 Monthly Prices Q1'!$C$49:$C$90,MATCH(A27,'2014 Monthly Prices Q1'!$B$49:$B$90,0)),"N/A")</f>
        <v>N/A</v>
      </c>
      <c r="L27" s="22" t="str">
        <f>_xlfn.IFNA(INDEX('2014 Monthly Prices Q1'!$J$49:$J$90,MATCH(A27,'2014 Monthly Prices Q1'!$I$49:$I$90,0)),"N/A")</f>
        <v>N/A</v>
      </c>
      <c r="M27" s="34" t="str">
        <f>_xlfn.IFNA(INDEX('2014 Monthly Prices Q1'!$Q$49:$Q$90,MATCH(A27,'2014 Monthly Prices Q1'!$P$49:$P$90,0)),"N/A")</f>
        <v>N/A</v>
      </c>
      <c r="N27" s="1"/>
      <c r="O27" s="36" t="str">
        <f>_xlfn.IFNA(INDEX('2014 Monthly Prices Q1'!$C$4:$C$119,MATCH(A27,'2014 Monthly Prices Q1'!$P$4:$P$119,0))," No Sale")</f>
        <v xml:space="preserve"> No Sale</v>
      </c>
      <c r="P27" s="22" t="str">
        <f>_xlfn.IFNA(INDEX('2014 Monthly Prices Q1'!$J$4:$J$119,MATCH(A27,'2014 Monthly Prices Q1'!$I$4:$I$119,0))," No Sale")</f>
        <v xml:space="preserve"> No Sale</v>
      </c>
      <c r="Q27" s="37" t="str">
        <f>_xlfn.IFNA(INDEX('2014 Monthly Prices Q1'!$Q$4:$Q$119,MATCH(A27,'2014 Monthly Prices Q1'!$P$4:$P$119,0))," No Sale")</f>
        <v xml:space="preserve"> No Sale</v>
      </c>
      <c r="R27" s="1"/>
      <c r="S27" s="76" t="str">
        <f t="shared" si="1"/>
        <v>NA</v>
      </c>
      <c r="T27" s="71" t="str">
        <f t="shared" si="1"/>
        <v>NA</v>
      </c>
      <c r="U27" s="77" t="str">
        <f t="shared" si="1"/>
        <v>NA</v>
      </c>
    </row>
    <row r="28" spans="1:43" ht="15.75" thickBot="1" x14ac:dyDescent="0.3">
      <c r="A28" s="50" t="s">
        <v>10</v>
      </c>
      <c r="B28" s="1"/>
      <c r="C28" s="15">
        <f>_xlfn.IFNA(INDEX('2014 Monthly Prices Q1'!$E$4:$E$119,MATCH(A28,'2014 Monthly Prices Q1'!$B$4:$B$119,0))," No Sale")</f>
        <v>12.116033755274261</v>
      </c>
      <c r="D28" s="12">
        <f>_xlfn.IFNA(INDEX('2014 Monthly Prices Q1'!$L$4:$L$119,MATCH(A28,'2014 Monthly Prices Q1'!$I$4:$I$119,0))," No Sale")</f>
        <v>7.4262013729977117</v>
      </c>
      <c r="E28" s="12">
        <f>_xlfn.IFNA(INDEX('2014 Monthly Prices Q1'!$S$4:$S$119,MATCH(A28,'2014 Monthly Prices Q1'!$P$4:$P$119,0))," No Sale")</f>
        <v>7.1691474966170503</v>
      </c>
      <c r="F28" s="1"/>
      <c r="G28" s="15">
        <f>_xlfn.IFNA(INDEX('2014 Monthly Prices Q1'!$G$4:$G$119,MATCH(A28,'2014 Monthly Prices Q1'!$B$4:$B$119,0))," No Sale")</f>
        <v>5743</v>
      </c>
      <c r="H28" s="12">
        <f>_xlfn.IFNA(INDEX('2014 Monthly Prices Q1'!$N$4:$N$119,MATCH(A28,'2014 Monthly Prices Q1'!$I$4:$I$119,0))," No Sale")</f>
        <v>9735.75</v>
      </c>
      <c r="I28" s="18">
        <f>_xlfn.IFNA(INDEX('2014 Monthly Prices Q1'!$U$4:$U$119,MATCH(A28,'2014 Monthly Prices Q1'!$P$4:$P$119,0))," No Sale")</f>
        <v>10596</v>
      </c>
      <c r="J28" s="1"/>
      <c r="K28" s="34">
        <f>_xlfn.IFNA(INDEX('2014 Monthly Prices Q1'!$C$49:$C$90,MATCH(A28,'2014 Monthly Prices Q1'!$B$49:$B$90,0)),"N/A")</f>
        <v>465</v>
      </c>
      <c r="L28" s="22">
        <f>_xlfn.IFNA(INDEX('2014 Monthly Prices Q1'!$J$49:$J$90,MATCH(A28,'2014 Monthly Prices Q1'!$I$49:$I$90,0)),"N/A")</f>
        <v>1412</v>
      </c>
      <c r="M28" s="34">
        <f>_xlfn.IFNA(INDEX('2014 Monthly Prices Q1'!$Q$49:$Q$90,MATCH(A28,'2014 Monthly Prices Q1'!$P$49:$P$90,0)),"N/A")</f>
        <v>1484</v>
      </c>
      <c r="N28" s="1"/>
      <c r="O28" s="36">
        <f>_xlfn.IFNA(INDEX('2014 Monthly Prices Q1'!$C$4:$C$119,MATCH(A28,'2014 Monthly Prices Q1'!$P$4:$P$119,0))," No Sale")</f>
        <v>474</v>
      </c>
      <c r="P28" s="22">
        <f>_xlfn.IFNA(INDEX('2014 Monthly Prices Q1'!$J$4:$J$119,MATCH(A28,'2014 Monthly Prices Q1'!$I$4:$I$119,0))," No Sale")</f>
        <v>1311</v>
      </c>
      <c r="Q28" s="37">
        <f>_xlfn.IFNA(INDEX('2014 Monthly Prices Q1'!$Q$4:$Q$119,MATCH(A28,'2014 Monthly Prices Q1'!$P$4:$P$119,0))," No Sale")</f>
        <v>1478</v>
      </c>
      <c r="R28" s="1"/>
      <c r="S28" s="76">
        <f t="shared" si="1"/>
        <v>1.0193548387096774</v>
      </c>
      <c r="T28" s="71">
        <f t="shared" si="1"/>
        <v>0.92847025495750712</v>
      </c>
      <c r="U28" s="77">
        <f t="shared" si="1"/>
        <v>0.99595687331536387</v>
      </c>
    </row>
    <row r="29" spans="1:43" ht="15.75" thickBot="1" x14ac:dyDescent="0.3">
      <c r="A29" s="50" t="s">
        <v>11</v>
      </c>
      <c r="B29" s="1"/>
      <c r="C29" s="15">
        <f>_xlfn.IFNA(INDEX('2014 Monthly Prices Q1'!$E$4:$E$119,MATCH(A29,'2014 Monthly Prices Q1'!$B$4:$B$119,0))," No Sale")</f>
        <v>28.538051209103841</v>
      </c>
      <c r="D29" s="12">
        <f>_xlfn.IFNA(INDEX('2014 Monthly Prices Q1'!$L$4:$L$119,MATCH(A29,'2014 Monthly Prices Q1'!$I$4:$I$119,0))," No Sale")</f>
        <v>24.183850931677018</v>
      </c>
      <c r="E29" s="12">
        <f>_xlfn.IFNA(INDEX('2014 Monthly Prices Q1'!$S$4:$S$119,MATCH(A29,'2014 Monthly Prices Q1'!$P$4:$P$119,0))," No Sale")</f>
        <v>23.291459686664119</v>
      </c>
      <c r="F29" s="1"/>
      <c r="G29" s="15">
        <f>_xlfn.IFNA(INDEX('2014 Monthly Prices Q1'!$G$4:$G$119,MATCH(A29,'2014 Monthly Prices Q1'!$B$4:$B$119,0))," No Sale")</f>
        <v>40124.5</v>
      </c>
      <c r="H29" s="12">
        <f>_xlfn.IFNA(INDEX('2014 Monthly Prices Q1'!$N$4:$N$119,MATCH(A29,'2014 Monthly Prices Q1'!$I$4:$I$119,0))," No Sale")</f>
        <v>58404</v>
      </c>
      <c r="I29" s="18">
        <f>_xlfn.IFNA(INDEX('2014 Monthly Prices Q1'!$U$4:$U$119,MATCH(A29,'2014 Monthly Prices Q1'!$P$4:$P$119,0))," No Sale")</f>
        <v>60953.75</v>
      </c>
      <c r="J29" s="1"/>
      <c r="K29" s="34">
        <f>_xlfn.IFNA(INDEX('2014 Monthly Prices Q1'!$C$49:$C$90,MATCH(A29,'2014 Monthly Prices Q1'!$B$49:$B$90,0)),"N/A")</f>
        <v>2224</v>
      </c>
      <c r="L29" s="22">
        <f>_xlfn.IFNA(INDEX('2014 Monthly Prices Q1'!$J$49:$J$90,MATCH(A29,'2014 Monthly Prices Q1'!$I$49:$I$90,0)),"N/A")</f>
        <v>2651</v>
      </c>
      <c r="M29" s="34">
        <f>_xlfn.IFNA(INDEX('2014 Monthly Prices Q1'!$Q$49:$Q$90,MATCH(A29,'2014 Monthly Prices Q1'!$P$49:$P$90,0)),"N/A")</f>
        <v>1832</v>
      </c>
      <c r="N29" s="1"/>
      <c r="O29" s="36">
        <f>_xlfn.IFNA(INDEX('2014 Monthly Prices Q1'!$C$4:$C$119,MATCH(A29,'2014 Monthly Prices Q1'!$P$4:$P$119,0))," No Sale")</f>
        <v>1406</v>
      </c>
      <c r="P29" s="22">
        <f>_xlfn.IFNA(INDEX('2014 Monthly Prices Q1'!$J$4:$J$119,MATCH(A29,'2014 Monthly Prices Q1'!$I$4:$I$119,0))," No Sale")</f>
        <v>2415</v>
      </c>
      <c r="Q29" s="37">
        <f>_xlfn.IFNA(INDEX('2014 Monthly Prices Q1'!$Q$4:$Q$119,MATCH(A29,'2014 Monthly Prices Q1'!$P$4:$P$119,0))," No Sale")</f>
        <v>2617</v>
      </c>
      <c r="R29" s="1"/>
      <c r="S29" s="76">
        <f t="shared" si="1"/>
        <v>0.6321942446043165</v>
      </c>
      <c r="T29" s="71">
        <f t="shared" si="1"/>
        <v>0.91097698981516406</v>
      </c>
      <c r="U29" s="77">
        <f t="shared" si="1"/>
        <v>1.4284934497816595</v>
      </c>
      <c r="AQ29" t="s">
        <v>198</v>
      </c>
    </row>
    <row r="30" spans="1:43" ht="15.75" thickBot="1" x14ac:dyDescent="0.3">
      <c r="A30" s="50" t="s">
        <v>13</v>
      </c>
      <c r="B30" s="1"/>
      <c r="C30" s="15">
        <f>_xlfn.IFNA(INDEX('2014 Monthly Prices Q1'!$E$4:$E$119,MATCH(A30,'2014 Monthly Prices Q1'!$B$4:$B$119,0))," No Sale")</f>
        <v>14.205882352941176</v>
      </c>
      <c r="D30" s="12">
        <f>_xlfn.IFNA(INDEX('2014 Monthly Prices Q1'!$L$4:$L$119,MATCH(A30,'2014 Monthly Prices Q1'!$I$4:$I$119,0))," No Sale")</f>
        <v>15</v>
      </c>
      <c r="E30" s="12">
        <f>_xlfn.IFNA(INDEX('2014 Monthly Prices Q1'!$S$4:$S$119,MATCH(A30,'2014 Monthly Prices Q1'!$P$4:$P$119,0))," No Sale")</f>
        <v>48.194444444444443</v>
      </c>
      <c r="F30" s="1"/>
      <c r="G30" s="15">
        <f>_xlfn.IFNA(INDEX('2014 Monthly Prices Q1'!$G$4:$G$119,MATCH(A30,'2014 Monthly Prices Q1'!$B$4:$B$119,0))," No Sale")</f>
        <v>483</v>
      </c>
      <c r="H30" s="12">
        <f>_xlfn.IFNA(INDEX('2014 Monthly Prices Q1'!$N$4:$N$119,MATCH(A30,'2014 Monthly Prices Q1'!$I$4:$I$119,0))," No Sale")</f>
        <v>300</v>
      </c>
      <c r="I30" s="18">
        <f>_xlfn.IFNA(INDEX('2014 Monthly Prices Q1'!$U$4:$U$119,MATCH(A30,'2014 Monthly Prices Q1'!$P$4:$P$119,0))," No Sale")</f>
        <v>1735</v>
      </c>
      <c r="J30" s="1"/>
      <c r="K30" s="34">
        <f>_xlfn.IFNA(INDEX('2014 Monthly Prices Q1'!$C$49:$C$90,MATCH(A30,'2014 Monthly Prices Q1'!$B$49:$B$90,0)),"N/A")</f>
        <v>26</v>
      </c>
      <c r="L30" s="22">
        <f>_xlfn.IFNA(INDEX('2014 Monthly Prices Q1'!$J$49:$J$90,MATCH(A30,'2014 Monthly Prices Q1'!$I$49:$I$90,0)),"N/A")</f>
        <v>43</v>
      </c>
      <c r="M30" s="34">
        <f>_xlfn.IFNA(INDEX('2014 Monthly Prices Q1'!$Q$49:$Q$90,MATCH(A30,'2014 Monthly Prices Q1'!$P$49:$P$90,0)),"N/A")</f>
        <v>23</v>
      </c>
      <c r="N30" s="1"/>
      <c r="O30" s="36">
        <f>_xlfn.IFNA(INDEX('2014 Monthly Prices Q1'!$C$4:$C$119,MATCH(A30,'2014 Monthly Prices Q1'!$P$4:$P$119,0))," No Sale")</f>
        <v>34</v>
      </c>
      <c r="P30" s="22">
        <f>_xlfn.IFNA(INDEX('2014 Monthly Prices Q1'!$J$4:$J$119,MATCH(A30,'2014 Monthly Prices Q1'!$I$4:$I$119,0))," No Sale")</f>
        <v>20</v>
      </c>
      <c r="Q30" s="37">
        <f>_xlfn.IFNA(INDEX('2014 Monthly Prices Q1'!$Q$4:$Q$119,MATCH(A30,'2014 Monthly Prices Q1'!$P$4:$P$119,0))," No Sale")</f>
        <v>36</v>
      </c>
      <c r="R30" s="1"/>
      <c r="S30" s="76">
        <f t="shared" si="1"/>
        <v>1.3076923076923077</v>
      </c>
      <c r="T30" s="71">
        <f t="shared" si="1"/>
        <v>0.46511627906976744</v>
      </c>
      <c r="U30" s="77">
        <f t="shared" si="1"/>
        <v>1.5652173913043479</v>
      </c>
    </row>
    <row r="31" spans="1:43" ht="15.75" thickBot="1" x14ac:dyDescent="0.3">
      <c r="A31" s="50" t="s">
        <v>14</v>
      </c>
      <c r="B31" s="1"/>
      <c r="C31" s="15">
        <f>_xlfn.IFNA(INDEX('2014 Monthly Prices Q1'!$E$4:$E$119,MATCH(A31,'2014 Monthly Prices Q1'!$B$4:$B$119,0))," No Sale")</f>
        <v>31.801252847380411</v>
      </c>
      <c r="D31" s="12">
        <f>_xlfn.IFNA(INDEX('2014 Monthly Prices Q1'!$L$4:$L$119,MATCH(A31,'2014 Monthly Prices Q1'!$I$4:$I$119,0))," No Sale")</f>
        <v>47.825729927007302</v>
      </c>
      <c r="E31" s="12">
        <f>_xlfn.IFNA(INDEX('2014 Monthly Prices Q1'!$S$4:$S$119,MATCH(A31,'2014 Monthly Prices Q1'!$P$4:$P$119,0))," No Sale")</f>
        <v>42.850852272727273</v>
      </c>
      <c r="F31" s="1"/>
      <c r="G31" s="15">
        <f>_xlfn.IFNA(INDEX('2014 Monthly Prices Q1'!$G$4:$G$119,MATCH(A31,'2014 Monthly Prices Q1'!$B$4:$B$119,0))," No Sale")</f>
        <v>13960.75</v>
      </c>
      <c r="H31" s="12">
        <f>_xlfn.IFNA(INDEX('2014 Monthly Prices Q1'!$N$4:$N$119,MATCH(A31,'2014 Monthly Prices Q1'!$I$4:$I$119,0))," No Sale")</f>
        <v>13104.25</v>
      </c>
      <c r="I31" s="18">
        <f>_xlfn.IFNA(INDEX('2014 Monthly Prices Q1'!$U$4:$U$119,MATCH(A31,'2014 Monthly Prices Q1'!$P$4:$P$119,0))," No Sale")</f>
        <v>15083.5</v>
      </c>
      <c r="J31" s="1"/>
      <c r="K31" s="34">
        <f>_xlfn.IFNA(INDEX('2014 Monthly Prices Q1'!$C$49:$C$90,MATCH(A31,'2014 Monthly Prices Q1'!$B$49:$B$90,0)),"N/A")</f>
        <v>161</v>
      </c>
      <c r="L31" s="22">
        <f>_xlfn.IFNA(INDEX('2014 Monthly Prices Q1'!$J$49:$J$90,MATCH(A31,'2014 Monthly Prices Q1'!$I$49:$I$90,0)),"N/A")</f>
        <v>170</v>
      </c>
      <c r="M31" s="34">
        <f>_xlfn.IFNA(INDEX('2014 Monthly Prices Q1'!$Q$49:$Q$90,MATCH(A31,'2014 Monthly Prices Q1'!$P$49:$P$90,0)),"N/A")</f>
        <v>95</v>
      </c>
      <c r="N31" s="1"/>
      <c r="O31" s="36">
        <f>_xlfn.IFNA(INDEX('2014 Monthly Prices Q1'!$C$4:$C$119,MATCH(A31,'2014 Monthly Prices Q1'!$P$4:$P$119,0))," No Sale")</f>
        <v>439</v>
      </c>
      <c r="P31" s="22">
        <f>_xlfn.IFNA(INDEX('2014 Monthly Prices Q1'!$J$4:$J$119,MATCH(A31,'2014 Monthly Prices Q1'!$I$4:$I$119,0))," No Sale")</f>
        <v>274</v>
      </c>
      <c r="Q31" s="37">
        <f>_xlfn.IFNA(INDEX('2014 Monthly Prices Q1'!$Q$4:$Q$119,MATCH(A31,'2014 Monthly Prices Q1'!$P$4:$P$119,0))," No Sale")</f>
        <v>352</v>
      </c>
      <c r="R31" s="1"/>
      <c r="S31" s="76">
        <f t="shared" si="1"/>
        <v>2.7267080745341614</v>
      </c>
      <c r="T31" s="71">
        <f t="shared" si="1"/>
        <v>1.611764705882353</v>
      </c>
      <c r="U31" s="77">
        <f t="shared" si="1"/>
        <v>3.7052631578947368</v>
      </c>
    </row>
    <row r="32" spans="1:43" ht="15.75" thickBot="1" x14ac:dyDescent="0.3">
      <c r="A32" s="50" t="s">
        <v>15</v>
      </c>
      <c r="B32" s="1"/>
      <c r="C32" s="15" t="str">
        <f>_xlfn.IFNA(INDEX('2014 Monthly Prices Q1'!$E$4:$E$119,MATCH(A32,'2014 Monthly Prices Q1'!$B$4:$B$119,0))," No Sale")</f>
        <v xml:space="preserve"> No Sale</v>
      </c>
      <c r="D32" s="12" t="str">
        <f>_xlfn.IFNA(INDEX('2014 Monthly Prices Q1'!$L$4:$L$119,MATCH(A32,'2014 Monthly Prices Q1'!$I$4:$I$119,0))," No Sale")</f>
        <v xml:space="preserve"> No Sale</v>
      </c>
      <c r="E32" s="12" t="str">
        <f>_xlfn.IFNA(INDEX('2014 Monthly Prices Q1'!$S$4:$S$119,MATCH(A32,'2014 Monthly Prices Q1'!$P$4:$P$119,0))," No Sale")</f>
        <v xml:space="preserve"> No Sale</v>
      </c>
      <c r="F32" s="1"/>
      <c r="G32" s="15" t="str">
        <f>_xlfn.IFNA(INDEX('2014 Monthly Prices Q1'!$G$4:$G$119,MATCH(A32,'2014 Monthly Prices Q1'!$B$4:$B$119,0))," No Sale")</f>
        <v xml:space="preserve"> No Sale</v>
      </c>
      <c r="H32" s="12" t="str">
        <f>_xlfn.IFNA(INDEX('2014 Monthly Prices Q1'!$N$4:$N$119,MATCH(A32,'2014 Monthly Prices Q1'!$I$4:$I$119,0))," No Sale")</f>
        <v xml:space="preserve"> No Sale</v>
      </c>
      <c r="I32" s="18" t="str">
        <f>_xlfn.IFNA(INDEX('2014 Monthly Prices Q1'!$U$4:$U$119,MATCH(A32,'2014 Monthly Prices Q1'!$P$4:$P$119,0))," No Sale")</f>
        <v xml:space="preserve"> No Sale</v>
      </c>
      <c r="J32" s="1"/>
      <c r="K32" s="34" t="str">
        <f>_xlfn.IFNA(INDEX('2014 Monthly Prices Q1'!$C$49:$C$90,MATCH(A32,'2014 Monthly Prices Q1'!$B$49:$B$90,0)),"N/A")</f>
        <v>N/A</v>
      </c>
      <c r="L32" s="22" t="str">
        <f>_xlfn.IFNA(INDEX('2014 Monthly Prices Q1'!$J$49:$J$90,MATCH(A32,'2014 Monthly Prices Q1'!$I$49:$I$90,0)),"N/A")</f>
        <v>N/A</v>
      </c>
      <c r="M32" s="34" t="str">
        <f>_xlfn.IFNA(INDEX('2014 Monthly Prices Q1'!$Q$49:$Q$90,MATCH(A32,'2014 Monthly Prices Q1'!$P$49:$P$90,0)),"N/A")</f>
        <v>N/A</v>
      </c>
      <c r="N32" s="1"/>
      <c r="O32" s="36" t="str">
        <f>_xlfn.IFNA(INDEX('2014 Monthly Prices Q1'!$C$4:$C$119,MATCH(A32,'2014 Monthly Prices Q1'!$P$4:$P$119,0))," No Sale")</f>
        <v xml:space="preserve"> No Sale</v>
      </c>
      <c r="P32" s="22" t="str">
        <f>_xlfn.IFNA(INDEX('2014 Monthly Prices Q1'!$J$4:$J$119,MATCH(A32,'2014 Monthly Prices Q1'!$I$4:$I$119,0))," No Sale")</f>
        <v xml:space="preserve"> No Sale</v>
      </c>
      <c r="Q32" s="37" t="str">
        <f>_xlfn.IFNA(INDEX('2014 Monthly Prices Q1'!$Q$4:$Q$119,MATCH(A32,'2014 Monthly Prices Q1'!$P$4:$P$119,0))," No Sale")</f>
        <v xml:space="preserve"> No Sale</v>
      </c>
      <c r="R32" s="1"/>
      <c r="S32" s="76" t="str">
        <f t="shared" si="1"/>
        <v>NA</v>
      </c>
      <c r="T32" s="71" t="str">
        <f t="shared" si="1"/>
        <v>NA</v>
      </c>
      <c r="U32" s="77" t="str">
        <f t="shared" si="1"/>
        <v>NA</v>
      </c>
    </row>
    <row r="33" spans="1:21" ht="15.75" thickBot="1" x14ac:dyDescent="0.3">
      <c r="A33" s="50" t="s">
        <v>16</v>
      </c>
      <c r="B33" s="1"/>
      <c r="C33" s="15">
        <f>_xlfn.IFNA(INDEX('2014 Monthly Prices Q1'!$E$4:$E$119,MATCH(A33,'2014 Monthly Prices Q1'!$B$4:$B$119,0))," No Sale")</f>
        <v>4.0213399578441527</v>
      </c>
      <c r="D33" s="12">
        <f>_xlfn.IFNA(INDEX('2014 Monthly Prices Q1'!$L$4:$L$119,MATCH(A33,'2014 Monthly Prices Q1'!$I$4:$I$119,0))," No Sale")</f>
        <v>10.718446601941745</v>
      </c>
      <c r="E33" s="12">
        <f>_xlfn.IFNA(INDEX('2014 Monthly Prices Q1'!$S$4:$S$119,MATCH(A33,'2014 Monthly Prices Q1'!$P$4:$P$119,0))," No Sale")</f>
        <v>8.0290106951871785</v>
      </c>
      <c r="F33" s="1"/>
      <c r="G33" s="15">
        <f>_xlfn.IFNA(INDEX('2014 Monthly Prices Q1'!$G$4:$G$119,MATCH(A33,'2014 Monthly Prices Q1'!$B$4:$B$119,0))," No Sale")</f>
        <v>13354.870000000432</v>
      </c>
      <c r="H33" s="12">
        <f>_xlfn.IFNA(INDEX('2014 Monthly Prices Q1'!$N$4:$N$119,MATCH(A33,'2014 Monthly Prices Q1'!$I$4:$I$119,0))," No Sale")</f>
        <v>1103.9999999999998</v>
      </c>
      <c r="I33" s="18">
        <f>_xlfn.IFNA(INDEX('2014 Monthly Prices Q1'!$U$4:$U$119,MATCH(A33,'2014 Monthly Prices Q1'!$P$4:$P$119,0))," No Sale")</f>
        <v>3002.8500000000049</v>
      </c>
      <c r="J33" s="1"/>
      <c r="K33" s="34">
        <f>_xlfn.IFNA(INDEX('2014 Monthly Prices Q1'!$C$49:$C$90,MATCH(A33,'2014 Monthly Prices Q1'!$B$49:$B$90,0)),"N/A")</f>
        <v>266</v>
      </c>
      <c r="L33" s="22">
        <f>_xlfn.IFNA(INDEX('2014 Monthly Prices Q1'!$J$49:$J$90,MATCH(A33,'2014 Monthly Prices Q1'!$I$49:$I$90,0)),"N/A")</f>
        <v>144</v>
      </c>
      <c r="M33" s="34">
        <f>_xlfn.IFNA(INDEX('2014 Monthly Prices Q1'!$Q$49:$Q$90,MATCH(A33,'2014 Monthly Prices Q1'!$P$49:$P$90,0)),"N/A")</f>
        <v>1301</v>
      </c>
      <c r="N33" s="1"/>
      <c r="O33" s="36">
        <f>_xlfn.IFNA(INDEX('2014 Monthly Prices Q1'!$C$4:$C$119,MATCH(A33,'2014 Monthly Prices Q1'!$P$4:$P$119,0))," No Sale")</f>
        <v>3321</v>
      </c>
      <c r="P33" s="22">
        <f>_xlfn.IFNA(INDEX('2014 Monthly Prices Q1'!$J$4:$J$119,MATCH(A33,'2014 Monthly Prices Q1'!$I$4:$I$119,0))," No Sale")</f>
        <v>103</v>
      </c>
      <c r="Q33" s="37">
        <f>_xlfn.IFNA(INDEX('2014 Monthly Prices Q1'!$Q$4:$Q$119,MATCH(A33,'2014 Monthly Prices Q1'!$P$4:$P$119,0))," No Sale")</f>
        <v>374</v>
      </c>
      <c r="R33" s="1"/>
      <c r="S33" s="76">
        <f t="shared" si="1"/>
        <v>12.484962406015038</v>
      </c>
      <c r="T33" s="71">
        <f t="shared" si="1"/>
        <v>0.71527777777777779</v>
      </c>
      <c r="U33" s="77">
        <f t="shared" si="1"/>
        <v>0.28747117601844735</v>
      </c>
    </row>
    <row r="34" spans="1:21" ht="15.75" thickBot="1" x14ac:dyDescent="0.3">
      <c r="A34" s="50" t="s">
        <v>28</v>
      </c>
      <c r="B34" s="1"/>
      <c r="C34" s="15" t="str">
        <f>_xlfn.IFNA(INDEX('2014 Monthly Prices Q1'!$E$4:$E$119,MATCH(A34,'2014 Monthly Prices Q1'!$B$4:$B$119,0))," No Sale")</f>
        <v xml:space="preserve"> No Sale</v>
      </c>
      <c r="D34" s="12" t="str">
        <f>_xlfn.IFNA(INDEX('2014 Monthly Prices Q1'!$L$4:$L$119,MATCH(A34,'2014 Monthly Prices Q1'!$I$4:$I$119,0))," No Sale")</f>
        <v xml:space="preserve"> No Sale</v>
      </c>
      <c r="E34" s="12" t="str">
        <f>_xlfn.IFNA(INDEX('2014 Monthly Prices Q1'!$S$4:$S$119,MATCH(A34,'2014 Monthly Prices Q1'!$P$4:$P$119,0))," No Sale")</f>
        <v xml:space="preserve"> No Sale</v>
      </c>
      <c r="F34" s="1"/>
      <c r="G34" s="15" t="str">
        <f>_xlfn.IFNA(INDEX('2014 Monthly Prices Q1'!$G$4:$G$119,MATCH(A34,'2014 Monthly Prices Q1'!$B$4:$B$119,0))," No Sale")</f>
        <v xml:space="preserve"> No Sale</v>
      </c>
      <c r="H34" s="12" t="str">
        <f>_xlfn.IFNA(INDEX('2014 Monthly Prices Q1'!$N$4:$N$119,MATCH(A34,'2014 Monthly Prices Q1'!$I$4:$I$119,0))," No Sale")</f>
        <v xml:space="preserve"> No Sale</v>
      </c>
      <c r="I34" s="18" t="str">
        <f>_xlfn.IFNA(INDEX('2014 Monthly Prices Q1'!$U$4:$U$119,MATCH(A34,'2014 Monthly Prices Q1'!$P$4:$P$119,0))," No Sale")</f>
        <v xml:space="preserve"> No Sale</v>
      </c>
      <c r="J34" s="1"/>
      <c r="K34" s="34" t="str">
        <f>_xlfn.IFNA(INDEX('2014 Monthly Prices Q1'!$C$49:$C$90,MATCH(A34,'2014 Monthly Prices Q1'!$B$49:$B$90,0)),"N/A")</f>
        <v>N/A</v>
      </c>
      <c r="L34" s="22" t="str">
        <f>_xlfn.IFNA(INDEX('2014 Monthly Prices Q1'!$J$49:$J$90,MATCH(A34,'2014 Monthly Prices Q1'!$I$49:$I$90,0)),"N/A")</f>
        <v>N/A</v>
      </c>
      <c r="M34" s="34" t="str">
        <f>_xlfn.IFNA(INDEX('2014 Monthly Prices Q1'!$Q$49:$Q$90,MATCH(A34,'2014 Monthly Prices Q1'!$P$49:$P$90,0)),"N/A")</f>
        <v>N/A</v>
      </c>
      <c r="N34" s="1"/>
      <c r="O34" s="36" t="str">
        <f>_xlfn.IFNA(INDEX('2014 Monthly Prices Q1'!$C$4:$C$119,MATCH(A34,'2014 Monthly Prices Q1'!$P$4:$P$119,0))," No Sale")</f>
        <v xml:space="preserve"> No Sale</v>
      </c>
      <c r="P34" s="22" t="str">
        <f>_xlfn.IFNA(INDEX('2014 Monthly Prices Q1'!$J$4:$J$119,MATCH(A34,'2014 Monthly Prices Q1'!$I$4:$I$119,0))," No Sale")</f>
        <v xml:space="preserve"> No Sale</v>
      </c>
      <c r="Q34" s="37" t="str">
        <f>_xlfn.IFNA(INDEX('2014 Monthly Prices Q1'!$Q$4:$Q$119,MATCH(A34,'2014 Monthly Prices Q1'!$P$4:$P$119,0))," No Sale")</f>
        <v xml:space="preserve"> No Sale</v>
      </c>
      <c r="R34" s="1"/>
      <c r="S34" s="76" t="str">
        <f t="shared" si="1"/>
        <v>NA</v>
      </c>
      <c r="T34" s="71" t="str">
        <f t="shared" si="1"/>
        <v>NA</v>
      </c>
      <c r="U34" s="77" t="str">
        <f t="shared" si="1"/>
        <v>NA</v>
      </c>
    </row>
    <row r="35" spans="1:21" ht="15.75" thickBot="1" x14ac:dyDescent="0.3">
      <c r="A35" s="50" t="s">
        <v>30</v>
      </c>
      <c r="B35" s="1"/>
      <c r="C35" s="15">
        <f>_xlfn.IFNA(INDEX('2014 Monthly Prices Q1'!$E$4:$E$119,MATCH(A35,'2014 Monthly Prices Q1'!$B$4:$B$119,0))," No Sale")</f>
        <v>0</v>
      </c>
      <c r="D35" s="12">
        <f>_xlfn.IFNA(INDEX('2014 Monthly Prices Q1'!$L$4:$L$119,MATCH(A35,'2014 Monthly Prices Q1'!$I$4:$I$119,0))," No Sale")</f>
        <v>103.6</v>
      </c>
      <c r="E35" s="12">
        <f>_xlfn.IFNA(INDEX('2014 Monthly Prices Q1'!$S$4:$S$119,MATCH(A35,'2014 Monthly Prices Q1'!$P$4:$P$119,0))," No Sale")</f>
        <v>45</v>
      </c>
      <c r="F35" s="1"/>
      <c r="G35" s="15">
        <f>_xlfn.IFNA(INDEX('2014 Monthly Prices Q1'!$G$4:$G$119,MATCH(A35,'2014 Monthly Prices Q1'!$B$4:$B$119,0))," No Sale")</f>
        <v>0</v>
      </c>
      <c r="H35" s="12">
        <f>_xlfn.IFNA(INDEX('2014 Monthly Prices Q1'!$N$4:$N$119,MATCH(A35,'2014 Monthly Prices Q1'!$I$4:$I$119,0))," No Sale")</f>
        <v>518</v>
      </c>
      <c r="I35" s="18">
        <f>_xlfn.IFNA(INDEX('2014 Monthly Prices Q1'!$U$4:$U$119,MATCH(A35,'2014 Monthly Prices Q1'!$P$4:$P$119,0))," No Sale")</f>
        <v>135</v>
      </c>
      <c r="J35" s="1"/>
      <c r="K35" s="34">
        <f>_xlfn.IFNA(INDEX('2014 Monthly Prices Q1'!$C$49:$C$90,MATCH(A35,'2014 Monthly Prices Q1'!$B$49:$B$90,0)),"N/A")</f>
        <v>5</v>
      </c>
      <c r="L35" s="22">
        <f>_xlfn.IFNA(INDEX('2014 Monthly Prices Q1'!$J$49:$J$90,MATCH(A35,'2014 Monthly Prices Q1'!$I$49:$I$90,0)),"N/A")</f>
        <v>2</v>
      </c>
      <c r="M35" s="34">
        <f>_xlfn.IFNA(INDEX('2014 Monthly Prices Q1'!$Q$49:$Q$90,MATCH(A35,'2014 Monthly Prices Q1'!$P$49:$P$90,0)),"N/A")</f>
        <v>1</v>
      </c>
      <c r="N35" s="1"/>
      <c r="O35" s="36">
        <f>_xlfn.IFNA(INDEX('2014 Monthly Prices Q1'!$C$4:$C$119,MATCH(A35,'2014 Monthly Prices Q1'!$P$4:$P$119,0))," No Sale")</f>
        <v>143</v>
      </c>
      <c r="P35" s="22">
        <f>_xlfn.IFNA(INDEX('2014 Monthly Prices Q1'!$J$4:$J$119,MATCH(A35,'2014 Monthly Prices Q1'!$I$4:$I$119,0))," No Sale")</f>
        <v>5</v>
      </c>
      <c r="Q35" s="37">
        <f>_xlfn.IFNA(INDEX('2014 Monthly Prices Q1'!$Q$4:$Q$119,MATCH(A35,'2014 Monthly Prices Q1'!$P$4:$P$119,0))," No Sale")</f>
        <v>3</v>
      </c>
      <c r="R35" s="1"/>
      <c r="S35" s="76">
        <f t="shared" si="1"/>
        <v>28.6</v>
      </c>
      <c r="T35" s="71">
        <f t="shared" si="1"/>
        <v>2.5</v>
      </c>
      <c r="U35" s="77">
        <f t="shared" si="1"/>
        <v>3</v>
      </c>
    </row>
    <row r="36" spans="1:21" ht="15.75" thickBot="1" x14ac:dyDescent="0.3">
      <c r="A36" s="50" t="s">
        <v>34</v>
      </c>
      <c r="B36" s="1"/>
      <c r="C36" s="15">
        <f>_xlfn.IFNA(INDEX('2014 Monthly Prices Q1'!$E$4:$E$119,MATCH(A36,'2014 Monthly Prices Q1'!$B$4:$B$119,0))," No Sale")</f>
        <v>16.573426573426573</v>
      </c>
      <c r="D36" s="12">
        <f>_xlfn.IFNA(INDEX('2014 Monthly Prices Q1'!$L$4:$L$119,MATCH(A36,'2014 Monthly Prices Q1'!$I$4:$I$119,0))," No Sale")</f>
        <v>11.016949152542374</v>
      </c>
      <c r="E36" s="12">
        <f>_xlfn.IFNA(INDEX('2014 Monthly Prices Q1'!$S$4:$S$119,MATCH(A36,'2014 Monthly Prices Q1'!$P$4:$P$119,0))," No Sale")</f>
        <v>11.347368421052632</v>
      </c>
      <c r="F36" s="1"/>
      <c r="G36" s="15">
        <f>_xlfn.IFNA(INDEX('2014 Monthly Prices Q1'!$G$4:$G$119,MATCH(A36,'2014 Monthly Prices Q1'!$B$4:$B$119,0))," No Sale")</f>
        <v>2370</v>
      </c>
      <c r="H36" s="12">
        <f>_xlfn.IFNA(INDEX('2014 Monthly Prices Q1'!$N$4:$N$119,MATCH(A36,'2014 Monthly Prices Q1'!$I$4:$I$119,0))," No Sale")</f>
        <v>650</v>
      </c>
      <c r="I36" s="18">
        <f>_xlfn.IFNA(INDEX('2014 Monthly Prices Q1'!$U$4:$U$119,MATCH(A36,'2014 Monthly Prices Q1'!$P$4:$P$119,0))," No Sale")</f>
        <v>1078</v>
      </c>
      <c r="J36" s="1"/>
      <c r="K36" s="34">
        <f>_xlfn.IFNA(INDEX('2014 Monthly Prices Q1'!$C$49:$C$90,MATCH(A36,'2014 Monthly Prices Q1'!$B$49:$B$90,0)),"N/A")</f>
        <v>145</v>
      </c>
      <c r="L36" s="22">
        <f>_xlfn.IFNA(INDEX('2014 Monthly Prices Q1'!$J$49:$J$90,MATCH(A36,'2014 Monthly Prices Q1'!$I$49:$I$90,0)),"N/A")</f>
        <v>100</v>
      </c>
      <c r="M36" s="34">
        <f>_xlfn.IFNA(INDEX('2014 Monthly Prices Q1'!$Q$49:$Q$90,MATCH(A36,'2014 Monthly Prices Q1'!$P$49:$P$90,0)),"N/A")</f>
        <v>63</v>
      </c>
      <c r="N36" s="1"/>
      <c r="O36" s="36">
        <f>_xlfn.IFNA(INDEX('2014 Monthly Prices Q1'!$C$4:$C$119,MATCH(A36,'2014 Monthly Prices Q1'!$P$4:$P$119,0))," No Sale")</f>
        <v>2</v>
      </c>
      <c r="P36" s="22">
        <f>_xlfn.IFNA(INDEX('2014 Monthly Prices Q1'!$J$4:$J$119,MATCH(A36,'2014 Monthly Prices Q1'!$I$4:$I$119,0))," No Sale")</f>
        <v>59</v>
      </c>
      <c r="Q36" s="37">
        <f>_xlfn.IFNA(INDEX('2014 Monthly Prices Q1'!$Q$4:$Q$119,MATCH(A36,'2014 Monthly Prices Q1'!$P$4:$P$119,0))," No Sale")</f>
        <v>95</v>
      </c>
      <c r="R36" s="1"/>
      <c r="S36" s="76">
        <f t="shared" si="1"/>
        <v>1.3793103448275862E-2</v>
      </c>
      <c r="T36" s="71">
        <f t="shared" si="1"/>
        <v>0.59</v>
      </c>
      <c r="U36" s="77">
        <f t="shared" si="1"/>
        <v>1.5079365079365079</v>
      </c>
    </row>
    <row r="37" spans="1:21" ht="15.75" thickBot="1" x14ac:dyDescent="0.3">
      <c r="A37" s="50" t="s">
        <v>35</v>
      </c>
      <c r="B37" s="1"/>
      <c r="C37" s="15">
        <f>_xlfn.IFNA(INDEX('2014 Monthly Prices Q1'!$E$4:$E$119,MATCH(A37,'2014 Monthly Prices Q1'!$B$4:$B$119,0))," No Sale")</f>
        <v>4</v>
      </c>
      <c r="D37" s="12" t="str">
        <f>_xlfn.IFNA(INDEX('2014 Monthly Prices Q1'!$L$4:$L$119,MATCH(A37,'2014 Monthly Prices Q1'!$I$4:$I$119,0))," No Sale")</f>
        <v xml:space="preserve"> No Sale</v>
      </c>
      <c r="E37" s="12">
        <f>_xlfn.IFNA(INDEX('2014 Monthly Prices Q1'!$S$4:$S$119,MATCH(A37,'2014 Monthly Prices Q1'!$P$4:$P$119,0))," No Sale")</f>
        <v>5.25</v>
      </c>
      <c r="F37" s="1"/>
      <c r="G37" s="15">
        <f>_xlfn.IFNA(INDEX('2014 Monthly Prices Q1'!$G$4:$G$119,MATCH(A37,'2014 Monthly Prices Q1'!$B$4:$B$119,0))," No Sale")</f>
        <v>8</v>
      </c>
      <c r="H37" s="12" t="str">
        <f>_xlfn.IFNA(INDEX('2014 Monthly Prices Q1'!$N$4:$N$119,MATCH(A37,'2014 Monthly Prices Q1'!$I$4:$I$119,0))," No Sale")</f>
        <v xml:space="preserve"> No Sale</v>
      </c>
      <c r="I37" s="18">
        <f>_xlfn.IFNA(INDEX('2014 Monthly Prices Q1'!$U$4:$U$119,MATCH(A37,'2014 Monthly Prices Q1'!$P$4:$P$119,0))," No Sale")</f>
        <v>21</v>
      </c>
      <c r="J37" s="1"/>
      <c r="K37" s="34">
        <f>_xlfn.IFNA(INDEX('2014 Monthly Prices Q1'!$C$49:$C$90,MATCH(A37,'2014 Monthly Prices Q1'!$B$49:$B$90,0)),"N/A")</f>
        <v>1</v>
      </c>
      <c r="L37" s="22" t="str">
        <f>_xlfn.IFNA(INDEX('2014 Monthly Prices Q1'!$J$49:$J$90,MATCH(A37,'2014 Monthly Prices Q1'!$I$49:$I$90,0)),"N/A")</f>
        <v>N/A</v>
      </c>
      <c r="M37" s="34">
        <f>_xlfn.IFNA(INDEX('2014 Monthly Prices Q1'!$Q$49:$Q$90,MATCH(A37,'2014 Monthly Prices Q1'!$P$49:$P$90,0)),"N/A")</f>
        <v>4</v>
      </c>
      <c r="N37" s="1"/>
      <c r="O37" s="36">
        <f>_xlfn.IFNA(INDEX('2014 Monthly Prices Q1'!$C$4:$C$119,MATCH(A37,'2014 Monthly Prices Q1'!$P$4:$P$119,0))," No Sale")</f>
        <v>715</v>
      </c>
      <c r="P37" s="22" t="str">
        <f>_xlfn.IFNA(INDEX('2014 Monthly Prices Q1'!$J$4:$J$119,MATCH(A37,'2014 Monthly Prices Q1'!$I$4:$I$119,0))," No Sale")</f>
        <v xml:space="preserve"> No Sale</v>
      </c>
      <c r="Q37" s="37">
        <f>_xlfn.IFNA(INDEX('2014 Monthly Prices Q1'!$Q$4:$Q$119,MATCH(A37,'2014 Monthly Prices Q1'!$P$4:$P$119,0))," No Sale")</f>
        <v>4</v>
      </c>
      <c r="R37" s="1"/>
      <c r="S37" s="76">
        <f t="shared" si="1"/>
        <v>715</v>
      </c>
      <c r="T37" s="71" t="str">
        <f t="shared" si="1"/>
        <v>NA</v>
      </c>
      <c r="U37" s="77">
        <f t="shared" si="1"/>
        <v>1</v>
      </c>
    </row>
    <row r="38" spans="1:21" ht="15.75" thickBot="1" x14ac:dyDescent="0.3">
      <c r="A38" s="50" t="s">
        <v>40</v>
      </c>
      <c r="B38" s="1"/>
      <c r="C38" s="15">
        <f>_xlfn.IFNA(INDEX('2014 Monthly Prices Q1'!$E$4:$E$119,MATCH(A38,'2014 Monthly Prices Q1'!$B$4:$B$119,0))," No Sale")</f>
        <v>10.471328671328671</v>
      </c>
      <c r="D38" s="12">
        <f>_xlfn.IFNA(INDEX('2014 Monthly Prices Q1'!$L$4:$L$119,MATCH(A38,'2014 Monthly Prices Q1'!$I$4:$I$119,0))," No Sale")</f>
        <v>8.3489010989010985</v>
      </c>
      <c r="E38" s="12">
        <f>_xlfn.IFNA(INDEX('2014 Monthly Prices Q1'!$S$4:$S$119,MATCH(A38,'2014 Monthly Prices Q1'!$P$4:$P$119,0))," No Sale")</f>
        <v>15.288880000000001</v>
      </c>
      <c r="F38" s="1"/>
      <c r="G38" s="15">
        <f>_xlfn.IFNA(INDEX('2014 Monthly Prices Q1'!$G$4:$G$119,MATCH(A38,'2014 Monthly Prices Q1'!$B$4:$B$119,0))," No Sale")</f>
        <v>7487</v>
      </c>
      <c r="H38" s="12">
        <f>_xlfn.IFNA(INDEX('2014 Monthly Prices Q1'!$N$4:$N$119,MATCH(A38,'2014 Monthly Prices Q1'!$I$4:$I$119,0))," No Sale")</f>
        <v>6078</v>
      </c>
      <c r="I38" s="18">
        <f>_xlfn.IFNA(INDEX('2014 Monthly Prices Q1'!$U$4:$U$119,MATCH(A38,'2014 Monthly Prices Q1'!$P$4:$P$119,0))," No Sale")</f>
        <v>13377.77</v>
      </c>
      <c r="J38" s="1"/>
      <c r="K38" s="34">
        <f>_xlfn.IFNA(INDEX('2014 Monthly Prices Q1'!$C$49:$C$90,MATCH(A38,'2014 Monthly Prices Q1'!$B$49:$B$90,0)),"N/A")</f>
        <v>1080</v>
      </c>
      <c r="L38" s="22">
        <f>_xlfn.IFNA(INDEX('2014 Monthly Prices Q1'!$J$49:$J$90,MATCH(A38,'2014 Monthly Prices Q1'!$I$49:$I$90,0)),"N/A")</f>
        <v>982</v>
      </c>
      <c r="M38" s="34">
        <f>_xlfn.IFNA(INDEX('2014 Monthly Prices Q1'!$Q$49:$Q$90,MATCH(A38,'2014 Monthly Prices Q1'!$P$49:$P$90,0)),"N/A")</f>
        <v>584</v>
      </c>
      <c r="N38" s="1"/>
      <c r="O38" s="36">
        <f>_xlfn.IFNA(INDEX('2014 Monthly Prices Q1'!$C$4:$C$119,MATCH(A38,'2014 Monthly Prices Q1'!$P$4:$P$119,0))," No Sale")</f>
        <v>21</v>
      </c>
      <c r="P38" s="22">
        <f>_xlfn.IFNA(INDEX('2014 Monthly Prices Q1'!$J$4:$J$119,MATCH(A38,'2014 Monthly Prices Q1'!$I$4:$I$119,0))," No Sale")</f>
        <v>728</v>
      </c>
      <c r="Q38" s="37">
        <f>_xlfn.IFNA(INDEX('2014 Monthly Prices Q1'!$Q$4:$Q$119,MATCH(A38,'2014 Monthly Prices Q1'!$P$4:$P$119,0))," No Sale")</f>
        <v>875</v>
      </c>
      <c r="R38" s="1"/>
      <c r="S38" s="76">
        <f t="shared" si="1"/>
        <v>1.9444444444444445E-2</v>
      </c>
      <c r="T38" s="71">
        <f t="shared" si="1"/>
        <v>0.74134419551934827</v>
      </c>
      <c r="U38" s="77">
        <f t="shared" si="1"/>
        <v>1.4982876712328768</v>
      </c>
    </row>
    <row r="39" spans="1:21" ht="15.75" thickBot="1" x14ac:dyDescent="0.3">
      <c r="A39" s="50" t="s">
        <v>41</v>
      </c>
      <c r="B39" s="1"/>
      <c r="C39" s="15" t="str">
        <f>_xlfn.IFNA(INDEX('2014 Monthly Prices Q1'!$E$4:$E$119,MATCH(A39,'2014 Monthly Prices Q1'!$B$4:$B$119,0))," No Sale")</f>
        <v xml:space="preserve"> No Sale</v>
      </c>
      <c r="D39" s="12" t="str">
        <f>_xlfn.IFNA(INDEX('2014 Monthly Prices Q1'!$L$4:$L$119,MATCH(A39,'2014 Monthly Prices Q1'!$I$4:$I$119,0))," No Sale")</f>
        <v xml:space="preserve"> No Sale</v>
      </c>
      <c r="E39" s="12" t="str">
        <f>_xlfn.IFNA(INDEX('2014 Monthly Prices Q1'!$S$4:$S$119,MATCH(A39,'2014 Monthly Prices Q1'!$P$4:$P$119,0))," No Sale")</f>
        <v xml:space="preserve"> No Sale</v>
      </c>
      <c r="F39" s="1"/>
      <c r="G39" s="15" t="str">
        <f>_xlfn.IFNA(INDEX('2014 Monthly Prices Q1'!$G$4:$G$119,MATCH(A39,'2014 Monthly Prices Q1'!$B$4:$B$119,0))," No Sale")</f>
        <v xml:space="preserve"> No Sale</v>
      </c>
      <c r="H39" s="12" t="str">
        <f>_xlfn.IFNA(INDEX('2014 Monthly Prices Q1'!$N$4:$N$119,MATCH(A39,'2014 Monthly Prices Q1'!$I$4:$I$119,0))," No Sale")</f>
        <v xml:space="preserve"> No Sale</v>
      </c>
      <c r="I39" s="18" t="str">
        <f>_xlfn.IFNA(INDEX('2014 Monthly Prices Q1'!$U$4:$U$119,MATCH(A39,'2014 Monthly Prices Q1'!$P$4:$P$119,0))," No Sale")</f>
        <v xml:space="preserve"> No Sale</v>
      </c>
      <c r="J39" s="1"/>
      <c r="K39" s="34" t="str">
        <f>_xlfn.IFNA(INDEX('2014 Monthly Prices Q1'!$C$49:$C$90,MATCH(A39,'2014 Monthly Prices Q1'!$B$49:$B$90,0)),"N/A")</f>
        <v>N/A</v>
      </c>
      <c r="L39" s="22" t="str">
        <f>_xlfn.IFNA(INDEX('2014 Monthly Prices Q1'!$J$49:$J$90,MATCH(A39,'2014 Monthly Prices Q1'!$I$49:$I$90,0)),"N/A")</f>
        <v>N/A</v>
      </c>
      <c r="M39" s="34" t="str">
        <f>_xlfn.IFNA(INDEX('2014 Monthly Prices Q1'!$Q$49:$Q$90,MATCH(A39,'2014 Monthly Prices Q1'!$P$49:$P$90,0)),"N/A")</f>
        <v>N/A</v>
      </c>
      <c r="N39" s="1"/>
      <c r="O39" s="36" t="str">
        <f>_xlfn.IFNA(INDEX('2014 Monthly Prices Q1'!$C$4:$C$119,MATCH(A39,'2014 Monthly Prices Q1'!$P$4:$P$119,0))," No Sale")</f>
        <v xml:space="preserve"> No Sale</v>
      </c>
      <c r="P39" s="22" t="str">
        <f>_xlfn.IFNA(INDEX('2014 Monthly Prices Q1'!$J$4:$J$119,MATCH(A39,'2014 Monthly Prices Q1'!$I$4:$I$119,0))," No Sale")</f>
        <v xml:space="preserve"> No Sale</v>
      </c>
      <c r="Q39" s="37" t="str">
        <f>_xlfn.IFNA(INDEX('2014 Monthly Prices Q1'!$Q$4:$Q$119,MATCH(A39,'2014 Monthly Prices Q1'!$P$4:$P$119,0))," No Sale")</f>
        <v xml:space="preserve"> No Sale</v>
      </c>
      <c r="R39" s="1"/>
      <c r="S39" s="76" t="str">
        <f t="shared" si="1"/>
        <v>NA</v>
      </c>
      <c r="T39" s="71" t="str">
        <f t="shared" si="1"/>
        <v>NA</v>
      </c>
      <c r="U39" s="77" t="str">
        <f t="shared" si="1"/>
        <v>NA</v>
      </c>
    </row>
    <row r="40" spans="1:21" ht="15.75" thickBot="1" x14ac:dyDescent="0.3">
      <c r="A40" s="50" t="s">
        <v>42</v>
      </c>
      <c r="B40" s="1"/>
      <c r="C40" s="15" t="str">
        <f>_xlfn.IFNA(INDEX('2014 Monthly Prices Q1'!$E$4:$E$119,MATCH(A40,'2014 Monthly Prices Q1'!$B$4:$B$119,0))," No Sale")</f>
        <v xml:space="preserve"> No Sale</v>
      </c>
      <c r="D40" s="12" t="str">
        <f>_xlfn.IFNA(INDEX('2014 Monthly Prices Q1'!$L$4:$L$119,MATCH(A40,'2014 Monthly Prices Q1'!$I$4:$I$119,0))," No Sale")</f>
        <v xml:space="preserve"> No Sale</v>
      </c>
      <c r="E40" s="12" t="str">
        <f>_xlfn.IFNA(INDEX('2014 Monthly Prices Q1'!$S$4:$S$119,MATCH(A40,'2014 Monthly Prices Q1'!$P$4:$P$119,0))," No Sale")</f>
        <v xml:space="preserve"> No Sale</v>
      </c>
      <c r="F40" s="1"/>
      <c r="G40" s="15" t="str">
        <f>_xlfn.IFNA(INDEX('2014 Monthly Prices Q1'!$G$4:$G$119,MATCH(A40,'2014 Monthly Prices Q1'!$B$4:$B$119,0))," No Sale")</f>
        <v xml:space="preserve"> No Sale</v>
      </c>
      <c r="H40" s="12" t="str">
        <f>_xlfn.IFNA(INDEX('2014 Monthly Prices Q1'!$N$4:$N$119,MATCH(A40,'2014 Monthly Prices Q1'!$I$4:$I$119,0))," No Sale")</f>
        <v xml:space="preserve"> No Sale</v>
      </c>
      <c r="I40" s="18" t="str">
        <f>_xlfn.IFNA(INDEX('2014 Monthly Prices Q1'!$U$4:$U$119,MATCH(A40,'2014 Monthly Prices Q1'!$P$4:$P$119,0))," No Sale")</f>
        <v xml:space="preserve"> No Sale</v>
      </c>
      <c r="J40" s="1"/>
      <c r="K40" s="34" t="str">
        <f>_xlfn.IFNA(INDEX('2014 Monthly Prices Q1'!$C$49:$C$90,MATCH(A40,'2014 Monthly Prices Q1'!$B$49:$B$90,0)),"N/A")</f>
        <v>N/A</v>
      </c>
      <c r="L40" s="22" t="str">
        <f>_xlfn.IFNA(INDEX('2014 Monthly Prices Q1'!$J$49:$J$90,MATCH(A40,'2014 Monthly Prices Q1'!$I$49:$I$90,0)),"N/A")</f>
        <v>N/A</v>
      </c>
      <c r="M40" s="34" t="str">
        <f>_xlfn.IFNA(INDEX('2014 Monthly Prices Q1'!$Q$49:$Q$90,MATCH(A40,'2014 Monthly Prices Q1'!$P$49:$P$90,0)),"N/A")</f>
        <v>N/A</v>
      </c>
      <c r="N40" s="1"/>
      <c r="O40" s="36" t="str">
        <f>_xlfn.IFNA(INDEX('2014 Monthly Prices Q1'!$C$4:$C$119,MATCH(A40,'2014 Monthly Prices Q1'!$P$4:$P$119,0))," No Sale")</f>
        <v xml:space="preserve"> No Sale</v>
      </c>
      <c r="P40" s="22" t="str">
        <f>_xlfn.IFNA(INDEX('2014 Monthly Prices Q1'!$J$4:$J$119,MATCH(A40,'2014 Monthly Prices Q1'!$I$4:$I$119,0))," No Sale")</f>
        <v xml:space="preserve"> No Sale</v>
      </c>
      <c r="Q40" s="37" t="str">
        <f>_xlfn.IFNA(INDEX('2014 Monthly Prices Q1'!$Q$4:$Q$119,MATCH(A40,'2014 Monthly Prices Q1'!$P$4:$P$119,0))," No Sale")</f>
        <v xml:space="preserve"> No Sale</v>
      </c>
      <c r="R40" s="1"/>
      <c r="S40" s="76" t="str">
        <f t="shared" si="1"/>
        <v>NA</v>
      </c>
      <c r="T40" s="71" t="str">
        <f t="shared" si="1"/>
        <v>NA</v>
      </c>
      <c r="U40" s="77" t="str">
        <f t="shared" si="1"/>
        <v>NA</v>
      </c>
    </row>
    <row r="41" spans="1:21" ht="15.75" thickBot="1" x14ac:dyDescent="0.3">
      <c r="A41" s="50" t="s">
        <v>131</v>
      </c>
      <c r="B41" s="1"/>
      <c r="C41" s="15">
        <f>_xlfn.IFNA(INDEX('2014 Monthly Prices Q1'!$E$4:$E$119,MATCH(A41,'2014 Monthly Prices Q1'!$B$4:$B$119,0))," No Sale")</f>
        <v>13.428571428571429</v>
      </c>
      <c r="D41" s="12">
        <f>_xlfn.IFNA(INDEX('2014 Monthly Prices Q1'!$L$4:$L$119,MATCH(A41,'2014 Monthly Prices Q1'!$I$4:$I$119,0))," No Sale")</f>
        <v>0</v>
      </c>
      <c r="E41" s="12">
        <f>_xlfn.IFNA(INDEX('2014 Monthly Prices Q1'!$S$4:$S$119,MATCH(A41,'2014 Monthly Prices Q1'!$P$4:$P$119,0))," No Sale")</f>
        <v>41.363636363636367</v>
      </c>
      <c r="F41" s="1"/>
      <c r="G41" s="15">
        <f>_xlfn.IFNA(INDEX('2014 Monthly Prices Q1'!$G$4:$G$119,MATCH(A41,'2014 Monthly Prices Q1'!$B$4:$B$119,0))," No Sale")</f>
        <v>282</v>
      </c>
      <c r="H41" s="12">
        <f>_xlfn.IFNA(INDEX('2014 Monthly Prices Q1'!$N$4:$N$119,MATCH(A41,'2014 Monthly Prices Q1'!$I$4:$I$119,0))," No Sale")</f>
        <v>0</v>
      </c>
      <c r="I41" s="18">
        <f>_xlfn.IFNA(INDEX('2014 Monthly Prices Q1'!$U$4:$U$119,MATCH(A41,'2014 Monthly Prices Q1'!$P$4:$P$119,0))," No Sale")</f>
        <v>455</v>
      </c>
      <c r="J41" s="1"/>
      <c r="K41" s="34">
        <f>_xlfn.IFNA(INDEX('2014 Monthly Prices Q1'!$C$49:$C$90,MATCH(A41,'2014 Monthly Prices Q1'!$B$49:$B$90,0)),"N/A")</f>
        <v>29</v>
      </c>
      <c r="L41" s="22">
        <f>_xlfn.IFNA(INDEX('2014 Monthly Prices Q1'!$J$49:$J$90,MATCH(A41,'2014 Monthly Prices Q1'!$I$49:$I$90,0)),"N/A")</f>
        <v>4</v>
      </c>
      <c r="M41" s="34" t="str">
        <f>_xlfn.IFNA(INDEX('2014 Monthly Prices Q1'!$Q$49:$Q$90,MATCH(A41,'2014 Monthly Prices Q1'!$P$49:$P$90,0)),"N/A")</f>
        <v>N/A</v>
      </c>
      <c r="N41" s="1"/>
      <c r="O41" s="36">
        <f>_xlfn.IFNA(INDEX('2014 Monthly Prices Q1'!$C$4:$C$119,MATCH(A41,'2014 Monthly Prices Q1'!$P$4:$P$119,0))," No Sale")</f>
        <v>2</v>
      </c>
      <c r="P41" s="22">
        <f>_xlfn.IFNA(INDEX('2014 Monthly Prices Q1'!$J$4:$J$119,MATCH(A41,'2014 Monthly Prices Q1'!$I$4:$I$119,0))," No Sale")</f>
        <v>4</v>
      </c>
      <c r="Q41" s="37">
        <f>_xlfn.IFNA(INDEX('2014 Monthly Prices Q1'!$Q$4:$Q$119,MATCH(A41,'2014 Monthly Prices Q1'!$P$4:$P$119,0))," No Sale")</f>
        <v>11</v>
      </c>
      <c r="R41" s="1"/>
      <c r="S41" s="76">
        <f t="shared" si="1"/>
        <v>6.8965517241379309E-2</v>
      </c>
      <c r="T41" s="71">
        <f t="shared" si="1"/>
        <v>1</v>
      </c>
      <c r="U41" s="77" t="str">
        <f t="shared" si="1"/>
        <v>NA</v>
      </c>
    </row>
    <row r="42" spans="1:21" ht="15.75" thickBot="1" x14ac:dyDescent="0.3">
      <c r="A42" s="50" t="s">
        <v>43</v>
      </c>
      <c r="B42" s="1"/>
      <c r="C42" s="15">
        <f>_xlfn.IFNA(INDEX('2014 Monthly Prices Q1'!$E$4:$E$119,MATCH(A42,'2014 Monthly Prices Q1'!$B$4:$B$119,0))," No Sale")</f>
        <v>13.5</v>
      </c>
      <c r="D42" s="12">
        <f>_xlfn.IFNA(INDEX('2014 Monthly Prices Q1'!$L$4:$L$119,MATCH(A42,'2014 Monthly Prices Q1'!$I$4:$I$119,0))," No Sale")</f>
        <v>101.875</v>
      </c>
      <c r="E42" s="12" t="str">
        <f>_xlfn.IFNA(INDEX('2014 Monthly Prices Q1'!$S$4:$S$119,MATCH(A42,'2014 Monthly Prices Q1'!$P$4:$P$119,0))," No Sale")</f>
        <v xml:space="preserve"> No Sale</v>
      </c>
      <c r="F42" s="1"/>
      <c r="G42" s="15">
        <f>_xlfn.IFNA(INDEX('2014 Monthly Prices Q1'!$G$4:$G$119,MATCH(A42,'2014 Monthly Prices Q1'!$B$4:$B$119,0))," No Sale")</f>
        <v>27</v>
      </c>
      <c r="H42" s="12">
        <f>_xlfn.IFNA(INDEX('2014 Monthly Prices Q1'!$N$4:$N$119,MATCH(A42,'2014 Monthly Prices Q1'!$I$4:$I$119,0))," No Sale")</f>
        <v>815</v>
      </c>
      <c r="I42" s="18" t="str">
        <f>_xlfn.IFNA(INDEX('2014 Monthly Prices Q1'!$U$4:$U$119,MATCH(A42,'2014 Monthly Prices Q1'!$P$4:$P$119,0))," No Sale")</f>
        <v xml:space="preserve"> No Sale</v>
      </c>
      <c r="J42" s="1"/>
      <c r="K42" s="34">
        <f>_xlfn.IFNA(INDEX('2014 Monthly Prices Q1'!$C$49:$C$90,MATCH(A42,'2014 Monthly Prices Q1'!$B$49:$B$90,0)),"N/A")</f>
        <v>4</v>
      </c>
      <c r="L42" s="22">
        <f>_xlfn.IFNA(INDEX('2014 Monthly Prices Q1'!$J$49:$J$90,MATCH(A42,'2014 Monthly Prices Q1'!$I$49:$I$90,0)),"N/A")</f>
        <v>2</v>
      </c>
      <c r="M42" s="34" t="str">
        <f>_xlfn.IFNA(INDEX('2014 Monthly Prices Q1'!$Q$49:$Q$90,MATCH(A42,'2014 Monthly Prices Q1'!$P$49:$P$90,0)),"N/A")</f>
        <v>N/A</v>
      </c>
      <c r="N42" s="1"/>
      <c r="O42" s="36" t="str">
        <f>_xlfn.IFNA(INDEX('2014 Monthly Prices Q1'!$C$4:$C$119,MATCH(A42,'2014 Monthly Prices Q1'!$P$4:$P$119,0))," No Sale")</f>
        <v xml:space="preserve"> No Sale</v>
      </c>
      <c r="P42" s="22">
        <f>_xlfn.IFNA(INDEX('2014 Monthly Prices Q1'!$J$4:$J$119,MATCH(A42,'2014 Monthly Prices Q1'!$I$4:$I$119,0))," No Sale")</f>
        <v>8</v>
      </c>
      <c r="Q42" s="37" t="str">
        <f>_xlfn.IFNA(INDEX('2014 Monthly Prices Q1'!$Q$4:$Q$119,MATCH(A42,'2014 Monthly Prices Q1'!$P$4:$P$119,0))," No Sale")</f>
        <v xml:space="preserve"> No Sale</v>
      </c>
      <c r="R42" s="1"/>
      <c r="S42" s="76" t="str">
        <f t="shared" si="1"/>
        <v>NA</v>
      </c>
      <c r="T42" s="71">
        <f t="shared" si="1"/>
        <v>4</v>
      </c>
      <c r="U42" s="77" t="str">
        <f t="shared" si="1"/>
        <v>NA</v>
      </c>
    </row>
    <row r="43" spans="1:21" ht="15.75" thickBot="1" x14ac:dyDescent="0.3">
      <c r="A43" s="50" t="s">
        <v>44</v>
      </c>
      <c r="B43" s="1"/>
      <c r="C43" s="15">
        <f>_xlfn.IFNA(INDEX('2014 Monthly Prices Q1'!$E$4:$E$119,MATCH(A43,'2014 Monthly Prices Q1'!$B$4:$B$119,0))," No Sale")</f>
        <v>10.024844720496894</v>
      </c>
      <c r="D43" s="12">
        <f>_xlfn.IFNA(INDEX('2014 Monthly Prices Q1'!$L$4:$L$119,MATCH(A43,'2014 Monthly Prices Q1'!$I$4:$I$119,0))," No Sale")</f>
        <v>10.454773869346734</v>
      </c>
      <c r="E43" s="12">
        <f>_xlfn.IFNA(INDEX('2014 Monthly Prices Q1'!$S$4:$S$119,MATCH(A43,'2014 Monthly Prices Q1'!$P$4:$P$119,0))," No Sale")</f>
        <v>12.716748768472906</v>
      </c>
      <c r="F43" s="1"/>
      <c r="G43" s="15">
        <f>_xlfn.IFNA(INDEX('2014 Monthly Prices Q1'!$G$4:$G$119,MATCH(A43,'2014 Monthly Prices Q1'!$B$4:$B$119,0))," No Sale")</f>
        <v>1614</v>
      </c>
      <c r="H43" s="12">
        <f>_xlfn.IFNA(INDEX('2014 Monthly Prices Q1'!$N$4:$N$119,MATCH(A43,'2014 Monthly Prices Q1'!$I$4:$I$119,0))," No Sale")</f>
        <v>4161</v>
      </c>
      <c r="I43" s="18">
        <f>_xlfn.IFNA(INDEX('2014 Monthly Prices Q1'!$U$4:$U$119,MATCH(A43,'2014 Monthly Prices Q1'!$P$4:$P$119,0))," No Sale")</f>
        <v>2581.5</v>
      </c>
      <c r="J43" s="1"/>
      <c r="K43" s="34">
        <f>_xlfn.IFNA(INDEX('2014 Monthly Prices Q1'!$C$49:$C$90,MATCH(A43,'2014 Monthly Prices Q1'!$B$49:$B$90,0)),"N/A")</f>
        <v>115</v>
      </c>
      <c r="L43" s="22">
        <f>_xlfn.IFNA(INDEX('2014 Monthly Prices Q1'!$J$49:$J$90,MATCH(A43,'2014 Monthly Prices Q1'!$I$49:$I$90,0)),"N/A")</f>
        <v>20</v>
      </c>
      <c r="M43" s="34">
        <f>_xlfn.IFNA(INDEX('2014 Monthly Prices Q1'!$Q$49:$Q$90,MATCH(A43,'2014 Monthly Prices Q1'!$P$49:$P$90,0)),"N/A")</f>
        <v>1</v>
      </c>
      <c r="N43" s="1"/>
      <c r="O43" s="36">
        <f>_xlfn.IFNA(INDEX('2014 Monthly Prices Q1'!$C$4:$C$119,MATCH(A43,'2014 Monthly Prices Q1'!$P$4:$P$119,0))," No Sale")</f>
        <v>161</v>
      </c>
      <c r="P43" s="22">
        <f>_xlfn.IFNA(INDEX('2014 Monthly Prices Q1'!$J$4:$J$119,MATCH(A43,'2014 Monthly Prices Q1'!$I$4:$I$119,0))," No Sale")</f>
        <v>398</v>
      </c>
      <c r="Q43" s="37">
        <f>_xlfn.IFNA(INDEX('2014 Monthly Prices Q1'!$Q$4:$Q$119,MATCH(A43,'2014 Monthly Prices Q1'!$P$4:$P$119,0))," No Sale")</f>
        <v>203</v>
      </c>
      <c r="R43" s="1"/>
      <c r="S43" s="76">
        <f t="shared" si="1"/>
        <v>1.4</v>
      </c>
      <c r="T43" s="71">
        <f t="shared" si="1"/>
        <v>19.899999999999999</v>
      </c>
      <c r="U43" s="77">
        <f t="shared" si="1"/>
        <v>203</v>
      </c>
    </row>
    <row r="44" spans="1:21" ht="15.75" thickBot="1" x14ac:dyDescent="0.3">
      <c r="A44" s="50" t="s">
        <v>45</v>
      </c>
      <c r="B44" s="1"/>
      <c r="C44" s="15">
        <f>_xlfn.IFNA(INDEX('2014 Monthly Prices Q1'!$E$4:$E$119,MATCH(A44,'2014 Monthly Prices Q1'!$B$4:$B$119,0))," No Sale")</f>
        <v>18.111111111111111</v>
      </c>
      <c r="D44" s="12">
        <f>_xlfn.IFNA(INDEX('2014 Monthly Prices Q1'!$L$4:$L$119,MATCH(A44,'2014 Monthly Prices Q1'!$I$4:$I$119,0))," No Sale")</f>
        <v>20.395833333333332</v>
      </c>
      <c r="E44" s="12">
        <f>_xlfn.IFNA(INDEX('2014 Monthly Prices Q1'!$S$4:$S$119,MATCH(A44,'2014 Monthly Prices Q1'!$P$4:$P$119,0))," No Sale")</f>
        <v>22.566666666666666</v>
      </c>
      <c r="F44" s="1"/>
      <c r="G44" s="15">
        <f>_xlfn.IFNA(INDEX('2014 Monthly Prices Q1'!$G$4:$G$119,MATCH(A44,'2014 Monthly Prices Q1'!$B$4:$B$119,0))," No Sale")</f>
        <v>163</v>
      </c>
      <c r="H44" s="12">
        <f>_xlfn.IFNA(INDEX('2014 Monthly Prices Q1'!$N$4:$N$119,MATCH(A44,'2014 Monthly Prices Q1'!$I$4:$I$119,0))," No Sale")</f>
        <v>244.75</v>
      </c>
      <c r="I44" s="18">
        <f>_xlfn.IFNA(INDEX('2014 Monthly Prices Q1'!$U$4:$U$119,MATCH(A44,'2014 Monthly Prices Q1'!$P$4:$P$119,0))," No Sale")</f>
        <v>338.5</v>
      </c>
      <c r="J44" s="1"/>
      <c r="K44" s="34" t="str">
        <f>_xlfn.IFNA(INDEX('2014 Monthly Prices Q1'!$C$49:$C$90,MATCH(A44,'2014 Monthly Prices Q1'!$B$49:$B$90,0)),"N/A")</f>
        <v>N/A</v>
      </c>
      <c r="L44" s="22" t="str">
        <f>_xlfn.IFNA(INDEX('2014 Monthly Prices Q1'!$J$49:$J$90,MATCH(A44,'2014 Monthly Prices Q1'!$I$49:$I$90,0)),"N/A")</f>
        <v>N/A</v>
      </c>
      <c r="M44" s="34" t="str">
        <f>_xlfn.IFNA(INDEX('2014 Monthly Prices Q1'!$Q$49:$Q$90,MATCH(A44,'2014 Monthly Prices Q1'!$P$49:$P$90,0)),"N/A")</f>
        <v>N/A</v>
      </c>
      <c r="N44" s="1"/>
      <c r="O44" s="36">
        <f>_xlfn.IFNA(INDEX('2014 Monthly Prices Q1'!$C$4:$C$119,MATCH(A44,'2014 Monthly Prices Q1'!$P$4:$P$119,0))," No Sale")</f>
        <v>9</v>
      </c>
      <c r="P44" s="22">
        <f>_xlfn.IFNA(INDEX('2014 Monthly Prices Q1'!$J$4:$J$119,MATCH(A44,'2014 Monthly Prices Q1'!$I$4:$I$119,0))," No Sale")</f>
        <v>12</v>
      </c>
      <c r="Q44" s="37">
        <f>_xlfn.IFNA(INDEX('2014 Monthly Prices Q1'!$Q$4:$Q$119,MATCH(A44,'2014 Monthly Prices Q1'!$P$4:$P$119,0))," No Sale")</f>
        <v>15</v>
      </c>
      <c r="R44" s="1"/>
      <c r="S44" s="76" t="str">
        <f t="shared" si="1"/>
        <v>NA</v>
      </c>
      <c r="T44" s="71" t="str">
        <f t="shared" si="1"/>
        <v>NA</v>
      </c>
      <c r="U44" s="77" t="str">
        <f t="shared" si="1"/>
        <v>NA</v>
      </c>
    </row>
    <row r="45" spans="1:21" ht="15.75" thickBot="1" x14ac:dyDescent="0.3">
      <c r="A45" s="50" t="s">
        <v>47</v>
      </c>
      <c r="B45" s="1"/>
      <c r="C45" s="15">
        <f>_xlfn.IFNA(INDEX('2014 Monthly Prices Q1'!$E$4:$E$119,MATCH(A45,'2014 Monthly Prices Q1'!$B$4:$B$119,0))," No Sale")</f>
        <v>25</v>
      </c>
      <c r="D45" s="12">
        <f>_xlfn.IFNA(INDEX('2014 Monthly Prices Q1'!$L$4:$L$119,MATCH(A45,'2014 Monthly Prices Q1'!$I$4:$I$119,0))," No Sale")</f>
        <v>38.384615384615387</v>
      </c>
      <c r="E45" s="12">
        <f>_xlfn.IFNA(INDEX('2014 Monthly Prices Q1'!$S$4:$S$119,MATCH(A45,'2014 Monthly Prices Q1'!$P$4:$P$119,0))," No Sale")</f>
        <v>43.75</v>
      </c>
      <c r="F45" s="1"/>
      <c r="G45" s="15">
        <f>_xlfn.IFNA(INDEX('2014 Monthly Prices Q1'!$G$4:$G$119,MATCH(A45,'2014 Monthly Prices Q1'!$B$4:$B$119,0))," No Sale")</f>
        <v>50</v>
      </c>
      <c r="H45" s="12">
        <f>_xlfn.IFNA(INDEX('2014 Monthly Prices Q1'!$N$4:$N$119,MATCH(A45,'2014 Monthly Prices Q1'!$I$4:$I$119,0))," No Sale")</f>
        <v>499</v>
      </c>
      <c r="I45" s="18">
        <f>_xlfn.IFNA(INDEX('2014 Monthly Prices Q1'!$U$4:$U$119,MATCH(A45,'2014 Monthly Prices Q1'!$P$4:$P$119,0))," No Sale")</f>
        <v>175</v>
      </c>
      <c r="J45" s="1"/>
      <c r="K45" s="34">
        <f>_xlfn.IFNA(INDEX('2014 Monthly Prices Q1'!$C$49:$C$90,MATCH(A45,'2014 Monthly Prices Q1'!$B$49:$B$90,0)),"N/A")</f>
        <v>1</v>
      </c>
      <c r="L45" s="22">
        <f>_xlfn.IFNA(INDEX('2014 Monthly Prices Q1'!$J$49:$J$90,MATCH(A45,'2014 Monthly Prices Q1'!$I$49:$I$90,0)),"N/A")</f>
        <v>1</v>
      </c>
      <c r="M45" s="34" t="str">
        <f>_xlfn.IFNA(INDEX('2014 Monthly Prices Q1'!$Q$49:$Q$90,MATCH(A45,'2014 Monthly Prices Q1'!$P$49:$P$90,0)),"N/A")</f>
        <v>N/A</v>
      </c>
      <c r="N45" s="1"/>
      <c r="O45" s="36">
        <f>_xlfn.IFNA(INDEX('2014 Monthly Prices Q1'!$C$4:$C$119,MATCH(A45,'2014 Monthly Prices Q1'!$P$4:$P$119,0))," No Sale")</f>
        <v>2</v>
      </c>
      <c r="P45" s="22">
        <f>_xlfn.IFNA(INDEX('2014 Monthly Prices Q1'!$J$4:$J$119,MATCH(A45,'2014 Monthly Prices Q1'!$I$4:$I$119,0))," No Sale")</f>
        <v>13</v>
      </c>
      <c r="Q45" s="37">
        <f>_xlfn.IFNA(INDEX('2014 Monthly Prices Q1'!$Q$4:$Q$119,MATCH(A45,'2014 Monthly Prices Q1'!$P$4:$P$119,0))," No Sale")</f>
        <v>4</v>
      </c>
      <c r="R45" s="1"/>
      <c r="S45" s="76">
        <f t="shared" si="1"/>
        <v>2</v>
      </c>
      <c r="T45" s="71">
        <f t="shared" si="1"/>
        <v>13</v>
      </c>
      <c r="U45" s="77" t="str">
        <f t="shared" si="1"/>
        <v>NA</v>
      </c>
    </row>
    <row r="46" spans="1:21" ht="15.75" thickBot="1" x14ac:dyDescent="0.3">
      <c r="A46" s="50" t="s">
        <v>124</v>
      </c>
      <c r="B46" s="1"/>
      <c r="C46" s="15">
        <f>_xlfn.IFNA(INDEX('2014 Monthly Prices Q1'!$E$4:$E$119,MATCH(A46,'2014 Monthly Prices Q1'!$B$4:$B$119,0))," No Sale")</f>
        <v>2.25</v>
      </c>
      <c r="D46" s="12">
        <f>_xlfn.IFNA(INDEX('2014 Monthly Prices Q1'!$L$4:$L$119,MATCH(A46,'2014 Monthly Prices Q1'!$I$4:$I$119,0))," No Sale")</f>
        <v>24.5</v>
      </c>
      <c r="E46" s="12">
        <f>_xlfn.IFNA(INDEX('2014 Monthly Prices Q1'!$S$4:$S$119,MATCH(A46,'2014 Monthly Prices Q1'!$P$4:$P$119,0))," No Sale")</f>
        <v>14.083333333333334</v>
      </c>
      <c r="F46" s="1"/>
      <c r="G46" s="15">
        <f>_xlfn.IFNA(INDEX('2014 Monthly Prices Q1'!$G$4:$G$119,MATCH(A46,'2014 Monthly Prices Q1'!$B$4:$B$119,0))," No Sale")</f>
        <v>117</v>
      </c>
      <c r="H46" s="12">
        <f>_xlfn.IFNA(INDEX('2014 Monthly Prices Q1'!$N$4:$N$119,MATCH(A46,'2014 Monthly Prices Q1'!$I$4:$I$119,0))," No Sale")</f>
        <v>49</v>
      </c>
      <c r="I46" s="18">
        <f>_xlfn.IFNA(INDEX('2014 Monthly Prices Q1'!$U$4:$U$119,MATCH(A46,'2014 Monthly Prices Q1'!$P$4:$P$119,0))," No Sale")</f>
        <v>84.5</v>
      </c>
      <c r="J46" s="1"/>
      <c r="K46" s="34">
        <f>_xlfn.IFNA(INDEX('2014 Monthly Prices Q1'!$C$49:$C$90,MATCH(A46,'2014 Monthly Prices Q1'!$B$49:$B$90,0)),"N/A")</f>
        <v>6</v>
      </c>
      <c r="L46" s="22">
        <f>_xlfn.IFNA(INDEX('2014 Monthly Prices Q1'!$J$49:$J$90,MATCH(A46,'2014 Monthly Prices Q1'!$I$49:$I$90,0)),"N/A")</f>
        <v>3</v>
      </c>
      <c r="M46" s="34">
        <f>_xlfn.IFNA(INDEX('2014 Monthly Prices Q1'!$Q$49:$Q$90,MATCH(A46,'2014 Monthly Prices Q1'!$P$49:$P$90,0)),"N/A")</f>
        <v>1</v>
      </c>
      <c r="N46" s="1"/>
      <c r="O46" s="36">
        <f>_xlfn.IFNA(INDEX('2014 Monthly Prices Q1'!$C$4:$C$119,MATCH(A46,'2014 Monthly Prices Q1'!$P$4:$P$119,0))," No Sale")</f>
        <v>52</v>
      </c>
      <c r="P46" s="22">
        <f>_xlfn.IFNA(INDEX('2014 Monthly Prices Q1'!$J$4:$J$119,MATCH(A46,'2014 Monthly Prices Q1'!$I$4:$I$119,0))," No Sale")</f>
        <v>2</v>
      </c>
      <c r="Q46" s="37">
        <f>_xlfn.IFNA(INDEX('2014 Monthly Prices Q1'!$Q$4:$Q$119,MATCH(A46,'2014 Monthly Prices Q1'!$P$4:$P$119,0))," No Sale")</f>
        <v>6</v>
      </c>
      <c r="R46" s="1"/>
      <c r="S46" s="76">
        <f t="shared" si="1"/>
        <v>8.6666666666666661</v>
      </c>
      <c r="T46" s="71">
        <f t="shared" si="1"/>
        <v>0.66666666666666663</v>
      </c>
      <c r="U46" s="77">
        <f t="shared" si="1"/>
        <v>6</v>
      </c>
    </row>
    <row r="47" spans="1:21" ht="15.75" thickBot="1" x14ac:dyDescent="0.3">
      <c r="A47" s="50" t="s">
        <v>48</v>
      </c>
      <c r="B47" s="1"/>
      <c r="C47" s="15">
        <f>_xlfn.IFNA(INDEX('2014 Monthly Prices Q1'!$E$4:$E$119,MATCH(A47,'2014 Monthly Prices Q1'!$B$4:$B$119,0))," No Sale")</f>
        <v>2.847826086956522</v>
      </c>
      <c r="D47" s="12">
        <f>_xlfn.IFNA(INDEX('2014 Monthly Prices Q1'!$L$4:$L$119,MATCH(A47,'2014 Monthly Prices Q1'!$I$4:$I$119,0))," No Sale")</f>
        <v>34.5</v>
      </c>
      <c r="E47" s="12">
        <f>_xlfn.IFNA(INDEX('2014 Monthly Prices Q1'!$S$4:$S$119,MATCH(A47,'2014 Monthly Prices Q1'!$P$4:$P$119,0))," No Sale")</f>
        <v>13.8125</v>
      </c>
      <c r="F47" s="1"/>
      <c r="G47" s="15">
        <f>_xlfn.IFNA(INDEX('2014 Monthly Prices Q1'!$G$4:$G$119,MATCH(A47,'2014 Monthly Prices Q1'!$B$4:$B$119,0))," No Sale")</f>
        <v>131</v>
      </c>
      <c r="H47" s="12">
        <f>_xlfn.IFNA(INDEX('2014 Monthly Prices Q1'!$N$4:$N$119,MATCH(A47,'2014 Monthly Prices Q1'!$I$4:$I$119,0))," No Sale")</f>
        <v>34.5</v>
      </c>
      <c r="I47" s="18">
        <f>_xlfn.IFNA(INDEX('2014 Monthly Prices Q1'!$U$4:$U$119,MATCH(A47,'2014 Monthly Prices Q1'!$P$4:$P$119,0))," No Sale")</f>
        <v>110.5</v>
      </c>
      <c r="J47" s="1"/>
      <c r="K47" s="34" t="str">
        <f>_xlfn.IFNA(INDEX('2014 Monthly Prices Q1'!$C$49:$C$90,MATCH(A47,'2014 Monthly Prices Q1'!$B$49:$B$90,0)),"N/A")</f>
        <v>N/A</v>
      </c>
      <c r="L47" s="22">
        <f>_xlfn.IFNA(INDEX('2014 Monthly Prices Q1'!$J$49:$J$90,MATCH(A47,'2014 Monthly Prices Q1'!$I$49:$I$90,0)),"N/A")</f>
        <v>4</v>
      </c>
      <c r="M47" s="34">
        <f>_xlfn.IFNA(INDEX('2014 Monthly Prices Q1'!$Q$49:$Q$90,MATCH(A47,'2014 Monthly Prices Q1'!$P$49:$P$90,0)),"N/A")</f>
        <v>5</v>
      </c>
      <c r="N47" s="1"/>
      <c r="O47" s="36">
        <f>_xlfn.IFNA(INDEX('2014 Monthly Prices Q1'!$C$4:$C$119,MATCH(A47,'2014 Monthly Prices Q1'!$P$4:$P$119,0))," No Sale")</f>
        <v>46</v>
      </c>
      <c r="P47" s="22">
        <f>_xlfn.IFNA(INDEX('2014 Monthly Prices Q1'!$J$4:$J$119,MATCH(A47,'2014 Monthly Prices Q1'!$I$4:$I$119,0))," No Sale")</f>
        <v>1</v>
      </c>
      <c r="Q47" s="37">
        <f>_xlfn.IFNA(INDEX('2014 Monthly Prices Q1'!$Q$4:$Q$119,MATCH(A47,'2014 Monthly Prices Q1'!$P$4:$P$119,0))," No Sale")</f>
        <v>8</v>
      </c>
      <c r="R47" s="1"/>
      <c r="S47" s="76" t="str">
        <f t="shared" si="1"/>
        <v>NA</v>
      </c>
      <c r="T47" s="71">
        <f t="shared" si="1"/>
        <v>0.25</v>
      </c>
      <c r="U47" s="77">
        <f t="shared" si="1"/>
        <v>1.6</v>
      </c>
    </row>
    <row r="48" spans="1:21" ht="15.75" thickBot="1" x14ac:dyDescent="0.3">
      <c r="A48" s="50" t="s">
        <v>50</v>
      </c>
      <c r="B48" s="1"/>
      <c r="C48" s="15">
        <f>_xlfn.IFNA(INDEX('2014 Monthly Prices Q1'!$E$4:$E$119,MATCH(A48,'2014 Monthly Prices Q1'!$B$4:$B$119,0))," No Sale")</f>
        <v>13.75</v>
      </c>
      <c r="D48" s="12">
        <f>_xlfn.IFNA(INDEX('2014 Monthly Prices Q1'!$L$4:$L$119,MATCH(A48,'2014 Monthly Prices Q1'!$I$4:$I$119,0))," No Sale")</f>
        <v>0</v>
      </c>
      <c r="E48" s="12">
        <f>_xlfn.IFNA(INDEX('2014 Monthly Prices Q1'!$S$4:$S$119,MATCH(A48,'2014 Monthly Prices Q1'!$P$4:$P$119,0))," No Sale")</f>
        <v>16</v>
      </c>
      <c r="F48" s="1"/>
      <c r="G48" s="15">
        <f>_xlfn.IFNA(INDEX('2014 Monthly Prices Q1'!$G$4:$G$119,MATCH(A48,'2014 Monthly Prices Q1'!$B$4:$B$119,0))," No Sale")</f>
        <v>27.5</v>
      </c>
      <c r="H48" s="12">
        <f>_xlfn.IFNA(INDEX('2014 Monthly Prices Q1'!$N$4:$N$119,MATCH(A48,'2014 Monthly Prices Q1'!$I$4:$I$119,0))," No Sale")</f>
        <v>0</v>
      </c>
      <c r="I48" s="18">
        <f>_xlfn.IFNA(INDEX('2014 Monthly Prices Q1'!$U$4:$U$119,MATCH(A48,'2014 Monthly Prices Q1'!$P$4:$P$119,0))," No Sale")</f>
        <v>48</v>
      </c>
      <c r="J48" s="1"/>
      <c r="K48" s="34" t="str">
        <f>_xlfn.IFNA(INDEX('2014 Monthly Prices Q1'!$C$49:$C$90,MATCH(A48,'2014 Monthly Prices Q1'!$B$49:$B$90,0)),"N/A")</f>
        <v>N/A</v>
      </c>
      <c r="L48" s="22">
        <f>_xlfn.IFNA(INDEX('2014 Monthly Prices Q1'!$J$49:$J$90,MATCH(A48,'2014 Monthly Prices Q1'!$I$49:$I$90,0)),"N/A")</f>
        <v>1</v>
      </c>
      <c r="M48" s="34">
        <f>_xlfn.IFNA(INDEX('2014 Monthly Prices Q1'!$Q$49:$Q$90,MATCH(A48,'2014 Monthly Prices Q1'!$P$49:$P$90,0)),"N/A")</f>
        <v>1</v>
      </c>
      <c r="N48" s="1"/>
      <c r="O48" s="36">
        <f>_xlfn.IFNA(INDEX('2014 Monthly Prices Q1'!$C$4:$C$119,MATCH(A48,'2014 Monthly Prices Q1'!$P$4:$P$119,0))," No Sale")</f>
        <v>2</v>
      </c>
      <c r="P48" s="22">
        <f>_xlfn.IFNA(INDEX('2014 Monthly Prices Q1'!$J$4:$J$119,MATCH(A48,'2014 Monthly Prices Q1'!$I$4:$I$119,0))," No Sale")</f>
        <v>1</v>
      </c>
      <c r="Q48" s="37">
        <f>_xlfn.IFNA(INDEX('2014 Monthly Prices Q1'!$Q$4:$Q$119,MATCH(A48,'2014 Monthly Prices Q1'!$P$4:$P$119,0))," No Sale")</f>
        <v>3</v>
      </c>
      <c r="R48" s="1"/>
      <c r="S48" s="76" t="str">
        <f t="shared" si="1"/>
        <v>NA</v>
      </c>
      <c r="T48" s="71">
        <f t="shared" si="1"/>
        <v>1</v>
      </c>
      <c r="U48" s="77">
        <f t="shared" si="1"/>
        <v>3</v>
      </c>
    </row>
    <row r="49" spans="1:21" ht="15.75" thickBot="1" x14ac:dyDescent="0.3">
      <c r="A49" s="50" t="s">
        <v>132</v>
      </c>
      <c r="B49" s="1"/>
      <c r="C49" s="15" t="str">
        <f>_xlfn.IFNA(INDEX('2014 Monthly Prices Q1'!$E$4:$E$119,MATCH(A49,'2014 Monthly Prices Q1'!$B$4:$B$119,0))," No Sale")</f>
        <v xml:space="preserve"> No Sale</v>
      </c>
      <c r="D49" s="12" t="str">
        <f>_xlfn.IFNA(INDEX('2014 Monthly Prices Q1'!$L$4:$L$119,MATCH(A49,'2014 Monthly Prices Q1'!$I$4:$I$119,0))," No Sale")</f>
        <v xml:space="preserve"> No Sale</v>
      </c>
      <c r="E49" s="12" t="str">
        <f>_xlfn.IFNA(INDEX('2014 Monthly Prices Q1'!$S$4:$S$119,MATCH(A49,'2014 Monthly Prices Q1'!$P$4:$P$119,0))," No Sale")</f>
        <v xml:space="preserve"> No Sale</v>
      </c>
      <c r="F49" s="1"/>
      <c r="G49" s="15" t="str">
        <f>_xlfn.IFNA(INDEX('2014 Monthly Prices Q1'!$G$4:$G$119,MATCH(A49,'2014 Monthly Prices Q1'!$B$4:$B$119,0))," No Sale")</f>
        <v xml:space="preserve"> No Sale</v>
      </c>
      <c r="H49" s="12" t="str">
        <f>_xlfn.IFNA(INDEX('2014 Monthly Prices Q1'!$N$4:$N$119,MATCH(A49,'2014 Monthly Prices Q1'!$I$4:$I$119,0))," No Sale")</f>
        <v xml:space="preserve"> No Sale</v>
      </c>
      <c r="I49" s="18" t="str">
        <f>_xlfn.IFNA(INDEX('2014 Monthly Prices Q1'!$U$4:$U$119,MATCH(A49,'2014 Monthly Prices Q1'!$P$4:$P$119,0))," No Sale")</f>
        <v xml:space="preserve"> No Sale</v>
      </c>
      <c r="J49" s="1"/>
      <c r="K49" s="34" t="str">
        <f>_xlfn.IFNA(INDEX('2014 Monthly Prices Q1'!$C$49:$C$90,MATCH(A49,'2014 Monthly Prices Q1'!$B$49:$B$90,0)),"N/A")</f>
        <v>N/A</v>
      </c>
      <c r="L49" s="22" t="str">
        <f>_xlfn.IFNA(INDEX('2014 Monthly Prices Q1'!$J$49:$J$90,MATCH(A49,'2014 Monthly Prices Q1'!$I$49:$I$90,0)),"N/A")</f>
        <v>N/A</v>
      </c>
      <c r="M49" s="34" t="str">
        <f>_xlfn.IFNA(INDEX('2014 Monthly Prices Q1'!$Q$49:$Q$90,MATCH(A49,'2014 Monthly Prices Q1'!$P$49:$P$90,0)),"N/A")</f>
        <v>N/A</v>
      </c>
      <c r="N49" s="1"/>
      <c r="O49" s="36" t="str">
        <f>_xlfn.IFNA(INDEX('2014 Monthly Prices Q1'!$C$4:$C$119,MATCH(A49,'2014 Monthly Prices Q1'!$P$4:$P$119,0))," No Sale")</f>
        <v xml:space="preserve"> No Sale</v>
      </c>
      <c r="P49" s="22" t="str">
        <f>_xlfn.IFNA(INDEX('2014 Monthly Prices Q1'!$J$4:$J$119,MATCH(A49,'2014 Monthly Prices Q1'!$I$4:$I$119,0))," No Sale")</f>
        <v xml:space="preserve"> No Sale</v>
      </c>
      <c r="Q49" s="37" t="str">
        <f>_xlfn.IFNA(INDEX('2014 Monthly Prices Q1'!$Q$4:$Q$119,MATCH(A49,'2014 Monthly Prices Q1'!$P$4:$P$119,0))," No Sale")</f>
        <v xml:space="preserve"> No Sale</v>
      </c>
      <c r="R49" s="1"/>
      <c r="S49" s="76" t="str">
        <f t="shared" si="1"/>
        <v>NA</v>
      </c>
      <c r="T49" s="71" t="str">
        <f t="shared" si="1"/>
        <v>NA</v>
      </c>
      <c r="U49" s="77" t="str">
        <f t="shared" si="1"/>
        <v>NA</v>
      </c>
    </row>
    <row r="50" spans="1:21" ht="15.75" thickBot="1" x14ac:dyDescent="0.3">
      <c r="A50" s="50" t="s">
        <v>53</v>
      </c>
      <c r="B50" s="1"/>
      <c r="C50" s="15">
        <f>_xlfn.IFNA(INDEX('2014 Monthly Prices Q1'!$E$4:$E$119,MATCH(A50,'2014 Monthly Prices Q1'!$B$4:$B$119,0))," No Sale")</f>
        <v>0</v>
      </c>
      <c r="D50" s="12">
        <f>_xlfn.IFNA(INDEX('2014 Monthly Prices Q1'!$L$4:$L$119,MATCH(A50,'2014 Monthly Prices Q1'!$I$4:$I$119,0))," No Sale")</f>
        <v>0</v>
      </c>
      <c r="E50" s="12">
        <f>_xlfn.IFNA(INDEX('2014 Monthly Prices Q1'!$S$4:$S$119,MATCH(A50,'2014 Monthly Prices Q1'!$P$4:$P$119,0))," No Sale")</f>
        <v>0</v>
      </c>
      <c r="F50" s="1"/>
      <c r="G50" s="15">
        <f>_xlfn.IFNA(INDEX('2014 Monthly Prices Q1'!$G$4:$G$119,MATCH(A50,'2014 Monthly Prices Q1'!$B$4:$B$119,0))," No Sale")</f>
        <v>0</v>
      </c>
      <c r="H50" s="12">
        <f>_xlfn.IFNA(INDEX('2014 Monthly Prices Q1'!$N$4:$N$119,MATCH(A50,'2014 Monthly Prices Q1'!$I$4:$I$119,0))," No Sale")</f>
        <v>0</v>
      </c>
      <c r="I50" s="18">
        <f>_xlfn.IFNA(INDEX('2014 Monthly Prices Q1'!$U$4:$U$119,MATCH(A50,'2014 Monthly Prices Q1'!$P$4:$P$119,0))," No Sale")</f>
        <v>0</v>
      </c>
      <c r="J50" s="1"/>
      <c r="K50" s="34">
        <f>_xlfn.IFNA(INDEX('2014 Monthly Prices Q1'!$C$49:$C$90,MATCH(A50,'2014 Monthly Prices Q1'!$B$49:$B$90,0)),"N/A")</f>
        <v>1</v>
      </c>
      <c r="L50" s="22">
        <f>_xlfn.IFNA(INDEX('2014 Monthly Prices Q1'!$J$49:$J$90,MATCH(A50,'2014 Monthly Prices Q1'!$I$49:$I$90,0)),"N/A")</f>
        <v>2</v>
      </c>
      <c r="M50" s="34">
        <f>_xlfn.IFNA(INDEX('2014 Monthly Prices Q1'!$Q$49:$Q$90,MATCH(A50,'2014 Monthly Prices Q1'!$P$49:$P$90,0)),"N/A")</f>
        <v>5</v>
      </c>
      <c r="N50" s="1"/>
      <c r="O50" s="36">
        <f>_xlfn.IFNA(INDEX('2014 Monthly Prices Q1'!$C$4:$C$119,MATCH(A50,'2014 Monthly Prices Q1'!$P$4:$P$119,0))," No Sale")</f>
        <v>1</v>
      </c>
      <c r="P50" s="22">
        <f>_xlfn.IFNA(INDEX('2014 Monthly Prices Q1'!$J$4:$J$119,MATCH(A50,'2014 Monthly Prices Q1'!$I$4:$I$119,0))," No Sale")</f>
        <v>2</v>
      </c>
      <c r="Q50" s="37">
        <f>_xlfn.IFNA(INDEX('2014 Monthly Prices Q1'!$Q$4:$Q$119,MATCH(A50,'2014 Monthly Prices Q1'!$P$4:$P$119,0))," No Sale")</f>
        <v>5</v>
      </c>
      <c r="R50" s="1"/>
      <c r="S50" s="76">
        <f t="shared" si="1"/>
        <v>1</v>
      </c>
      <c r="T50" s="71">
        <f t="shared" si="1"/>
        <v>1</v>
      </c>
      <c r="U50" s="77">
        <f t="shared" si="1"/>
        <v>1</v>
      </c>
    </row>
    <row r="51" spans="1:21" ht="15.75" thickBot="1" x14ac:dyDescent="0.3">
      <c r="A51" s="50" t="s">
        <v>56</v>
      </c>
      <c r="B51" s="1"/>
      <c r="C51" s="15" t="str">
        <f>_xlfn.IFNA(INDEX('2014 Monthly Prices Q1'!$E$4:$E$119,MATCH(A51,'2014 Monthly Prices Q1'!$B$4:$B$119,0))," No Sale")</f>
        <v xml:space="preserve"> No Sale</v>
      </c>
      <c r="D51" s="12" t="str">
        <f>_xlfn.IFNA(INDEX('2014 Monthly Prices Q1'!$L$4:$L$119,MATCH(A51,'2014 Monthly Prices Q1'!$I$4:$I$119,0))," No Sale")</f>
        <v xml:space="preserve"> No Sale</v>
      </c>
      <c r="E51" s="12" t="str">
        <f>_xlfn.IFNA(INDEX('2014 Monthly Prices Q1'!$S$4:$S$119,MATCH(A51,'2014 Monthly Prices Q1'!$P$4:$P$119,0))," No Sale")</f>
        <v xml:space="preserve"> No Sale</v>
      </c>
      <c r="F51" s="1"/>
      <c r="G51" s="15" t="str">
        <f>_xlfn.IFNA(INDEX('2014 Monthly Prices Q1'!$G$4:$G$119,MATCH(A51,'2014 Monthly Prices Q1'!$B$4:$B$119,0))," No Sale")</f>
        <v xml:space="preserve"> No Sale</v>
      </c>
      <c r="H51" s="12" t="str">
        <f>_xlfn.IFNA(INDEX('2014 Monthly Prices Q1'!$N$4:$N$119,MATCH(A51,'2014 Monthly Prices Q1'!$I$4:$I$119,0))," No Sale")</f>
        <v xml:space="preserve"> No Sale</v>
      </c>
      <c r="I51" s="18" t="str">
        <f>_xlfn.IFNA(INDEX('2014 Monthly Prices Q1'!$U$4:$U$119,MATCH(A51,'2014 Monthly Prices Q1'!$P$4:$P$119,0))," No Sale")</f>
        <v xml:space="preserve"> No Sale</v>
      </c>
      <c r="J51" s="1"/>
      <c r="K51" s="34" t="str">
        <f>_xlfn.IFNA(INDEX('2014 Monthly Prices Q1'!$C$49:$C$90,MATCH(A51,'2014 Monthly Prices Q1'!$B$49:$B$90,0)),"N/A")</f>
        <v>N/A</v>
      </c>
      <c r="L51" s="22" t="str">
        <f>_xlfn.IFNA(INDEX('2014 Monthly Prices Q1'!$J$49:$J$90,MATCH(A51,'2014 Monthly Prices Q1'!$I$49:$I$90,0)),"N/A")</f>
        <v>N/A</v>
      </c>
      <c r="M51" s="34" t="str">
        <f>_xlfn.IFNA(INDEX('2014 Monthly Prices Q1'!$Q$49:$Q$90,MATCH(A51,'2014 Monthly Prices Q1'!$P$49:$P$90,0)),"N/A")</f>
        <v>N/A</v>
      </c>
      <c r="N51" s="1"/>
      <c r="O51" s="36" t="str">
        <f>_xlfn.IFNA(INDEX('2014 Monthly Prices Q1'!$C$4:$C$119,MATCH(A51,'2014 Monthly Prices Q1'!$P$4:$P$119,0))," No Sale")</f>
        <v xml:space="preserve"> No Sale</v>
      </c>
      <c r="P51" s="22" t="str">
        <f>_xlfn.IFNA(INDEX('2014 Monthly Prices Q1'!$J$4:$J$119,MATCH(A51,'2014 Monthly Prices Q1'!$I$4:$I$119,0))," No Sale")</f>
        <v xml:space="preserve"> No Sale</v>
      </c>
      <c r="Q51" s="37" t="str">
        <f>_xlfn.IFNA(INDEX('2014 Monthly Prices Q1'!$Q$4:$Q$119,MATCH(A51,'2014 Monthly Prices Q1'!$P$4:$P$119,0))," No Sale")</f>
        <v xml:space="preserve"> No Sale</v>
      </c>
      <c r="R51" s="1"/>
      <c r="S51" s="76" t="str">
        <f t="shared" si="1"/>
        <v>NA</v>
      </c>
      <c r="T51" s="71" t="str">
        <f t="shared" si="1"/>
        <v>NA</v>
      </c>
      <c r="U51" s="77" t="str">
        <f t="shared" si="1"/>
        <v>NA</v>
      </c>
    </row>
    <row r="52" spans="1:21" ht="15.75" thickBot="1" x14ac:dyDescent="0.3">
      <c r="A52" s="50" t="s">
        <v>58</v>
      </c>
      <c r="B52" s="1"/>
      <c r="C52" s="15">
        <f>_xlfn.IFNA(INDEX('2014 Monthly Prices Q1'!$E$4:$E$119,MATCH(A52,'2014 Monthly Prices Q1'!$B$4:$B$119,0))," No Sale")</f>
        <v>28.255813953488371</v>
      </c>
      <c r="D52" s="12">
        <f>_xlfn.IFNA(INDEX('2014 Monthly Prices Q1'!$L$4:$L$119,MATCH(A52,'2014 Monthly Prices Q1'!$I$4:$I$119,0))," No Sale")</f>
        <v>3.0677966101694913</v>
      </c>
      <c r="E52" s="12">
        <f>_xlfn.IFNA(INDEX('2014 Monthly Prices Q1'!$S$4:$S$119,MATCH(A52,'2014 Monthly Prices Q1'!$P$4:$P$119,0))," No Sale")</f>
        <v>6.5256410256410255</v>
      </c>
      <c r="F52" s="1"/>
      <c r="G52" s="15">
        <f>_xlfn.IFNA(INDEX('2014 Monthly Prices Q1'!$G$4:$G$119,MATCH(A52,'2014 Monthly Prices Q1'!$B$4:$B$119,0))," No Sale")</f>
        <v>1215</v>
      </c>
      <c r="H52" s="12">
        <f>_xlfn.IFNA(INDEX('2014 Monthly Prices Q1'!$N$4:$N$119,MATCH(A52,'2014 Monthly Prices Q1'!$I$4:$I$119,0))," No Sale")</f>
        <v>181</v>
      </c>
      <c r="I52" s="18">
        <f>_xlfn.IFNA(INDEX('2014 Monthly Prices Q1'!$U$4:$U$119,MATCH(A52,'2014 Monthly Prices Q1'!$P$4:$P$119,0))," No Sale")</f>
        <v>509</v>
      </c>
      <c r="J52" s="1"/>
      <c r="K52" s="34">
        <f>_xlfn.IFNA(INDEX('2014 Monthly Prices Q1'!$C$49:$C$90,MATCH(A52,'2014 Monthly Prices Q1'!$B$49:$B$90,0)),"N/A")</f>
        <v>47</v>
      </c>
      <c r="L52" s="22">
        <f>_xlfn.IFNA(INDEX('2014 Monthly Prices Q1'!$J$49:$J$90,MATCH(A52,'2014 Monthly Prices Q1'!$I$49:$I$90,0)),"N/A")</f>
        <v>95</v>
      </c>
      <c r="M52" s="34">
        <f>_xlfn.IFNA(INDEX('2014 Monthly Prices Q1'!$Q$49:$Q$90,MATCH(A52,'2014 Monthly Prices Q1'!$P$49:$P$90,0)),"N/A")</f>
        <v>58</v>
      </c>
      <c r="N52" s="1"/>
      <c r="O52" s="36">
        <f>_xlfn.IFNA(INDEX('2014 Monthly Prices Q1'!$C$4:$C$119,MATCH(A52,'2014 Monthly Prices Q1'!$P$4:$P$119,0))," No Sale")</f>
        <v>43</v>
      </c>
      <c r="P52" s="22">
        <f>_xlfn.IFNA(INDEX('2014 Monthly Prices Q1'!$J$4:$J$119,MATCH(A52,'2014 Monthly Prices Q1'!$I$4:$I$119,0))," No Sale")</f>
        <v>59</v>
      </c>
      <c r="Q52" s="37">
        <f>_xlfn.IFNA(INDEX('2014 Monthly Prices Q1'!$Q$4:$Q$119,MATCH(A52,'2014 Monthly Prices Q1'!$P$4:$P$119,0))," No Sale")</f>
        <v>78</v>
      </c>
      <c r="R52" s="1"/>
      <c r="S52" s="76">
        <f t="shared" si="1"/>
        <v>0.91489361702127658</v>
      </c>
      <c r="T52" s="71">
        <f t="shared" si="1"/>
        <v>0.62105263157894741</v>
      </c>
      <c r="U52" s="77">
        <f t="shared" si="1"/>
        <v>1.3448275862068966</v>
      </c>
    </row>
    <row r="53" spans="1:21" ht="15.75" thickBot="1" x14ac:dyDescent="0.3">
      <c r="A53" s="50" t="s">
        <v>61</v>
      </c>
      <c r="B53" s="1"/>
      <c r="C53" s="15" t="str">
        <f>_xlfn.IFNA(INDEX('2014 Monthly Prices Q1'!$E$4:$E$119,MATCH(A53,'2014 Monthly Prices Q1'!$B$4:$B$119,0))," No Sale")</f>
        <v xml:space="preserve"> No Sale</v>
      </c>
      <c r="D53" s="12" t="str">
        <f>_xlfn.IFNA(INDEX('2014 Monthly Prices Q1'!$L$4:$L$119,MATCH(A53,'2014 Monthly Prices Q1'!$I$4:$I$119,0))," No Sale")</f>
        <v xml:space="preserve"> No Sale</v>
      </c>
      <c r="E53" s="12" t="str">
        <f>_xlfn.IFNA(INDEX('2014 Monthly Prices Q1'!$S$4:$S$119,MATCH(A53,'2014 Monthly Prices Q1'!$P$4:$P$119,0))," No Sale")</f>
        <v xml:space="preserve"> No Sale</v>
      </c>
      <c r="F53" s="1"/>
      <c r="G53" s="15" t="str">
        <f>_xlfn.IFNA(INDEX('2014 Monthly Prices Q1'!$G$4:$G$119,MATCH(A53,'2014 Monthly Prices Q1'!$B$4:$B$119,0))," No Sale")</f>
        <v xml:space="preserve"> No Sale</v>
      </c>
      <c r="H53" s="12" t="str">
        <f>_xlfn.IFNA(INDEX('2014 Monthly Prices Q1'!$N$4:$N$119,MATCH(A53,'2014 Monthly Prices Q1'!$I$4:$I$119,0))," No Sale")</f>
        <v xml:space="preserve"> No Sale</v>
      </c>
      <c r="I53" s="18" t="str">
        <f>_xlfn.IFNA(INDEX('2014 Monthly Prices Q1'!$U$4:$U$119,MATCH(A53,'2014 Monthly Prices Q1'!$P$4:$P$119,0))," No Sale")</f>
        <v xml:space="preserve"> No Sale</v>
      </c>
      <c r="J53" s="1"/>
      <c r="K53" s="34" t="str">
        <f>_xlfn.IFNA(INDEX('2014 Monthly Prices Q1'!$C$49:$C$90,MATCH(A53,'2014 Monthly Prices Q1'!$B$49:$B$90,0)),"N/A")</f>
        <v>N/A</v>
      </c>
      <c r="L53" s="22" t="str">
        <f>_xlfn.IFNA(INDEX('2014 Monthly Prices Q1'!$J$49:$J$90,MATCH(A53,'2014 Monthly Prices Q1'!$I$49:$I$90,0)),"N/A")</f>
        <v>N/A</v>
      </c>
      <c r="M53" s="34" t="str">
        <f>_xlfn.IFNA(INDEX('2014 Monthly Prices Q1'!$Q$49:$Q$90,MATCH(A53,'2014 Monthly Prices Q1'!$P$49:$P$90,0)),"N/A")</f>
        <v>N/A</v>
      </c>
      <c r="N53" s="1"/>
      <c r="O53" s="36" t="str">
        <f>_xlfn.IFNA(INDEX('2014 Monthly Prices Q1'!$C$4:$C$119,MATCH(A53,'2014 Monthly Prices Q1'!$P$4:$P$119,0))," No Sale")</f>
        <v xml:space="preserve"> No Sale</v>
      </c>
      <c r="P53" s="22" t="str">
        <f>_xlfn.IFNA(INDEX('2014 Monthly Prices Q1'!$J$4:$J$119,MATCH(A53,'2014 Monthly Prices Q1'!$I$4:$I$119,0))," No Sale")</f>
        <v xml:space="preserve"> No Sale</v>
      </c>
      <c r="Q53" s="37" t="str">
        <f>_xlfn.IFNA(INDEX('2014 Monthly Prices Q1'!$Q$4:$Q$119,MATCH(A53,'2014 Monthly Prices Q1'!$P$4:$P$119,0))," No Sale")</f>
        <v xml:space="preserve"> No Sale</v>
      </c>
      <c r="R53" s="1"/>
      <c r="S53" s="76" t="str">
        <f t="shared" si="1"/>
        <v>NA</v>
      </c>
      <c r="T53" s="71" t="str">
        <f t="shared" si="1"/>
        <v>NA</v>
      </c>
      <c r="U53" s="77" t="str">
        <f t="shared" si="1"/>
        <v>NA</v>
      </c>
    </row>
    <row r="54" spans="1:21" ht="15.75" thickBot="1" x14ac:dyDescent="0.3">
      <c r="A54" s="50" t="s">
        <v>62</v>
      </c>
      <c r="B54" s="1"/>
      <c r="C54" s="15">
        <f>_xlfn.IFNA(INDEX('2014 Monthly Prices Q1'!$E$4:$E$119,MATCH(A54,'2014 Monthly Prices Q1'!$B$4:$B$119,0))," No Sale")</f>
        <v>23.105263157894736</v>
      </c>
      <c r="D54" s="12">
        <f>_xlfn.IFNA(INDEX('2014 Monthly Prices Q1'!$L$4:$L$119,MATCH(A54,'2014 Monthly Prices Q1'!$I$4:$I$119,0))," No Sale")</f>
        <v>33.9</v>
      </c>
      <c r="E54" s="12">
        <f>_xlfn.IFNA(INDEX('2014 Monthly Prices Q1'!$S$4:$S$119,MATCH(A54,'2014 Monthly Prices Q1'!$P$4:$P$119,0))," No Sale")</f>
        <v>31.397727272727273</v>
      </c>
      <c r="F54" s="1"/>
      <c r="G54" s="15">
        <f>_xlfn.IFNA(INDEX('2014 Monthly Prices Q1'!$G$4:$G$119,MATCH(A54,'2014 Monthly Prices Q1'!$B$4:$B$119,0))," No Sale")</f>
        <v>878</v>
      </c>
      <c r="H54" s="12">
        <f>_xlfn.IFNA(INDEX('2014 Monthly Prices Q1'!$N$4:$N$119,MATCH(A54,'2014 Monthly Prices Q1'!$I$4:$I$119,0))," No Sale")</f>
        <v>339</v>
      </c>
      <c r="I54" s="18">
        <f>_xlfn.IFNA(INDEX('2014 Monthly Prices Q1'!$U$4:$U$119,MATCH(A54,'2014 Monthly Prices Q1'!$P$4:$P$119,0))," No Sale")</f>
        <v>2072.25</v>
      </c>
      <c r="J54" s="1"/>
      <c r="K54" s="34">
        <f>_xlfn.IFNA(INDEX('2014 Monthly Prices Q1'!$C$49:$C$90,MATCH(A54,'2014 Monthly Prices Q1'!$B$49:$B$90,0)),"N/A")</f>
        <v>38</v>
      </c>
      <c r="L54" s="22">
        <f>_xlfn.IFNA(INDEX('2014 Monthly Prices Q1'!$J$49:$J$90,MATCH(A54,'2014 Monthly Prices Q1'!$I$49:$I$90,0)),"N/A")</f>
        <v>10</v>
      </c>
      <c r="M54" s="34">
        <f>_xlfn.IFNA(INDEX('2014 Monthly Prices Q1'!$Q$49:$Q$90,MATCH(A54,'2014 Monthly Prices Q1'!$P$49:$P$90,0)),"N/A")</f>
        <v>47</v>
      </c>
      <c r="N54" s="1"/>
      <c r="O54" s="36">
        <f>_xlfn.IFNA(INDEX('2014 Monthly Prices Q1'!$C$4:$C$119,MATCH(A54,'2014 Monthly Prices Q1'!$P$4:$P$119,0))," No Sale")</f>
        <v>38</v>
      </c>
      <c r="P54" s="22">
        <f>_xlfn.IFNA(INDEX('2014 Monthly Prices Q1'!$J$4:$J$119,MATCH(A54,'2014 Monthly Prices Q1'!$I$4:$I$119,0))," No Sale")</f>
        <v>10</v>
      </c>
      <c r="Q54" s="37">
        <f>_xlfn.IFNA(INDEX('2014 Monthly Prices Q1'!$Q$4:$Q$119,MATCH(A54,'2014 Monthly Prices Q1'!$P$4:$P$119,0))," No Sale")</f>
        <v>66</v>
      </c>
      <c r="R54" s="1"/>
      <c r="S54" s="76">
        <f t="shared" si="1"/>
        <v>1</v>
      </c>
      <c r="T54" s="71">
        <f t="shared" si="1"/>
        <v>1</v>
      </c>
      <c r="U54" s="77">
        <f t="shared" si="1"/>
        <v>1.4042553191489362</v>
      </c>
    </row>
    <row r="55" spans="1:21" ht="15.75" thickBot="1" x14ac:dyDescent="0.3">
      <c r="A55" s="50" t="s">
        <v>70</v>
      </c>
      <c r="B55" s="1"/>
      <c r="C55" s="15" t="str">
        <f>_xlfn.IFNA(INDEX('2014 Monthly Prices Q1'!$E$4:$E$119,MATCH(A55,'2014 Monthly Prices Q1'!$B$4:$B$119,0))," No Sale")</f>
        <v xml:space="preserve"> No Sale</v>
      </c>
      <c r="D55" s="12" t="str">
        <f>_xlfn.IFNA(INDEX('2014 Monthly Prices Q1'!$L$4:$L$119,MATCH(A55,'2014 Monthly Prices Q1'!$I$4:$I$119,0))," No Sale")</f>
        <v xml:space="preserve"> No Sale</v>
      </c>
      <c r="E55" s="12">
        <f>_xlfn.IFNA(INDEX('2014 Monthly Prices Q1'!$S$4:$S$119,MATCH(A55,'2014 Monthly Prices Q1'!$P$4:$P$119,0))," No Sale")</f>
        <v>0</v>
      </c>
      <c r="F55" s="1"/>
      <c r="G55" s="15" t="str">
        <f>_xlfn.IFNA(INDEX('2014 Monthly Prices Q1'!$G$4:$G$119,MATCH(A55,'2014 Monthly Prices Q1'!$B$4:$B$119,0))," No Sale")</f>
        <v xml:space="preserve"> No Sale</v>
      </c>
      <c r="H55" s="12" t="str">
        <f>_xlfn.IFNA(INDEX('2014 Monthly Prices Q1'!$N$4:$N$119,MATCH(A55,'2014 Monthly Prices Q1'!$I$4:$I$119,0))," No Sale")</f>
        <v xml:space="preserve"> No Sale</v>
      </c>
      <c r="I55" s="18">
        <f>_xlfn.IFNA(INDEX('2014 Monthly Prices Q1'!$U$4:$U$119,MATCH(A55,'2014 Monthly Prices Q1'!$P$4:$P$119,0))," No Sale")</f>
        <v>0</v>
      </c>
      <c r="J55" s="1"/>
      <c r="K55" s="34" t="str">
        <f>_xlfn.IFNA(INDEX('2014 Monthly Prices Q1'!$C$49:$C$90,MATCH(A55,'2014 Monthly Prices Q1'!$B$49:$B$90,0)),"N/A")</f>
        <v>N/A</v>
      </c>
      <c r="L55" s="22" t="str">
        <f>_xlfn.IFNA(INDEX('2014 Monthly Prices Q1'!$J$49:$J$90,MATCH(A55,'2014 Monthly Prices Q1'!$I$49:$I$90,0)),"N/A")</f>
        <v>N/A</v>
      </c>
      <c r="M55" s="34">
        <f>_xlfn.IFNA(INDEX('2014 Monthly Prices Q1'!$Q$49:$Q$90,MATCH(A55,'2014 Monthly Prices Q1'!$P$49:$P$90,0)),"N/A")</f>
        <v>1</v>
      </c>
      <c r="N55" s="1"/>
      <c r="O55" s="36">
        <f>_xlfn.IFNA(INDEX('2014 Monthly Prices Q1'!$C$4:$C$119,MATCH(A55,'2014 Monthly Prices Q1'!$P$4:$P$119,0))," No Sale")</f>
        <v>397</v>
      </c>
      <c r="P55" s="22" t="str">
        <f>_xlfn.IFNA(INDEX('2014 Monthly Prices Q1'!$J$4:$J$119,MATCH(A55,'2014 Monthly Prices Q1'!$I$4:$I$119,0))," No Sale")</f>
        <v xml:space="preserve"> No Sale</v>
      </c>
      <c r="Q55" s="37">
        <f>_xlfn.IFNA(INDEX('2014 Monthly Prices Q1'!$Q$4:$Q$119,MATCH(A55,'2014 Monthly Prices Q1'!$P$4:$P$119,0))," No Sale")</f>
        <v>1</v>
      </c>
      <c r="R55" s="1"/>
      <c r="S55" s="76" t="str">
        <f t="shared" si="1"/>
        <v>NA</v>
      </c>
      <c r="T55" s="71" t="str">
        <f t="shared" si="1"/>
        <v>NA</v>
      </c>
      <c r="U55" s="77">
        <f t="shared" si="1"/>
        <v>1</v>
      </c>
    </row>
    <row r="56" spans="1:21" ht="15.75" thickBot="1" x14ac:dyDescent="0.3">
      <c r="A56" s="50" t="s">
        <v>71</v>
      </c>
      <c r="B56" s="1"/>
      <c r="C56" s="15" t="str">
        <f>_xlfn.IFNA(INDEX('2014 Monthly Prices Q1'!$E$4:$E$119,MATCH(A56,'2014 Monthly Prices Q1'!$B$4:$B$119,0))," No Sale")</f>
        <v xml:space="preserve"> No Sale</v>
      </c>
      <c r="D56" s="12" t="str">
        <f>_xlfn.IFNA(INDEX('2014 Monthly Prices Q1'!$L$4:$L$119,MATCH(A56,'2014 Monthly Prices Q1'!$I$4:$I$119,0))," No Sale")</f>
        <v xml:space="preserve"> No Sale</v>
      </c>
      <c r="E56" s="12" t="str">
        <f>_xlfn.IFNA(INDEX('2014 Monthly Prices Q1'!$S$4:$S$119,MATCH(A56,'2014 Monthly Prices Q1'!$P$4:$P$119,0))," No Sale")</f>
        <v xml:space="preserve"> No Sale</v>
      </c>
      <c r="F56" s="1"/>
      <c r="G56" s="15" t="str">
        <f>_xlfn.IFNA(INDEX('2014 Monthly Prices Q1'!$G$4:$G$119,MATCH(A56,'2014 Monthly Prices Q1'!$B$4:$B$119,0))," No Sale")</f>
        <v xml:space="preserve"> No Sale</v>
      </c>
      <c r="H56" s="12" t="str">
        <f>_xlfn.IFNA(INDEX('2014 Monthly Prices Q1'!$N$4:$N$119,MATCH(A56,'2014 Monthly Prices Q1'!$I$4:$I$119,0))," No Sale")</f>
        <v xml:space="preserve"> No Sale</v>
      </c>
      <c r="I56" s="18" t="str">
        <f>_xlfn.IFNA(INDEX('2014 Monthly Prices Q1'!$U$4:$U$119,MATCH(A56,'2014 Monthly Prices Q1'!$P$4:$P$119,0))," No Sale")</f>
        <v xml:space="preserve"> No Sale</v>
      </c>
      <c r="J56" s="1"/>
      <c r="K56" s="34" t="str">
        <f>_xlfn.IFNA(INDEX('2014 Monthly Prices Q1'!$C$49:$C$90,MATCH(A56,'2014 Monthly Prices Q1'!$B$49:$B$90,0)),"N/A")</f>
        <v>N/A</v>
      </c>
      <c r="L56" s="22" t="str">
        <f>_xlfn.IFNA(INDEX('2014 Monthly Prices Q1'!$J$49:$J$90,MATCH(A56,'2014 Monthly Prices Q1'!$I$49:$I$90,0)),"N/A")</f>
        <v>N/A</v>
      </c>
      <c r="M56" s="34" t="str">
        <f>_xlfn.IFNA(INDEX('2014 Monthly Prices Q1'!$Q$49:$Q$90,MATCH(A56,'2014 Monthly Prices Q1'!$P$49:$P$90,0)),"N/A")</f>
        <v>N/A</v>
      </c>
      <c r="N56" s="1"/>
      <c r="O56" s="36" t="str">
        <f>_xlfn.IFNA(INDEX('2014 Monthly Prices Q1'!$C$4:$C$119,MATCH(A56,'2014 Monthly Prices Q1'!$P$4:$P$119,0))," No Sale")</f>
        <v xml:space="preserve"> No Sale</v>
      </c>
      <c r="P56" s="22" t="str">
        <f>_xlfn.IFNA(INDEX('2014 Monthly Prices Q1'!$J$4:$J$119,MATCH(A56,'2014 Monthly Prices Q1'!$I$4:$I$119,0))," No Sale")</f>
        <v xml:space="preserve"> No Sale</v>
      </c>
      <c r="Q56" s="37" t="str">
        <f>_xlfn.IFNA(INDEX('2014 Monthly Prices Q1'!$Q$4:$Q$119,MATCH(A56,'2014 Monthly Prices Q1'!$P$4:$P$119,0))," No Sale")</f>
        <v xml:space="preserve"> No Sale</v>
      </c>
      <c r="R56" s="1"/>
      <c r="S56" s="76" t="str">
        <f t="shared" si="1"/>
        <v>NA</v>
      </c>
      <c r="T56" s="71" t="str">
        <f t="shared" si="1"/>
        <v>NA</v>
      </c>
      <c r="U56" s="77" t="str">
        <f t="shared" si="1"/>
        <v>NA</v>
      </c>
    </row>
    <row r="57" spans="1:21" ht="15.75" thickBot="1" x14ac:dyDescent="0.3">
      <c r="A57" s="50" t="s">
        <v>73</v>
      </c>
      <c r="B57" s="1"/>
      <c r="C57" s="15" t="str">
        <f>_xlfn.IFNA(INDEX('2014 Monthly Prices Q1'!$E$4:$E$119,MATCH(A57,'2014 Monthly Prices Q1'!$B$4:$B$119,0))," No Sale")</f>
        <v xml:space="preserve"> No Sale</v>
      </c>
      <c r="D57" s="12" t="str">
        <f>_xlfn.IFNA(INDEX('2014 Monthly Prices Q1'!$L$4:$L$119,MATCH(A57,'2014 Monthly Prices Q1'!$I$4:$I$119,0))," No Sale")</f>
        <v xml:space="preserve"> No Sale</v>
      </c>
      <c r="E57" s="12" t="str">
        <f>_xlfn.IFNA(INDEX('2014 Monthly Prices Q1'!$S$4:$S$119,MATCH(A57,'2014 Monthly Prices Q1'!$P$4:$P$119,0))," No Sale")</f>
        <v xml:space="preserve"> No Sale</v>
      </c>
      <c r="F57" s="1"/>
      <c r="G57" s="15" t="str">
        <f>_xlfn.IFNA(INDEX('2014 Monthly Prices Q1'!$G$4:$G$119,MATCH(A57,'2014 Monthly Prices Q1'!$B$4:$B$119,0))," No Sale")</f>
        <v xml:space="preserve"> No Sale</v>
      </c>
      <c r="H57" s="12" t="str">
        <f>_xlfn.IFNA(INDEX('2014 Monthly Prices Q1'!$N$4:$N$119,MATCH(A57,'2014 Monthly Prices Q1'!$I$4:$I$119,0))," No Sale")</f>
        <v xml:space="preserve"> No Sale</v>
      </c>
      <c r="I57" s="18" t="str">
        <f>_xlfn.IFNA(INDEX('2014 Monthly Prices Q1'!$U$4:$U$119,MATCH(A57,'2014 Monthly Prices Q1'!$P$4:$P$119,0))," No Sale")</f>
        <v xml:space="preserve"> No Sale</v>
      </c>
      <c r="J57" s="1"/>
      <c r="K57" s="34" t="str">
        <f>_xlfn.IFNA(INDEX('2014 Monthly Prices Q1'!$C$49:$C$90,MATCH(A57,'2014 Monthly Prices Q1'!$B$49:$B$90,0)),"N/A")</f>
        <v>N/A</v>
      </c>
      <c r="L57" s="22" t="str">
        <f>_xlfn.IFNA(INDEX('2014 Monthly Prices Q1'!$J$49:$J$90,MATCH(A57,'2014 Monthly Prices Q1'!$I$49:$I$90,0)),"N/A")</f>
        <v>N/A</v>
      </c>
      <c r="M57" s="34" t="str">
        <f>_xlfn.IFNA(INDEX('2014 Monthly Prices Q1'!$Q$49:$Q$90,MATCH(A57,'2014 Monthly Prices Q1'!$P$49:$P$90,0)),"N/A")</f>
        <v>N/A</v>
      </c>
      <c r="N57" s="1"/>
      <c r="O57" s="36" t="str">
        <f>_xlfn.IFNA(INDEX('2014 Monthly Prices Q1'!$C$4:$C$119,MATCH(A57,'2014 Monthly Prices Q1'!$P$4:$P$119,0))," No Sale")</f>
        <v xml:space="preserve"> No Sale</v>
      </c>
      <c r="P57" s="22" t="str">
        <f>_xlfn.IFNA(INDEX('2014 Monthly Prices Q1'!$J$4:$J$119,MATCH(A57,'2014 Monthly Prices Q1'!$I$4:$I$119,0))," No Sale")</f>
        <v xml:space="preserve"> No Sale</v>
      </c>
      <c r="Q57" s="37" t="str">
        <f>_xlfn.IFNA(INDEX('2014 Monthly Prices Q1'!$Q$4:$Q$119,MATCH(A57,'2014 Monthly Prices Q1'!$P$4:$P$119,0))," No Sale")</f>
        <v xml:space="preserve"> No Sale</v>
      </c>
      <c r="R57" s="1"/>
      <c r="S57" s="76" t="str">
        <f t="shared" si="1"/>
        <v>NA</v>
      </c>
      <c r="T57" s="71" t="str">
        <f t="shared" si="1"/>
        <v>NA</v>
      </c>
      <c r="U57" s="77" t="str">
        <f t="shared" si="1"/>
        <v>NA</v>
      </c>
    </row>
    <row r="58" spans="1:21" ht="15.75" thickBot="1" x14ac:dyDescent="0.3">
      <c r="A58" s="50" t="s">
        <v>74</v>
      </c>
      <c r="B58" s="1"/>
      <c r="C58" s="15">
        <f>_xlfn.IFNA(INDEX('2014 Monthly Prices Q1'!$E$4:$E$119,MATCH(A58,'2014 Monthly Prices Q1'!$B$4:$B$119,0))," No Sale")</f>
        <v>15.235294117647058</v>
      </c>
      <c r="D58" s="12">
        <f>_xlfn.IFNA(INDEX('2014 Monthly Prices Q1'!$L$4:$L$119,MATCH(A58,'2014 Monthly Prices Q1'!$I$4:$I$119,0))," No Sale")</f>
        <v>14.311290322580644</v>
      </c>
      <c r="E58" s="12">
        <f>_xlfn.IFNA(INDEX('2014 Monthly Prices Q1'!$S$4:$S$119,MATCH(A58,'2014 Monthly Prices Q1'!$P$4:$P$119,0))," No Sale")</f>
        <v>0</v>
      </c>
      <c r="F58" s="1"/>
      <c r="G58" s="15">
        <f>_xlfn.IFNA(INDEX('2014 Monthly Prices Q1'!$G$4:$G$119,MATCH(A58,'2014 Monthly Prices Q1'!$B$4:$B$119,0))," No Sale")</f>
        <v>2331</v>
      </c>
      <c r="H58" s="12">
        <f>_xlfn.IFNA(INDEX('2014 Monthly Prices Q1'!$N$4:$N$119,MATCH(A58,'2014 Monthly Prices Q1'!$I$4:$I$119,0))," No Sale")</f>
        <v>8873</v>
      </c>
      <c r="I58" s="18">
        <f>_xlfn.IFNA(INDEX('2014 Monthly Prices Q1'!$U$4:$U$119,MATCH(A58,'2014 Monthly Prices Q1'!$P$4:$P$119,0))," No Sale")</f>
        <v>0</v>
      </c>
      <c r="J58" s="1"/>
      <c r="K58" s="34">
        <f>_xlfn.IFNA(INDEX('2014 Monthly Prices Q1'!$C$49:$C$90,MATCH(A58,'2014 Monthly Prices Q1'!$B$49:$B$90,0)),"N/A")</f>
        <v>397</v>
      </c>
      <c r="L58" s="22">
        <f>_xlfn.IFNA(INDEX('2014 Monthly Prices Q1'!$J$49:$J$90,MATCH(A58,'2014 Monthly Prices Q1'!$I$49:$I$90,0)),"N/A")</f>
        <v>164</v>
      </c>
      <c r="M58" s="34">
        <f>_xlfn.IFNA(INDEX('2014 Monthly Prices Q1'!$Q$49:$Q$90,MATCH(A58,'2014 Monthly Prices Q1'!$P$49:$P$90,0)),"N/A")</f>
        <v>237</v>
      </c>
      <c r="N58" s="1"/>
      <c r="O58" s="36">
        <f>_xlfn.IFNA(INDEX('2014 Monthly Prices Q1'!$C$4:$C$119,MATCH(A58,'2014 Monthly Prices Q1'!$P$4:$P$119,0))," No Sale")</f>
        <v>37</v>
      </c>
      <c r="P58" s="22">
        <f>_xlfn.IFNA(INDEX('2014 Monthly Prices Q1'!$J$4:$J$119,MATCH(A58,'2014 Monthly Prices Q1'!$I$4:$I$119,0))," No Sale")</f>
        <v>620</v>
      </c>
      <c r="Q58" s="37">
        <f>_xlfn.IFNA(INDEX('2014 Monthly Prices Q1'!$Q$4:$Q$119,MATCH(A58,'2014 Monthly Prices Q1'!$P$4:$P$119,0))," No Sale")</f>
        <v>237</v>
      </c>
      <c r="R58" s="1"/>
      <c r="S58" s="76">
        <f t="shared" si="1"/>
        <v>9.3198992443324941E-2</v>
      </c>
      <c r="T58" s="71">
        <f t="shared" si="1"/>
        <v>3.7804878048780486</v>
      </c>
      <c r="U58" s="77">
        <f t="shared" si="1"/>
        <v>1</v>
      </c>
    </row>
    <row r="59" spans="1:21" ht="15.75" thickBot="1" x14ac:dyDescent="0.3">
      <c r="A59" s="50" t="s">
        <v>75</v>
      </c>
      <c r="B59" s="1"/>
      <c r="C59" s="15" t="str">
        <f>_xlfn.IFNA(INDEX('2014 Monthly Prices Q1'!$E$4:$E$119,MATCH(A59,'2014 Monthly Prices Q1'!$B$4:$B$119,0))," No Sale")</f>
        <v xml:space="preserve"> No Sale</v>
      </c>
      <c r="D59" s="12" t="str">
        <f>_xlfn.IFNA(INDEX('2014 Monthly Prices Q1'!$L$4:$L$119,MATCH(A59,'2014 Monthly Prices Q1'!$I$4:$I$119,0))," No Sale")</f>
        <v xml:space="preserve"> No Sale</v>
      </c>
      <c r="E59" s="12" t="str">
        <f>_xlfn.IFNA(INDEX('2014 Monthly Prices Q1'!$S$4:$S$119,MATCH(A59,'2014 Monthly Prices Q1'!$P$4:$P$119,0))," No Sale")</f>
        <v xml:space="preserve"> No Sale</v>
      </c>
      <c r="F59" s="1"/>
      <c r="G59" s="15" t="str">
        <f>_xlfn.IFNA(INDEX('2014 Monthly Prices Q1'!$G$4:$G$119,MATCH(A59,'2014 Monthly Prices Q1'!$B$4:$B$119,0))," No Sale")</f>
        <v xml:space="preserve"> No Sale</v>
      </c>
      <c r="H59" s="12" t="str">
        <f>_xlfn.IFNA(INDEX('2014 Monthly Prices Q1'!$N$4:$N$119,MATCH(A59,'2014 Monthly Prices Q1'!$I$4:$I$119,0))," No Sale")</f>
        <v xml:space="preserve"> No Sale</v>
      </c>
      <c r="I59" s="18" t="str">
        <f>_xlfn.IFNA(INDEX('2014 Monthly Prices Q1'!$U$4:$U$119,MATCH(A59,'2014 Monthly Prices Q1'!$P$4:$P$119,0))," No Sale")</f>
        <v xml:space="preserve"> No Sale</v>
      </c>
      <c r="J59" s="1"/>
      <c r="K59" s="34" t="str">
        <f>_xlfn.IFNA(INDEX('2014 Monthly Prices Q1'!$C$49:$C$90,MATCH(A59,'2014 Monthly Prices Q1'!$B$49:$B$90,0)),"N/A")</f>
        <v>N/A</v>
      </c>
      <c r="L59" s="22" t="str">
        <f>_xlfn.IFNA(INDEX('2014 Monthly Prices Q1'!$J$49:$J$90,MATCH(A59,'2014 Monthly Prices Q1'!$I$49:$I$90,0)),"N/A")</f>
        <v>N/A</v>
      </c>
      <c r="M59" s="34" t="str">
        <f>_xlfn.IFNA(INDEX('2014 Monthly Prices Q1'!$Q$49:$Q$90,MATCH(A59,'2014 Monthly Prices Q1'!$P$49:$P$90,0)),"N/A")</f>
        <v>N/A</v>
      </c>
      <c r="N59" s="1"/>
      <c r="O59" s="36" t="str">
        <f>_xlfn.IFNA(INDEX('2014 Monthly Prices Q1'!$C$4:$C$119,MATCH(A59,'2014 Monthly Prices Q1'!$P$4:$P$119,0))," No Sale")</f>
        <v xml:space="preserve"> No Sale</v>
      </c>
      <c r="P59" s="22" t="str">
        <f>_xlfn.IFNA(INDEX('2014 Monthly Prices Q1'!$J$4:$J$119,MATCH(A59,'2014 Monthly Prices Q1'!$I$4:$I$119,0))," No Sale")</f>
        <v xml:space="preserve"> No Sale</v>
      </c>
      <c r="Q59" s="37" t="str">
        <f>_xlfn.IFNA(INDEX('2014 Monthly Prices Q1'!$Q$4:$Q$119,MATCH(A59,'2014 Monthly Prices Q1'!$P$4:$P$119,0))," No Sale")</f>
        <v xml:space="preserve"> No Sale</v>
      </c>
      <c r="R59" s="1"/>
      <c r="S59" s="76" t="str">
        <f t="shared" si="1"/>
        <v>NA</v>
      </c>
      <c r="T59" s="71" t="str">
        <f t="shared" si="1"/>
        <v>NA</v>
      </c>
      <c r="U59" s="77" t="str">
        <f t="shared" si="1"/>
        <v>NA</v>
      </c>
    </row>
    <row r="60" spans="1:21" ht="15.75" thickBot="1" x14ac:dyDescent="0.3">
      <c r="A60" s="50" t="s">
        <v>76</v>
      </c>
      <c r="B60" s="1"/>
      <c r="C60" s="15">
        <f>_xlfn.IFNA(INDEX('2014 Monthly Prices Q1'!$E$4:$E$119,MATCH(A60,'2014 Monthly Prices Q1'!$B$4:$B$119,0))," No Sale")</f>
        <v>6.9047619047619051</v>
      </c>
      <c r="D60" s="12">
        <f>_xlfn.IFNA(INDEX('2014 Monthly Prices Q1'!$L$4:$L$119,MATCH(A60,'2014 Monthly Prices Q1'!$I$4:$I$119,0))," No Sale")</f>
        <v>6.9</v>
      </c>
      <c r="E60" s="12">
        <f>_xlfn.IFNA(INDEX('2014 Monthly Prices Q1'!$S$4:$S$119,MATCH(A60,'2014 Monthly Prices Q1'!$P$4:$P$119,0))," No Sale")</f>
        <v>6.8</v>
      </c>
      <c r="F60" s="1"/>
      <c r="G60" s="15">
        <f>_xlfn.IFNA(INDEX('2014 Monthly Prices Q1'!$G$4:$G$119,MATCH(A60,'2014 Monthly Prices Q1'!$B$4:$B$119,0))," No Sale")</f>
        <v>145</v>
      </c>
      <c r="H60" s="12">
        <f>_xlfn.IFNA(INDEX('2014 Monthly Prices Q1'!$N$4:$N$119,MATCH(A60,'2014 Monthly Prices Q1'!$I$4:$I$119,0))," No Sale")</f>
        <v>179.4</v>
      </c>
      <c r="I60" s="18">
        <f>_xlfn.IFNA(INDEX('2014 Monthly Prices Q1'!$U$4:$U$119,MATCH(A60,'2014 Monthly Prices Q1'!$P$4:$P$119,0))," No Sale")</f>
        <v>102</v>
      </c>
      <c r="J60" s="1"/>
      <c r="K60" s="34">
        <f>_xlfn.IFNA(INDEX('2014 Monthly Prices Q1'!$C$49:$C$90,MATCH(A60,'2014 Monthly Prices Q1'!$B$49:$B$90,0)),"N/A")</f>
        <v>37</v>
      </c>
      <c r="L60" s="22">
        <f>_xlfn.IFNA(INDEX('2014 Monthly Prices Q1'!$J$49:$J$90,MATCH(A60,'2014 Monthly Prices Q1'!$I$49:$I$90,0)),"N/A")</f>
        <v>17</v>
      </c>
      <c r="M60" s="34">
        <f>_xlfn.IFNA(INDEX('2014 Monthly Prices Q1'!$Q$49:$Q$90,MATCH(A60,'2014 Monthly Prices Q1'!$P$49:$P$90,0)),"N/A")</f>
        <v>10</v>
      </c>
      <c r="N60" s="1"/>
      <c r="O60" s="36">
        <f>_xlfn.IFNA(INDEX('2014 Monthly Prices Q1'!$C$4:$C$119,MATCH(A60,'2014 Monthly Prices Q1'!$P$4:$P$119,0))," No Sale")</f>
        <v>153</v>
      </c>
      <c r="P60" s="22">
        <f>_xlfn.IFNA(INDEX('2014 Monthly Prices Q1'!$J$4:$J$119,MATCH(A60,'2014 Monthly Prices Q1'!$I$4:$I$119,0))," No Sale")</f>
        <v>26</v>
      </c>
      <c r="Q60" s="37">
        <f>_xlfn.IFNA(INDEX('2014 Monthly Prices Q1'!$Q$4:$Q$119,MATCH(A60,'2014 Monthly Prices Q1'!$P$4:$P$119,0))," No Sale")</f>
        <v>15</v>
      </c>
      <c r="R60" s="1"/>
      <c r="S60" s="76">
        <f t="shared" si="1"/>
        <v>4.1351351351351351</v>
      </c>
      <c r="T60" s="71">
        <f t="shared" si="1"/>
        <v>1.5294117647058822</v>
      </c>
      <c r="U60" s="77">
        <f t="shared" si="1"/>
        <v>1.5</v>
      </c>
    </row>
    <row r="61" spans="1:21" ht="15.75" thickBot="1" x14ac:dyDescent="0.3">
      <c r="A61" s="50" t="s">
        <v>77</v>
      </c>
      <c r="B61" s="1"/>
      <c r="C61" s="15">
        <f>_xlfn.IFNA(INDEX('2014 Monthly Prices Q1'!$E$4:$E$119,MATCH(A61,'2014 Monthly Prices Q1'!$B$4:$B$119,0))," No Sale")</f>
        <v>50.825000000000003</v>
      </c>
      <c r="D61" s="12">
        <f>_xlfn.IFNA(INDEX('2014 Monthly Prices Q1'!$L$4:$L$119,MATCH(A61,'2014 Monthly Prices Q1'!$I$4:$I$119,0))," No Sale")</f>
        <v>59.750986342943854</v>
      </c>
      <c r="E61" s="12">
        <f>_xlfn.IFNA(INDEX('2014 Monthly Prices Q1'!$S$4:$S$119,MATCH(A61,'2014 Monthly Prices Q1'!$P$4:$P$119,0))," No Sale")</f>
        <v>55.585914893617023</v>
      </c>
      <c r="F61" s="1"/>
      <c r="G61" s="15">
        <f>_xlfn.IFNA(INDEX('2014 Monthly Prices Q1'!$G$4:$G$119,MATCH(A61,'2014 Monthly Prices Q1'!$B$4:$B$119,0))," No Sale")</f>
        <v>56924</v>
      </c>
      <c r="H61" s="12">
        <f>_xlfn.IFNA(INDEX('2014 Monthly Prices Q1'!$N$4:$N$119,MATCH(A61,'2014 Monthly Prices Q1'!$I$4:$I$119,0))," No Sale")</f>
        <v>39375.9</v>
      </c>
      <c r="I61" s="18">
        <f>_xlfn.IFNA(INDEX('2014 Monthly Prices Q1'!$U$4:$U$119,MATCH(A61,'2014 Monthly Prices Q1'!$P$4:$P$119,0))," No Sale")</f>
        <v>26125.38</v>
      </c>
      <c r="J61" s="1"/>
      <c r="K61" s="34">
        <f>_xlfn.IFNA(INDEX('2014 Monthly Prices Q1'!$C$49:$C$90,MATCH(A61,'2014 Monthly Prices Q1'!$B$49:$B$90,0)),"N/A")</f>
        <v>876</v>
      </c>
      <c r="L61" s="22">
        <f>_xlfn.IFNA(INDEX('2014 Monthly Prices Q1'!$J$49:$J$90,MATCH(A61,'2014 Monthly Prices Q1'!$I$49:$I$90,0)),"N/A")</f>
        <v>757</v>
      </c>
      <c r="M61" s="34">
        <f>_xlfn.IFNA(INDEX('2014 Monthly Prices Q1'!$Q$49:$Q$90,MATCH(A61,'2014 Monthly Prices Q1'!$P$49:$P$90,0)),"N/A")</f>
        <v>445</v>
      </c>
      <c r="N61" s="1"/>
      <c r="O61" s="36">
        <f>_xlfn.IFNA(INDEX('2014 Monthly Prices Q1'!$C$4:$C$119,MATCH(A61,'2014 Monthly Prices Q1'!$P$4:$P$119,0))," No Sale")</f>
        <v>21</v>
      </c>
      <c r="P61" s="22">
        <f>_xlfn.IFNA(INDEX('2014 Monthly Prices Q1'!$J$4:$J$119,MATCH(A61,'2014 Monthly Prices Q1'!$I$4:$I$119,0))," No Sale")</f>
        <v>659</v>
      </c>
      <c r="Q61" s="37">
        <f>_xlfn.IFNA(INDEX('2014 Monthly Prices Q1'!$Q$4:$Q$119,MATCH(A61,'2014 Monthly Prices Q1'!$P$4:$P$119,0))," No Sale")</f>
        <v>470</v>
      </c>
      <c r="R61" s="1"/>
      <c r="S61" s="76">
        <f t="shared" si="1"/>
        <v>2.3972602739726026E-2</v>
      </c>
      <c r="T61" s="71">
        <f t="shared" si="1"/>
        <v>0.8705416116248349</v>
      </c>
      <c r="U61" s="77">
        <f t="shared" si="1"/>
        <v>1.0561797752808988</v>
      </c>
    </row>
    <row r="62" spans="1:21" ht="15.75" thickBot="1" x14ac:dyDescent="0.3">
      <c r="A62" s="50" t="s">
        <v>78</v>
      </c>
      <c r="B62" s="1"/>
      <c r="C62" s="15" t="str">
        <f>_xlfn.IFNA(INDEX('2014 Monthly Prices Q1'!$E$4:$E$119,MATCH(A62,'2014 Monthly Prices Q1'!$B$4:$B$119,0))," No Sale")</f>
        <v xml:space="preserve"> No Sale</v>
      </c>
      <c r="D62" s="12" t="str">
        <f>_xlfn.IFNA(INDEX('2014 Monthly Prices Q1'!$L$4:$L$119,MATCH(A62,'2014 Monthly Prices Q1'!$I$4:$I$119,0))," No Sale")</f>
        <v xml:space="preserve"> No Sale</v>
      </c>
      <c r="E62" s="12" t="str">
        <f>_xlfn.IFNA(INDEX('2014 Monthly Prices Q1'!$S$4:$S$119,MATCH(A62,'2014 Monthly Prices Q1'!$P$4:$P$119,0))," No Sale")</f>
        <v xml:space="preserve"> No Sale</v>
      </c>
      <c r="F62" s="1"/>
      <c r="G62" s="15" t="str">
        <f>_xlfn.IFNA(INDEX('2014 Monthly Prices Q1'!$G$4:$G$119,MATCH(A62,'2014 Monthly Prices Q1'!$B$4:$B$119,0))," No Sale")</f>
        <v xml:space="preserve"> No Sale</v>
      </c>
      <c r="H62" s="12" t="str">
        <f>_xlfn.IFNA(INDEX('2014 Monthly Prices Q1'!$N$4:$N$119,MATCH(A62,'2014 Monthly Prices Q1'!$I$4:$I$119,0))," No Sale")</f>
        <v xml:space="preserve"> No Sale</v>
      </c>
      <c r="I62" s="18" t="str">
        <f>_xlfn.IFNA(INDEX('2014 Monthly Prices Q1'!$U$4:$U$119,MATCH(A62,'2014 Monthly Prices Q1'!$P$4:$P$119,0))," No Sale")</f>
        <v xml:space="preserve"> No Sale</v>
      </c>
      <c r="J62" s="1"/>
      <c r="K62" s="34" t="str">
        <f>_xlfn.IFNA(INDEX('2014 Monthly Prices Q1'!$C$49:$C$90,MATCH(A62,'2014 Monthly Prices Q1'!$B$49:$B$90,0)),"N/A")</f>
        <v>N/A</v>
      </c>
      <c r="L62" s="22" t="str">
        <f>_xlfn.IFNA(INDEX('2014 Monthly Prices Q1'!$J$49:$J$90,MATCH(A62,'2014 Monthly Prices Q1'!$I$49:$I$90,0)),"N/A")</f>
        <v>N/A</v>
      </c>
      <c r="M62" s="34" t="str">
        <f>_xlfn.IFNA(INDEX('2014 Monthly Prices Q1'!$Q$49:$Q$90,MATCH(A62,'2014 Monthly Prices Q1'!$P$49:$P$90,0)),"N/A")</f>
        <v>N/A</v>
      </c>
      <c r="N62" s="1"/>
      <c r="O62" s="36" t="str">
        <f>_xlfn.IFNA(INDEX('2014 Monthly Prices Q1'!$C$4:$C$119,MATCH(A62,'2014 Monthly Prices Q1'!$P$4:$P$119,0))," No Sale")</f>
        <v xml:space="preserve"> No Sale</v>
      </c>
      <c r="P62" s="22" t="str">
        <f>_xlfn.IFNA(INDEX('2014 Monthly Prices Q1'!$J$4:$J$119,MATCH(A62,'2014 Monthly Prices Q1'!$I$4:$I$119,0))," No Sale")</f>
        <v xml:space="preserve"> No Sale</v>
      </c>
      <c r="Q62" s="37" t="str">
        <f>_xlfn.IFNA(INDEX('2014 Monthly Prices Q1'!$Q$4:$Q$119,MATCH(A62,'2014 Monthly Prices Q1'!$P$4:$P$119,0))," No Sale")</f>
        <v xml:space="preserve"> No Sale</v>
      </c>
      <c r="R62" s="1"/>
      <c r="S62" s="76" t="str">
        <f t="shared" si="1"/>
        <v>NA</v>
      </c>
      <c r="T62" s="71" t="str">
        <f t="shared" si="1"/>
        <v>NA</v>
      </c>
      <c r="U62" s="77" t="str">
        <f t="shared" si="1"/>
        <v>NA</v>
      </c>
    </row>
    <row r="63" spans="1:21" ht="15.75" thickBot="1" x14ac:dyDescent="0.3">
      <c r="A63" s="50" t="s">
        <v>79</v>
      </c>
      <c r="B63" s="1"/>
      <c r="C63" s="15">
        <f>_xlfn.IFNA(INDEX('2014 Monthly Prices Q1'!$E$4:$E$119,MATCH(A63,'2014 Monthly Prices Q1'!$B$4:$B$119,0))," No Sale")</f>
        <v>8.9491525423728806</v>
      </c>
      <c r="D63" s="12">
        <f>_xlfn.IFNA(INDEX('2014 Monthly Prices Q1'!$L$4:$L$119,MATCH(A63,'2014 Monthly Prices Q1'!$I$4:$I$119,0))," No Sale")</f>
        <v>23.63953488372093</v>
      </c>
      <c r="E63" s="12">
        <f>_xlfn.IFNA(INDEX('2014 Monthly Prices Q1'!$S$4:$S$119,MATCH(A63,'2014 Monthly Prices Q1'!$P$4:$P$119,0))," No Sale")</f>
        <v>67.962962962962962</v>
      </c>
      <c r="F63" s="1"/>
      <c r="G63" s="15">
        <f>_xlfn.IFNA(INDEX('2014 Monthly Prices Q1'!$G$4:$G$119,MATCH(A63,'2014 Monthly Prices Q1'!$B$4:$B$119,0))," No Sale")</f>
        <v>528</v>
      </c>
      <c r="H63" s="12">
        <f>_xlfn.IFNA(INDEX('2014 Monthly Prices Q1'!$N$4:$N$119,MATCH(A63,'2014 Monthly Prices Q1'!$I$4:$I$119,0))," No Sale")</f>
        <v>1016.5</v>
      </c>
      <c r="I63" s="18">
        <f>_xlfn.IFNA(INDEX('2014 Monthly Prices Q1'!$U$4:$U$119,MATCH(A63,'2014 Monthly Prices Q1'!$P$4:$P$119,0))," No Sale")</f>
        <v>1835</v>
      </c>
      <c r="J63" s="1"/>
      <c r="K63" s="34">
        <f>_xlfn.IFNA(INDEX('2014 Monthly Prices Q1'!$C$49:$C$90,MATCH(A63,'2014 Monthly Prices Q1'!$B$49:$B$90,0)),"N/A")</f>
        <v>37</v>
      </c>
      <c r="L63" s="22">
        <f>_xlfn.IFNA(INDEX('2014 Monthly Prices Q1'!$J$49:$J$90,MATCH(A63,'2014 Monthly Prices Q1'!$I$49:$I$90,0)),"N/A")</f>
        <v>79</v>
      </c>
      <c r="M63" s="34">
        <f>_xlfn.IFNA(INDEX('2014 Monthly Prices Q1'!$Q$49:$Q$90,MATCH(A63,'2014 Monthly Prices Q1'!$P$49:$P$90,0)),"N/A")</f>
        <v>8</v>
      </c>
      <c r="N63" s="1"/>
      <c r="O63" s="36">
        <f>_xlfn.IFNA(INDEX('2014 Monthly Prices Q1'!$C$4:$C$119,MATCH(A63,'2014 Monthly Prices Q1'!$P$4:$P$119,0))," No Sale")</f>
        <v>1120</v>
      </c>
      <c r="P63" s="22">
        <f>_xlfn.IFNA(INDEX('2014 Monthly Prices Q1'!$J$4:$J$119,MATCH(A63,'2014 Monthly Prices Q1'!$I$4:$I$119,0))," No Sale")</f>
        <v>43</v>
      </c>
      <c r="Q63" s="37">
        <f>_xlfn.IFNA(INDEX('2014 Monthly Prices Q1'!$Q$4:$Q$119,MATCH(A63,'2014 Monthly Prices Q1'!$P$4:$P$119,0))," No Sale")</f>
        <v>27</v>
      </c>
      <c r="R63" s="1"/>
      <c r="S63" s="76">
        <f t="shared" si="1"/>
        <v>30.27027027027027</v>
      </c>
      <c r="T63" s="71">
        <f t="shared" si="1"/>
        <v>0.54430379746835444</v>
      </c>
      <c r="U63" s="77">
        <f t="shared" si="1"/>
        <v>3.375</v>
      </c>
    </row>
    <row r="64" spans="1:21" ht="15.75" thickBot="1" x14ac:dyDescent="0.3">
      <c r="A64" s="50" t="s">
        <v>80</v>
      </c>
      <c r="B64" s="1"/>
      <c r="C64" s="15" t="str">
        <f>_xlfn.IFNA(INDEX('2014 Monthly Prices Q1'!$E$4:$E$119,MATCH(A64,'2014 Monthly Prices Q1'!$B$4:$B$119,0))," No Sale")</f>
        <v xml:space="preserve"> No Sale</v>
      </c>
      <c r="D64" s="12" t="str">
        <f>_xlfn.IFNA(INDEX('2014 Monthly Prices Q1'!$L$4:$L$119,MATCH(A64,'2014 Monthly Prices Q1'!$I$4:$I$119,0))," No Sale")</f>
        <v xml:space="preserve"> No Sale</v>
      </c>
      <c r="E64" s="12" t="str">
        <f>_xlfn.IFNA(INDEX('2014 Monthly Prices Q1'!$S$4:$S$119,MATCH(A64,'2014 Monthly Prices Q1'!$P$4:$P$119,0))," No Sale")</f>
        <v xml:space="preserve"> No Sale</v>
      </c>
      <c r="F64" s="1"/>
      <c r="G64" s="15" t="str">
        <f>_xlfn.IFNA(INDEX('2014 Monthly Prices Q1'!$G$4:$G$119,MATCH(A64,'2014 Monthly Prices Q1'!$B$4:$B$119,0))," No Sale")</f>
        <v xml:space="preserve"> No Sale</v>
      </c>
      <c r="H64" s="12" t="str">
        <f>_xlfn.IFNA(INDEX('2014 Monthly Prices Q1'!$N$4:$N$119,MATCH(A64,'2014 Monthly Prices Q1'!$I$4:$I$119,0))," No Sale")</f>
        <v xml:space="preserve"> No Sale</v>
      </c>
      <c r="I64" s="18" t="str">
        <f>_xlfn.IFNA(INDEX('2014 Monthly Prices Q1'!$U$4:$U$119,MATCH(A64,'2014 Monthly Prices Q1'!$P$4:$P$119,0))," No Sale")</f>
        <v xml:space="preserve"> No Sale</v>
      </c>
      <c r="J64" s="1"/>
      <c r="K64" s="34" t="str">
        <f>_xlfn.IFNA(INDEX('2014 Monthly Prices Q1'!$C$49:$C$90,MATCH(A64,'2014 Monthly Prices Q1'!$B$49:$B$90,0)),"N/A")</f>
        <v>N/A</v>
      </c>
      <c r="L64" s="22" t="str">
        <f>_xlfn.IFNA(INDEX('2014 Monthly Prices Q1'!$J$49:$J$90,MATCH(A64,'2014 Monthly Prices Q1'!$I$49:$I$90,0)),"N/A")</f>
        <v>N/A</v>
      </c>
      <c r="M64" s="34" t="str">
        <f>_xlfn.IFNA(INDEX('2014 Monthly Prices Q1'!$Q$49:$Q$90,MATCH(A64,'2014 Monthly Prices Q1'!$P$49:$P$90,0)),"N/A")</f>
        <v>N/A</v>
      </c>
      <c r="N64" s="1"/>
      <c r="O64" s="36" t="str">
        <f>_xlfn.IFNA(INDEX('2014 Monthly Prices Q1'!$C$4:$C$119,MATCH(A64,'2014 Monthly Prices Q1'!$P$4:$P$119,0))," No Sale")</f>
        <v xml:space="preserve"> No Sale</v>
      </c>
      <c r="P64" s="22" t="str">
        <f>_xlfn.IFNA(INDEX('2014 Monthly Prices Q1'!$J$4:$J$119,MATCH(A64,'2014 Monthly Prices Q1'!$I$4:$I$119,0))," No Sale")</f>
        <v xml:space="preserve"> No Sale</v>
      </c>
      <c r="Q64" s="37" t="str">
        <f>_xlfn.IFNA(INDEX('2014 Monthly Prices Q1'!$Q$4:$Q$119,MATCH(A64,'2014 Monthly Prices Q1'!$P$4:$P$119,0))," No Sale")</f>
        <v xml:space="preserve"> No Sale</v>
      </c>
      <c r="R64" s="1"/>
      <c r="S64" s="76" t="str">
        <f t="shared" si="1"/>
        <v>NA</v>
      </c>
      <c r="T64" s="71" t="str">
        <f t="shared" si="1"/>
        <v>NA</v>
      </c>
      <c r="U64" s="77" t="str">
        <f t="shared" si="1"/>
        <v>NA</v>
      </c>
    </row>
    <row r="65" spans="1:21" ht="15.75" thickBot="1" x14ac:dyDescent="0.3">
      <c r="A65" s="50" t="s">
        <v>83</v>
      </c>
      <c r="B65" s="1"/>
      <c r="C65" s="15" t="str">
        <f>_xlfn.IFNA(INDEX('2014 Monthly Prices Q1'!$E$4:$E$119,MATCH(A65,'2014 Monthly Prices Q1'!$B$4:$B$119,0))," No Sale")</f>
        <v xml:space="preserve"> No Sale</v>
      </c>
      <c r="D65" s="12" t="str">
        <f>_xlfn.IFNA(INDEX('2014 Monthly Prices Q1'!$L$4:$L$119,MATCH(A65,'2014 Monthly Prices Q1'!$I$4:$I$119,0))," No Sale")</f>
        <v xml:space="preserve"> No Sale</v>
      </c>
      <c r="E65" s="12" t="str">
        <f>_xlfn.IFNA(INDEX('2014 Monthly Prices Q1'!$S$4:$S$119,MATCH(A65,'2014 Monthly Prices Q1'!$P$4:$P$119,0))," No Sale")</f>
        <v xml:space="preserve"> No Sale</v>
      </c>
      <c r="F65" s="1"/>
      <c r="G65" s="15" t="str">
        <f>_xlfn.IFNA(INDEX('2014 Monthly Prices Q1'!$G$4:$G$119,MATCH(A65,'2014 Monthly Prices Q1'!$B$4:$B$119,0))," No Sale")</f>
        <v xml:space="preserve"> No Sale</v>
      </c>
      <c r="H65" s="12" t="str">
        <f>_xlfn.IFNA(INDEX('2014 Monthly Prices Q1'!$N$4:$N$119,MATCH(A65,'2014 Monthly Prices Q1'!$I$4:$I$119,0))," No Sale")</f>
        <v xml:space="preserve"> No Sale</v>
      </c>
      <c r="I65" s="18" t="str">
        <f>_xlfn.IFNA(INDEX('2014 Monthly Prices Q1'!$U$4:$U$119,MATCH(A65,'2014 Monthly Prices Q1'!$P$4:$P$119,0))," No Sale")</f>
        <v xml:space="preserve"> No Sale</v>
      </c>
      <c r="J65" s="1"/>
      <c r="K65" s="34" t="str">
        <f>_xlfn.IFNA(INDEX('2014 Monthly Prices Q1'!$C$49:$C$90,MATCH(A65,'2014 Monthly Prices Q1'!$B$49:$B$90,0)),"N/A")</f>
        <v>N/A</v>
      </c>
      <c r="L65" s="22" t="str">
        <f>_xlfn.IFNA(INDEX('2014 Monthly Prices Q1'!$J$49:$J$90,MATCH(A65,'2014 Monthly Prices Q1'!$I$49:$I$90,0)),"N/A")</f>
        <v>N/A</v>
      </c>
      <c r="M65" s="34" t="str">
        <f>_xlfn.IFNA(INDEX('2014 Monthly Prices Q1'!$Q$49:$Q$90,MATCH(A65,'2014 Monthly Prices Q1'!$P$49:$P$90,0)),"N/A")</f>
        <v>N/A</v>
      </c>
      <c r="N65" s="1"/>
      <c r="O65" s="36" t="str">
        <f>_xlfn.IFNA(INDEX('2014 Monthly Prices Q1'!$C$4:$C$119,MATCH(A65,'2014 Monthly Prices Q1'!$P$4:$P$119,0))," No Sale")</f>
        <v xml:space="preserve"> No Sale</v>
      </c>
      <c r="P65" s="22" t="str">
        <f>_xlfn.IFNA(INDEX('2014 Monthly Prices Q1'!$J$4:$J$119,MATCH(A65,'2014 Monthly Prices Q1'!$I$4:$I$119,0))," No Sale")</f>
        <v xml:space="preserve"> No Sale</v>
      </c>
      <c r="Q65" s="37" t="str">
        <f>_xlfn.IFNA(INDEX('2014 Monthly Prices Q1'!$Q$4:$Q$119,MATCH(A65,'2014 Monthly Prices Q1'!$P$4:$P$119,0))," No Sale")</f>
        <v xml:space="preserve"> No Sale</v>
      </c>
      <c r="R65" s="1"/>
      <c r="S65" s="76" t="str">
        <f t="shared" si="1"/>
        <v>NA</v>
      </c>
      <c r="T65" s="71" t="str">
        <f t="shared" si="1"/>
        <v>NA</v>
      </c>
      <c r="U65" s="77" t="str">
        <f t="shared" si="1"/>
        <v>NA</v>
      </c>
    </row>
    <row r="66" spans="1:21" ht="15.75" thickBot="1" x14ac:dyDescent="0.3">
      <c r="A66" s="50" t="s">
        <v>87</v>
      </c>
      <c r="B66" s="1"/>
      <c r="C66" s="15">
        <f>_xlfn.IFNA(INDEX('2014 Monthly Prices Q1'!$E$4:$E$119,MATCH(A66,'2014 Monthly Prices Q1'!$B$4:$B$119,0))," No Sale")</f>
        <v>5</v>
      </c>
      <c r="D66" s="12">
        <f>_xlfn.IFNA(INDEX('2014 Monthly Prices Q1'!$L$4:$L$119,MATCH(A66,'2014 Monthly Prices Q1'!$I$4:$I$119,0))," No Sale")</f>
        <v>5.8571428571428568</v>
      </c>
      <c r="E66" s="12">
        <f>_xlfn.IFNA(INDEX('2014 Monthly Prices Q1'!$S$4:$S$119,MATCH(A66,'2014 Monthly Prices Q1'!$P$4:$P$119,0))," No Sale")</f>
        <v>6.8125</v>
      </c>
      <c r="F66" s="1"/>
      <c r="G66" s="15">
        <f>_xlfn.IFNA(INDEX('2014 Monthly Prices Q1'!$G$4:$G$119,MATCH(A66,'2014 Monthly Prices Q1'!$B$4:$B$119,0))," No Sale")</f>
        <v>5</v>
      </c>
      <c r="H66" s="12">
        <f>_xlfn.IFNA(INDEX('2014 Monthly Prices Q1'!$N$4:$N$119,MATCH(A66,'2014 Monthly Prices Q1'!$I$4:$I$119,0))," No Sale")</f>
        <v>615</v>
      </c>
      <c r="I66" s="18">
        <f>_xlfn.IFNA(INDEX('2014 Monthly Prices Q1'!$U$4:$U$119,MATCH(A66,'2014 Monthly Prices Q1'!$P$4:$P$119,0))," No Sale")</f>
        <v>1471.5</v>
      </c>
      <c r="J66" s="1"/>
      <c r="K66" s="34" t="str">
        <f>_xlfn.IFNA(INDEX('2014 Monthly Prices Q1'!$C$49:$C$90,MATCH(A66,'2014 Monthly Prices Q1'!$B$49:$B$90,0)),"N/A")</f>
        <v>N/A</v>
      </c>
      <c r="L66" s="22">
        <f>_xlfn.IFNA(INDEX('2014 Monthly Prices Q1'!$J$49:$J$90,MATCH(A66,'2014 Monthly Prices Q1'!$I$49:$I$90,0)),"N/A")</f>
        <v>202</v>
      </c>
      <c r="M66" s="34">
        <f>_xlfn.IFNA(INDEX('2014 Monthly Prices Q1'!$Q$49:$Q$90,MATCH(A66,'2014 Monthly Prices Q1'!$P$49:$P$90,0)),"N/A")</f>
        <v>147</v>
      </c>
      <c r="N66" s="1"/>
      <c r="O66" s="36">
        <f>_xlfn.IFNA(INDEX('2014 Monthly Prices Q1'!$C$4:$C$119,MATCH(A66,'2014 Monthly Prices Q1'!$P$4:$P$119,0))," No Sale")</f>
        <v>59</v>
      </c>
      <c r="P66" s="22">
        <f>_xlfn.IFNA(INDEX('2014 Monthly Prices Q1'!$J$4:$J$119,MATCH(A66,'2014 Monthly Prices Q1'!$I$4:$I$119,0))," No Sale")</f>
        <v>105</v>
      </c>
      <c r="Q66" s="37">
        <f>_xlfn.IFNA(INDEX('2014 Monthly Prices Q1'!$Q$4:$Q$119,MATCH(A66,'2014 Monthly Prices Q1'!$P$4:$P$119,0))," No Sale")</f>
        <v>216</v>
      </c>
      <c r="R66" s="1"/>
      <c r="S66" s="76" t="str">
        <f t="shared" si="1"/>
        <v>NA</v>
      </c>
      <c r="T66" s="71">
        <f t="shared" si="1"/>
        <v>0.51980198019801982</v>
      </c>
      <c r="U66" s="77">
        <f t="shared" si="1"/>
        <v>1.4693877551020409</v>
      </c>
    </row>
    <row r="67" spans="1:21" ht="15.75" thickBot="1" x14ac:dyDescent="0.3">
      <c r="A67" s="50" t="s">
        <v>88</v>
      </c>
      <c r="B67" s="1"/>
      <c r="C67" s="15">
        <f>_xlfn.IFNA(INDEX('2014 Monthly Prices Q1'!$E$4:$E$119,MATCH(A67,'2014 Monthly Prices Q1'!$B$4:$B$119,0))," No Sale")</f>
        <v>5.0307073954983839</v>
      </c>
      <c r="D67" s="12">
        <f>_xlfn.IFNA(INDEX('2014 Monthly Prices Q1'!$L$4:$L$119,MATCH(A67,'2014 Monthly Prices Q1'!$I$4:$I$119,0))," No Sale")</f>
        <v>7.9590499999999915</v>
      </c>
      <c r="E67" s="12">
        <f>_xlfn.IFNA(INDEX('2014 Monthly Prices Q1'!$S$4:$S$119,MATCH(A67,'2014 Monthly Prices Q1'!$P$4:$P$119,0))," No Sale")</f>
        <v>7.2274999999999991</v>
      </c>
      <c r="F67" s="1"/>
      <c r="G67" s="15">
        <f>_xlfn.IFNA(INDEX('2014 Monthly Prices Q1'!$G$4:$G$119,MATCH(A67,'2014 Monthly Prices Q1'!$B$4:$B$119,0))," No Sale")</f>
        <v>1564.5499999999975</v>
      </c>
      <c r="H67" s="12">
        <f>_xlfn.IFNA(INDEX('2014 Monthly Prices Q1'!$N$4:$N$119,MATCH(A67,'2014 Monthly Prices Q1'!$I$4:$I$119,0))," No Sale")</f>
        <v>1591.8099999999984</v>
      </c>
      <c r="I67" s="18">
        <f>_xlfn.IFNA(INDEX('2014 Monthly Prices Q1'!$U$4:$U$119,MATCH(A67,'2014 Monthly Prices Q1'!$P$4:$P$119,0))," No Sale")</f>
        <v>115.63999999999999</v>
      </c>
      <c r="J67" s="1"/>
      <c r="K67" s="34">
        <f>_xlfn.IFNA(INDEX('2014 Monthly Prices Q1'!$C$49:$C$90,MATCH(A67,'2014 Monthly Prices Q1'!$B$49:$B$90,0)),"N/A")</f>
        <v>1</v>
      </c>
      <c r="L67" s="22">
        <f>_xlfn.IFNA(INDEX('2014 Monthly Prices Q1'!$J$49:$J$90,MATCH(A67,'2014 Monthly Prices Q1'!$I$49:$I$90,0)),"N/A")</f>
        <v>1</v>
      </c>
      <c r="M67" s="34">
        <f>_xlfn.IFNA(INDEX('2014 Monthly Prices Q1'!$Q$49:$Q$90,MATCH(A67,'2014 Monthly Prices Q1'!$P$49:$P$90,0)),"N/A")</f>
        <v>76</v>
      </c>
      <c r="N67" s="1"/>
      <c r="O67" s="36">
        <f>_xlfn.IFNA(INDEX('2014 Monthly Prices Q1'!$C$4:$C$119,MATCH(A67,'2014 Monthly Prices Q1'!$P$4:$P$119,0))," No Sale")</f>
        <v>1</v>
      </c>
      <c r="P67" s="22">
        <f>_xlfn.IFNA(INDEX('2014 Monthly Prices Q1'!$J$4:$J$119,MATCH(A67,'2014 Monthly Prices Q1'!$I$4:$I$119,0))," No Sale")</f>
        <v>200</v>
      </c>
      <c r="Q67" s="37">
        <f>_xlfn.IFNA(INDEX('2014 Monthly Prices Q1'!$Q$4:$Q$119,MATCH(A67,'2014 Monthly Prices Q1'!$P$4:$P$119,0))," No Sale")</f>
        <v>16</v>
      </c>
      <c r="R67" s="1"/>
      <c r="S67" s="76">
        <f t="shared" si="1"/>
        <v>1</v>
      </c>
      <c r="T67" s="71">
        <f t="shared" si="1"/>
        <v>200</v>
      </c>
      <c r="U67" s="77">
        <f t="shared" si="1"/>
        <v>0.21052631578947367</v>
      </c>
    </row>
    <row r="68" spans="1:21" ht="15.75" thickBot="1" x14ac:dyDescent="0.3">
      <c r="A68" s="50" t="s">
        <v>93</v>
      </c>
      <c r="B68" s="1"/>
      <c r="C68" s="15">
        <f>_xlfn.IFNA(INDEX('2014 Monthly Prices Q1'!$E$4:$E$119,MATCH(A68,'2014 Monthly Prices Q1'!$B$4:$B$119,0))," No Sale")</f>
        <v>3.9009433962264151</v>
      </c>
      <c r="D68" s="12">
        <f>_xlfn.IFNA(INDEX('2014 Monthly Prices Q1'!$L$4:$L$119,MATCH(A68,'2014 Monthly Prices Q1'!$I$4:$I$119,0))," No Sale")</f>
        <v>3.7587548638132295</v>
      </c>
      <c r="E68" s="12">
        <f>_xlfn.IFNA(INDEX('2014 Monthly Prices Q1'!$S$4:$S$119,MATCH(A68,'2014 Monthly Prices Q1'!$P$4:$P$119,0))," No Sale")</f>
        <v>3.821742957746479</v>
      </c>
      <c r="F68" s="1"/>
      <c r="G68" s="15">
        <f>_xlfn.IFNA(INDEX('2014 Monthly Prices Q1'!$G$4:$G$119,MATCH(A68,'2014 Monthly Prices Q1'!$B$4:$B$119,0))," No Sale")</f>
        <v>3308</v>
      </c>
      <c r="H68" s="12">
        <f>_xlfn.IFNA(INDEX('2014 Monthly Prices Q1'!$N$4:$N$119,MATCH(A68,'2014 Monthly Prices Q1'!$I$4:$I$119,0))," No Sale")</f>
        <v>1932</v>
      </c>
      <c r="I68" s="18">
        <f>_xlfn.IFNA(INDEX('2014 Monthly Prices Q1'!$U$4:$U$119,MATCH(A68,'2014 Monthly Prices Q1'!$P$4:$P$119,0))," No Sale")</f>
        <v>2170.75</v>
      </c>
      <c r="J68" s="1"/>
      <c r="K68" s="34">
        <f>_xlfn.IFNA(INDEX('2014 Monthly Prices Q1'!$C$49:$C$90,MATCH(A68,'2014 Monthly Prices Q1'!$B$49:$B$90,0)),"N/A")</f>
        <v>847</v>
      </c>
      <c r="L68" s="22">
        <f>_xlfn.IFNA(INDEX('2014 Monthly Prices Q1'!$J$49:$J$90,MATCH(A68,'2014 Monthly Prices Q1'!$I$49:$I$90,0)),"N/A")</f>
        <v>528</v>
      </c>
      <c r="M68" s="34">
        <f>_xlfn.IFNA(INDEX('2014 Monthly Prices Q1'!$Q$49:$Q$90,MATCH(A68,'2014 Monthly Prices Q1'!$P$49:$P$90,0)),"N/A")</f>
        <v>559</v>
      </c>
      <c r="N68" s="1"/>
      <c r="O68" s="36">
        <f>_xlfn.IFNA(INDEX('2014 Monthly Prices Q1'!$C$4:$C$119,MATCH(A68,'2014 Monthly Prices Q1'!$P$4:$P$119,0))," No Sale")</f>
        <v>12801</v>
      </c>
      <c r="P68" s="22">
        <f>_xlfn.IFNA(INDEX('2014 Monthly Prices Q1'!$J$4:$J$119,MATCH(A68,'2014 Monthly Prices Q1'!$I$4:$I$119,0))," No Sale")</f>
        <v>514</v>
      </c>
      <c r="Q68" s="37">
        <f>_xlfn.IFNA(INDEX('2014 Monthly Prices Q1'!$Q$4:$Q$119,MATCH(A68,'2014 Monthly Prices Q1'!$P$4:$P$119,0))," No Sale")</f>
        <v>568</v>
      </c>
      <c r="R68" s="1"/>
      <c r="S68" s="76">
        <f t="shared" si="1"/>
        <v>15.113341204250295</v>
      </c>
      <c r="T68" s="71">
        <f t="shared" si="1"/>
        <v>0.97348484848484851</v>
      </c>
      <c r="U68" s="77">
        <f t="shared" si="1"/>
        <v>1.0161001788908766</v>
      </c>
    </row>
    <row r="69" spans="1:21" ht="15.75" thickBot="1" x14ac:dyDescent="0.3">
      <c r="A69" s="50" t="s">
        <v>97</v>
      </c>
      <c r="B69" s="1"/>
      <c r="C69" s="15">
        <f>_xlfn.IFNA(INDEX('2014 Monthly Prices Q1'!$E$4:$E$119,MATCH(A69,'2014 Monthly Prices Q1'!$B$4:$B$119,0))," No Sale")</f>
        <v>25.675675675675677</v>
      </c>
      <c r="D69" s="12">
        <f>_xlfn.IFNA(INDEX('2014 Monthly Prices Q1'!$L$4:$L$119,MATCH(A69,'2014 Monthly Prices Q1'!$I$4:$I$119,0))," No Sale")</f>
        <v>22.083333333333332</v>
      </c>
      <c r="E69" s="12">
        <f>_xlfn.IFNA(INDEX('2014 Monthly Prices Q1'!$S$4:$S$119,MATCH(A69,'2014 Monthly Prices Q1'!$P$4:$P$119,0))," No Sale")</f>
        <v>18.333333333333332</v>
      </c>
      <c r="F69" s="1"/>
      <c r="G69" s="15">
        <f>_xlfn.IFNA(INDEX('2014 Monthly Prices Q1'!$G$4:$G$119,MATCH(A69,'2014 Monthly Prices Q1'!$B$4:$B$119,0))," No Sale")</f>
        <v>950</v>
      </c>
      <c r="H69" s="12">
        <f>_xlfn.IFNA(INDEX('2014 Monthly Prices Q1'!$N$4:$N$119,MATCH(A69,'2014 Monthly Prices Q1'!$I$4:$I$119,0))," No Sale")</f>
        <v>530</v>
      </c>
      <c r="I69" s="18">
        <f>_xlfn.IFNA(INDEX('2014 Monthly Prices Q1'!$U$4:$U$119,MATCH(A69,'2014 Monthly Prices Q1'!$P$4:$P$119,0))," No Sale")</f>
        <v>440</v>
      </c>
      <c r="J69" s="1"/>
      <c r="K69" s="34">
        <f>_xlfn.IFNA(INDEX('2014 Monthly Prices Q1'!$C$49:$C$90,MATCH(A69,'2014 Monthly Prices Q1'!$B$49:$B$90,0)),"N/A")</f>
        <v>24</v>
      </c>
      <c r="L69" s="22">
        <f>_xlfn.IFNA(INDEX('2014 Monthly Prices Q1'!$J$49:$J$90,MATCH(A69,'2014 Monthly Prices Q1'!$I$49:$I$90,0)),"N/A")</f>
        <v>42</v>
      </c>
      <c r="M69" s="34">
        <f>_xlfn.IFNA(INDEX('2014 Monthly Prices Q1'!$Q$49:$Q$90,MATCH(A69,'2014 Monthly Prices Q1'!$P$49:$P$90,0)),"N/A")</f>
        <v>11</v>
      </c>
      <c r="N69" s="1"/>
      <c r="O69" s="36">
        <f>_xlfn.IFNA(INDEX('2014 Monthly Prices Q1'!$C$4:$C$119,MATCH(A69,'2014 Monthly Prices Q1'!$P$4:$P$119,0))," No Sale")</f>
        <v>3646</v>
      </c>
      <c r="P69" s="22">
        <f>_xlfn.IFNA(INDEX('2014 Monthly Prices Q1'!$J$4:$J$119,MATCH(A69,'2014 Monthly Prices Q1'!$I$4:$I$119,0))," No Sale")</f>
        <v>24</v>
      </c>
      <c r="Q69" s="37">
        <f>_xlfn.IFNA(INDEX('2014 Monthly Prices Q1'!$Q$4:$Q$119,MATCH(A69,'2014 Monthly Prices Q1'!$P$4:$P$119,0))," No Sale")</f>
        <v>24</v>
      </c>
      <c r="R69" s="1"/>
      <c r="S69" s="76">
        <f t="shared" si="1"/>
        <v>151.91666666666666</v>
      </c>
      <c r="T69" s="71">
        <f t="shared" si="1"/>
        <v>0.5714285714285714</v>
      </c>
      <c r="U69" s="77">
        <f t="shared" si="1"/>
        <v>2.1818181818181817</v>
      </c>
    </row>
    <row r="70" spans="1:21" ht="15.75" thickBot="1" x14ac:dyDescent="0.3">
      <c r="A70" s="50" t="s">
        <v>127</v>
      </c>
      <c r="B70" s="1"/>
      <c r="C70" s="15" t="str">
        <f>_xlfn.IFNA(INDEX('2014 Monthly Prices Q1'!$E$4:$E$119,MATCH(A70,'2014 Monthly Prices Q1'!$B$4:$B$119,0))," No Sale")</f>
        <v xml:space="preserve"> No Sale</v>
      </c>
      <c r="D70" s="12">
        <f>_xlfn.IFNA(INDEX('2014 Monthly Prices Q1'!$L$4:$L$119,MATCH(A70,'2014 Monthly Prices Q1'!$I$4:$I$119,0))," No Sale")</f>
        <v>5</v>
      </c>
      <c r="E70" s="12">
        <f>_xlfn.IFNA(INDEX('2014 Monthly Prices Q1'!$S$4:$S$119,MATCH(A70,'2014 Monthly Prices Q1'!$P$4:$P$119,0))," No Sale")</f>
        <v>10</v>
      </c>
      <c r="F70" s="1"/>
      <c r="G70" s="15" t="str">
        <f>_xlfn.IFNA(INDEX('2014 Monthly Prices Q1'!$G$4:$G$119,MATCH(A70,'2014 Monthly Prices Q1'!$B$4:$B$119,0))," No Sale")</f>
        <v xml:space="preserve"> No Sale</v>
      </c>
      <c r="H70" s="12">
        <f>_xlfn.IFNA(INDEX('2014 Monthly Prices Q1'!$N$4:$N$119,MATCH(A70,'2014 Monthly Prices Q1'!$I$4:$I$119,0))," No Sale")</f>
        <v>5</v>
      </c>
      <c r="I70" s="18">
        <f>_xlfn.IFNA(INDEX('2014 Monthly Prices Q1'!$U$4:$U$119,MATCH(A70,'2014 Monthly Prices Q1'!$P$4:$P$119,0))," No Sale")</f>
        <v>10</v>
      </c>
      <c r="J70" s="1"/>
      <c r="K70" s="34" t="str">
        <f>_xlfn.IFNA(INDEX('2014 Monthly Prices Q1'!$C$49:$C$90,MATCH(A70,'2014 Monthly Prices Q1'!$B$49:$B$90,0)),"N/A")</f>
        <v>N/A</v>
      </c>
      <c r="L70" s="22">
        <f>_xlfn.IFNA(INDEX('2014 Monthly Prices Q1'!$J$49:$J$90,MATCH(A70,'2014 Monthly Prices Q1'!$I$49:$I$90,0)),"N/A")</f>
        <v>1</v>
      </c>
      <c r="M70" s="34">
        <f>_xlfn.IFNA(INDEX('2014 Monthly Prices Q1'!$Q$49:$Q$90,MATCH(A70,'2014 Monthly Prices Q1'!$P$49:$P$90,0)),"N/A")</f>
        <v>1</v>
      </c>
      <c r="N70" s="1"/>
      <c r="O70" s="36">
        <f>_xlfn.IFNA(INDEX('2014 Monthly Prices Q1'!$C$4:$C$119,MATCH(A70,'2014 Monthly Prices Q1'!$P$4:$P$119,0))," No Sale")</f>
        <v>848</v>
      </c>
      <c r="P70" s="22">
        <f>_xlfn.IFNA(INDEX('2014 Monthly Prices Q1'!$J$4:$J$119,MATCH(A70,'2014 Monthly Prices Q1'!$I$4:$I$119,0))," No Sale")</f>
        <v>1</v>
      </c>
      <c r="Q70" s="37">
        <f>_xlfn.IFNA(INDEX('2014 Monthly Prices Q1'!$Q$4:$Q$119,MATCH(A70,'2014 Monthly Prices Q1'!$P$4:$P$119,0))," No Sale")</f>
        <v>1</v>
      </c>
      <c r="R70" s="1"/>
      <c r="S70" s="76" t="str">
        <f t="shared" si="1"/>
        <v>NA</v>
      </c>
      <c r="T70" s="71">
        <f t="shared" si="1"/>
        <v>1</v>
      </c>
      <c r="U70" s="77">
        <f t="shared" si="1"/>
        <v>1</v>
      </c>
    </row>
    <row r="71" spans="1:21" ht="15.75" thickBot="1" x14ac:dyDescent="0.3">
      <c r="A71" s="50" t="s">
        <v>101</v>
      </c>
      <c r="B71" s="1"/>
      <c r="C71" s="15">
        <f>_xlfn.IFNA(INDEX('2014 Monthly Prices Q1'!$E$4:$E$119,MATCH(A71,'2014 Monthly Prices Q1'!$B$4:$B$119,0))," No Sale")</f>
        <v>50</v>
      </c>
      <c r="D71" s="12" t="str">
        <f>_xlfn.IFNA(INDEX('2014 Monthly Prices Q1'!$L$4:$L$119,MATCH(A71,'2014 Monthly Prices Q1'!$I$4:$I$119,0))," No Sale")</f>
        <v xml:space="preserve"> No Sale</v>
      </c>
      <c r="E71" s="12">
        <f>_xlfn.IFNA(INDEX('2014 Monthly Prices Q1'!$S$4:$S$119,MATCH(A71,'2014 Monthly Prices Q1'!$P$4:$P$119,0))," No Sale")</f>
        <v>0</v>
      </c>
      <c r="F71" s="1"/>
      <c r="G71" s="15">
        <f>_xlfn.IFNA(INDEX('2014 Monthly Prices Q1'!$G$4:$G$119,MATCH(A71,'2014 Monthly Prices Q1'!$B$4:$B$119,0))," No Sale")</f>
        <v>50</v>
      </c>
      <c r="H71" s="12" t="str">
        <f>_xlfn.IFNA(INDEX('2014 Monthly Prices Q1'!$N$4:$N$119,MATCH(A71,'2014 Monthly Prices Q1'!$I$4:$I$119,0))," No Sale")</f>
        <v xml:space="preserve"> No Sale</v>
      </c>
      <c r="I71" s="18">
        <f>_xlfn.IFNA(INDEX('2014 Monthly Prices Q1'!$U$4:$U$119,MATCH(A71,'2014 Monthly Prices Q1'!$P$4:$P$119,0))," No Sale")</f>
        <v>0</v>
      </c>
      <c r="J71" s="1"/>
      <c r="K71" s="34" t="str">
        <f>_xlfn.IFNA(INDEX('2014 Monthly Prices Q1'!$C$49:$C$90,MATCH(A71,'2014 Monthly Prices Q1'!$B$49:$B$90,0)),"N/A")</f>
        <v>N/A</v>
      </c>
      <c r="L71" s="22" t="str">
        <f>_xlfn.IFNA(INDEX('2014 Monthly Prices Q1'!$J$49:$J$90,MATCH(A71,'2014 Monthly Prices Q1'!$I$49:$I$90,0)),"N/A")</f>
        <v>N/A</v>
      </c>
      <c r="M71" s="34">
        <f>_xlfn.IFNA(INDEX('2014 Monthly Prices Q1'!$Q$49:$Q$90,MATCH(A71,'2014 Monthly Prices Q1'!$P$49:$P$90,0)),"N/A")</f>
        <v>2</v>
      </c>
      <c r="N71" s="1"/>
      <c r="O71" s="36">
        <f>_xlfn.IFNA(INDEX('2014 Monthly Prices Q1'!$C$4:$C$119,MATCH(A71,'2014 Monthly Prices Q1'!$P$4:$P$119,0))," No Sale")</f>
        <v>1241</v>
      </c>
      <c r="P71" s="22" t="str">
        <f>_xlfn.IFNA(INDEX('2014 Monthly Prices Q1'!$J$4:$J$119,MATCH(A71,'2014 Monthly Prices Q1'!$I$4:$I$119,0))," No Sale")</f>
        <v xml:space="preserve"> No Sale</v>
      </c>
      <c r="Q71" s="37">
        <f>_xlfn.IFNA(INDEX('2014 Monthly Prices Q1'!$Q$4:$Q$119,MATCH(A71,'2014 Monthly Prices Q1'!$P$4:$P$119,0))," No Sale")</f>
        <v>2</v>
      </c>
      <c r="R71" s="1"/>
      <c r="S71" s="76" t="str">
        <f t="shared" si="1"/>
        <v>NA</v>
      </c>
      <c r="T71" s="71" t="str">
        <f t="shared" si="1"/>
        <v>NA</v>
      </c>
      <c r="U71" s="77">
        <f t="shared" si="1"/>
        <v>1</v>
      </c>
    </row>
    <row r="72" spans="1:21" ht="15.75" thickBot="1" x14ac:dyDescent="0.3">
      <c r="A72" s="50" t="s">
        <v>140</v>
      </c>
      <c r="B72" s="1"/>
      <c r="C72" s="15" t="str">
        <f>_xlfn.IFNA(INDEX('2014 Monthly Prices Q1'!$E$4:$E$119,MATCH(A72,'2014 Monthly Prices Q1'!$B$4:$B$119,0))," No Sale")</f>
        <v xml:space="preserve"> No Sale</v>
      </c>
      <c r="D72" s="12" t="str">
        <f>_xlfn.IFNA(INDEX('2014 Monthly Prices Q1'!$L$4:$L$119,MATCH(A72,'2014 Monthly Prices Q1'!$I$4:$I$119,0))," No Sale")</f>
        <v xml:space="preserve"> No Sale</v>
      </c>
      <c r="E72" s="12" t="str">
        <f>_xlfn.IFNA(INDEX('2014 Monthly Prices Q1'!$S$4:$S$119,MATCH(A72,'2014 Monthly Prices Q1'!$P$4:$P$119,0))," No Sale")</f>
        <v xml:space="preserve"> No Sale</v>
      </c>
      <c r="F72" s="1"/>
      <c r="G72" s="15" t="str">
        <f>_xlfn.IFNA(INDEX('2014 Monthly Prices Q1'!$G$4:$G$119,MATCH(A72,'2014 Monthly Prices Q1'!$B$4:$B$119,0))," No Sale")</f>
        <v xml:space="preserve"> No Sale</v>
      </c>
      <c r="H72" s="12" t="str">
        <f>_xlfn.IFNA(INDEX('2014 Monthly Prices Q1'!$N$4:$N$119,MATCH(A72,'2014 Monthly Prices Q1'!$I$4:$I$119,0))," No Sale")</f>
        <v xml:space="preserve"> No Sale</v>
      </c>
      <c r="I72" s="18" t="str">
        <f>_xlfn.IFNA(INDEX('2014 Monthly Prices Q1'!$U$4:$U$119,MATCH(A72,'2014 Monthly Prices Q1'!$P$4:$P$119,0))," No Sale")</f>
        <v xml:space="preserve"> No Sale</v>
      </c>
      <c r="J72" s="1"/>
      <c r="K72" s="34" t="str">
        <f>_xlfn.IFNA(INDEX('2014 Monthly Prices Q1'!$C$49:$C$90,MATCH(A72,'2014 Monthly Prices Q1'!$B$49:$B$90,0)),"N/A")</f>
        <v>N/A</v>
      </c>
      <c r="L72" s="22" t="str">
        <f>_xlfn.IFNA(INDEX('2014 Monthly Prices Q1'!$J$49:$J$90,MATCH(A72,'2014 Monthly Prices Q1'!$I$49:$I$90,0)),"N/A")</f>
        <v>N/A</v>
      </c>
      <c r="M72" s="34" t="str">
        <f>_xlfn.IFNA(INDEX('2014 Monthly Prices Q1'!$Q$49:$Q$90,MATCH(A72,'2014 Monthly Prices Q1'!$P$49:$P$90,0)),"N/A")</f>
        <v>N/A</v>
      </c>
      <c r="N72" s="1"/>
      <c r="O72" s="36" t="str">
        <f>_xlfn.IFNA(INDEX('2014 Monthly Prices Q1'!$C$4:$C$119,MATCH(A72,'2014 Monthly Prices Q1'!$P$4:$P$119,0))," No Sale")</f>
        <v xml:space="preserve"> No Sale</v>
      </c>
      <c r="P72" s="22" t="str">
        <f>_xlfn.IFNA(INDEX('2014 Monthly Prices Q1'!$J$4:$J$119,MATCH(A72,'2014 Monthly Prices Q1'!$I$4:$I$119,0))," No Sale")</f>
        <v xml:space="preserve"> No Sale</v>
      </c>
      <c r="Q72" s="37" t="str">
        <f>_xlfn.IFNA(INDEX('2014 Monthly Prices Q1'!$Q$4:$Q$119,MATCH(A72,'2014 Monthly Prices Q1'!$P$4:$P$119,0))," No Sale")</f>
        <v xml:space="preserve"> No Sale</v>
      </c>
      <c r="R72" s="1"/>
      <c r="S72" s="76" t="str">
        <f t="shared" si="1"/>
        <v>NA</v>
      </c>
      <c r="T72" s="71" t="str">
        <f t="shared" si="1"/>
        <v>NA</v>
      </c>
      <c r="U72" s="77" t="str">
        <f t="shared" si="1"/>
        <v>NA</v>
      </c>
    </row>
    <row r="73" spans="1:21" ht="15.75" thickBot="1" x14ac:dyDescent="0.3">
      <c r="A73" s="50" t="s">
        <v>103</v>
      </c>
      <c r="B73" s="1"/>
      <c r="C73" s="15">
        <f>_xlfn.IFNA(INDEX('2014 Monthly Prices Q1'!$E$4:$E$119,MATCH(A73,'2014 Monthly Prices Q1'!$B$4:$B$119,0))," No Sale")</f>
        <v>27.044614220877218</v>
      </c>
      <c r="D73" s="12">
        <f>_xlfn.IFNA(INDEX('2014 Monthly Prices Q1'!$L$4:$L$119,MATCH(A73,'2014 Monthly Prices Q1'!$I$4:$I$119,0))," No Sale")</f>
        <v>35.413783783783785</v>
      </c>
      <c r="E73" s="12">
        <f>_xlfn.IFNA(INDEX('2014 Monthly Prices Q1'!$S$4:$S$119,MATCH(A73,'2014 Monthly Prices Q1'!$P$4:$P$119,0))," No Sale")</f>
        <v>17.021490384615397</v>
      </c>
      <c r="F73" s="1"/>
      <c r="G73" s="15">
        <f>_xlfn.IFNA(INDEX('2014 Monthly Prices Q1'!$G$4:$G$119,MATCH(A73,'2014 Monthly Prices Q1'!$B$4:$B$119,0))," No Sale")</f>
        <v>17876.489999999842</v>
      </c>
      <c r="H73" s="12">
        <f>_xlfn.IFNA(INDEX('2014 Monthly Prices Q1'!$N$4:$N$119,MATCH(A73,'2014 Monthly Prices Q1'!$I$4:$I$119,0))," No Sale")</f>
        <v>1310.31</v>
      </c>
      <c r="I73" s="18">
        <f>_xlfn.IFNA(INDEX('2014 Monthly Prices Q1'!$U$4:$U$119,MATCH(A73,'2014 Monthly Prices Q1'!$P$4:$P$119,0))," No Sale")</f>
        <v>3540.4700000000025</v>
      </c>
      <c r="J73" s="1"/>
      <c r="K73" s="34">
        <f>_xlfn.IFNA(INDEX('2014 Monthly Prices Q1'!$C$49:$C$90,MATCH(A73,'2014 Monthly Prices Q1'!$B$49:$B$90,0)),"N/A")</f>
        <v>120</v>
      </c>
      <c r="L73" s="22">
        <f>_xlfn.IFNA(INDEX('2014 Monthly Prices Q1'!$J$49:$J$90,MATCH(A73,'2014 Monthly Prices Q1'!$I$49:$I$90,0)),"N/A")</f>
        <v>4</v>
      </c>
      <c r="M73" s="34">
        <f>_xlfn.IFNA(INDEX('2014 Monthly Prices Q1'!$Q$49:$Q$90,MATCH(A73,'2014 Monthly Prices Q1'!$P$49:$P$90,0)),"N/A")</f>
        <v>191</v>
      </c>
      <c r="N73" s="1"/>
      <c r="O73" s="36">
        <f>_xlfn.IFNA(INDEX('2014 Monthly Prices Q1'!$C$4:$C$119,MATCH(A73,'2014 Monthly Prices Q1'!$P$4:$P$119,0))," No Sale")</f>
        <v>37</v>
      </c>
      <c r="P73" s="22">
        <f>_xlfn.IFNA(INDEX('2014 Monthly Prices Q1'!$J$4:$J$119,MATCH(A73,'2014 Monthly Prices Q1'!$I$4:$I$119,0))," No Sale")</f>
        <v>37</v>
      </c>
      <c r="Q73" s="37">
        <f>_xlfn.IFNA(INDEX('2014 Monthly Prices Q1'!$Q$4:$Q$119,MATCH(A73,'2014 Monthly Prices Q1'!$P$4:$P$119,0))," No Sale")</f>
        <v>208</v>
      </c>
      <c r="R73" s="1"/>
      <c r="S73" s="76">
        <f t="shared" si="1"/>
        <v>0.30833333333333335</v>
      </c>
      <c r="T73" s="71">
        <f t="shared" si="1"/>
        <v>9.25</v>
      </c>
      <c r="U73" s="77">
        <f t="shared" si="1"/>
        <v>1.0890052356020943</v>
      </c>
    </row>
    <row r="74" spans="1:21" ht="15.75" thickBot="1" x14ac:dyDescent="0.3">
      <c r="A74" s="50" t="s">
        <v>104</v>
      </c>
      <c r="B74" s="1"/>
      <c r="C74" s="15" t="str">
        <f>_xlfn.IFNA(INDEX('2014 Monthly Prices Q1'!$E$4:$E$119,MATCH(A74,'2014 Monthly Prices Q1'!$B$4:$B$119,0))," No Sale")</f>
        <v xml:space="preserve"> No Sale</v>
      </c>
      <c r="D74" s="12">
        <f>_xlfn.IFNA(INDEX('2014 Monthly Prices Q1'!$L$4:$L$119,MATCH(A74,'2014 Monthly Prices Q1'!$I$4:$I$119,0))," No Sale")</f>
        <v>0</v>
      </c>
      <c r="E74" s="12">
        <f>_xlfn.IFNA(INDEX('2014 Monthly Prices Q1'!$S$4:$S$119,MATCH(A74,'2014 Monthly Prices Q1'!$P$4:$P$119,0))," No Sale")</f>
        <v>74.545454545454547</v>
      </c>
      <c r="F74" s="1"/>
      <c r="G74" s="15" t="str">
        <f>_xlfn.IFNA(INDEX('2014 Monthly Prices Q1'!$G$4:$G$119,MATCH(A74,'2014 Monthly Prices Q1'!$B$4:$B$119,0))," No Sale")</f>
        <v xml:space="preserve"> No Sale</v>
      </c>
      <c r="H74" s="12">
        <f>_xlfn.IFNA(INDEX('2014 Monthly Prices Q1'!$N$4:$N$119,MATCH(A74,'2014 Monthly Prices Q1'!$I$4:$I$119,0))," No Sale")</f>
        <v>0</v>
      </c>
      <c r="I74" s="18">
        <f>_xlfn.IFNA(INDEX('2014 Monthly Prices Q1'!$U$4:$U$119,MATCH(A74,'2014 Monthly Prices Q1'!$P$4:$P$119,0))," No Sale")</f>
        <v>1640</v>
      </c>
      <c r="J74" s="1"/>
      <c r="K74" s="34" t="str">
        <f>_xlfn.IFNA(INDEX('2014 Monthly Prices Q1'!$C$49:$C$90,MATCH(A74,'2014 Monthly Prices Q1'!$B$49:$B$90,0)),"N/A")</f>
        <v>N/A</v>
      </c>
      <c r="L74" s="22">
        <f>_xlfn.IFNA(INDEX('2014 Monthly Prices Q1'!$J$49:$J$90,MATCH(A74,'2014 Monthly Prices Q1'!$I$49:$I$90,0)),"N/A")</f>
        <v>25</v>
      </c>
      <c r="M74" s="34">
        <f>_xlfn.IFNA(INDEX('2014 Monthly Prices Q1'!$Q$49:$Q$90,MATCH(A74,'2014 Monthly Prices Q1'!$P$49:$P$90,0)),"N/A")</f>
        <v>9</v>
      </c>
      <c r="N74" s="1"/>
      <c r="O74" s="36">
        <f>_xlfn.IFNA(INDEX('2014 Monthly Prices Q1'!$C$4:$C$119,MATCH(A74,'2014 Monthly Prices Q1'!$P$4:$P$119,0))," No Sale")</f>
        <v>1</v>
      </c>
      <c r="P74" s="22">
        <f>_xlfn.IFNA(INDEX('2014 Monthly Prices Q1'!$J$4:$J$119,MATCH(A74,'2014 Monthly Prices Q1'!$I$4:$I$119,0))," No Sale")</f>
        <v>25</v>
      </c>
      <c r="Q74" s="37">
        <f>_xlfn.IFNA(INDEX('2014 Monthly Prices Q1'!$Q$4:$Q$119,MATCH(A74,'2014 Monthly Prices Q1'!$P$4:$P$119,0))," No Sale")</f>
        <v>22</v>
      </c>
      <c r="R74" s="1"/>
      <c r="S74" s="76" t="str">
        <f t="shared" si="1"/>
        <v>NA</v>
      </c>
      <c r="T74" s="71">
        <f t="shared" si="1"/>
        <v>1</v>
      </c>
      <c r="U74" s="77">
        <f t="shared" si="1"/>
        <v>2.4444444444444446</v>
      </c>
    </row>
    <row r="75" spans="1:21" ht="15.75" thickBot="1" x14ac:dyDescent="0.3">
      <c r="A75" s="50" t="s">
        <v>107</v>
      </c>
      <c r="B75" s="1"/>
      <c r="C75" s="15" t="str">
        <f>_xlfn.IFNA(INDEX('2014 Monthly Prices Q1'!$E$4:$E$119,MATCH(A75,'2014 Monthly Prices Q1'!$B$4:$B$119,0))," No Sale")</f>
        <v xml:space="preserve"> No Sale</v>
      </c>
      <c r="D75" s="12">
        <f>_xlfn.IFNA(INDEX('2014 Monthly Prices Q1'!$L$4:$L$119,MATCH(A75,'2014 Monthly Prices Q1'!$I$4:$I$119,0))," No Sale")</f>
        <v>0</v>
      </c>
      <c r="E75" s="12">
        <f>_xlfn.IFNA(INDEX('2014 Monthly Prices Q1'!$S$4:$S$119,MATCH(A75,'2014 Monthly Prices Q1'!$P$4:$P$119,0))," No Sale")</f>
        <v>0</v>
      </c>
      <c r="F75" s="1"/>
      <c r="G75" s="15" t="str">
        <f>_xlfn.IFNA(INDEX('2014 Monthly Prices Q1'!$G$4:$G$119,MATCH(A75,'2014 Monthly Prices Q1'!$B$4:$B$119,0))," No Sale")</f>
        <v xml:space="preserve"> No Sale</v>
      </c>
      <c r="H75" s="12">
        <f>_xlfn.IFNA(INDEX('2014 Monthly Prices Q1'!$N$4:$N$119,MATCH(A75,'2014 Monthly Prices Q1'!$I$4:$I$119,0))," No Sale")</f>
        <v>0</v>
      </c>
      <c r="I75" s="18">
        <f>_xlfn.IFNA(INDEX('2014 Monthly Prices Q1'!$U$4:$U$119,MATCH(A75,'2014 Monthly Prices Q1'!$P$4:$P$119,0))," No Sale")</f>
        <v>0</v>
      </c>
      <c r="J75" s="1"/>
      <c r="K75" s="34" t="str">
        <f>_xlfn.IFNA(INDEX('2014 Monthly Prices Q1'!$C$49:$C$90,MATCH(A75,'2014 Monthly Prices Q1'!$B$49:$B$90,0)),"N/A")</f>
        <v>N/A</v>
      </c>
      <c r="L75" s="22">
        <f>_xlfn.IFNA(INDEX('2014 Monthly Prices Q1'!$J$49:$J$90,MATCH(A75,'2014 Monthly Prices Q1'!$I$49:$I$90,0)),"N/A")</f>
        <v>1</v>
      </c>
      <c r="M75" s="34">
        <f>_xlfn.IFNA(INDEX('2014 Monthly Prices Q1'!$Q$49:$Q$90,MATCH(A75,'2014 Monthly Prices Q1'!$P$49:$P$90,0)),"N/A")</f>
        <v>1</v>
      </c>
      <c r="N75" s="1"/>
      <c r="O75" s="36">
        <f>_xlfn.IFNA(INDEX('2014 Monthly Prices Q1'!$C$4:$C$119,MATCH(A75,'2014 Monthly Prices Q1'!$P$4:$P$119,0))," No Sale")</f>
        <v>0</v>
      </c>
      <c r="P75" s="22">
        <f>_xlfn.IFNA(INDEX('2014 Monthly Prices Q1'!$J$4:$J$119,MATCH(A75,'2014 Monthly Prices Q1'!$I$4:$I$119,0))," No Sale")</f>
        <v>1</v>
      </c>
      <c r="Q75" s="37">
        <f>_xlfn.IFNA(INDEX('2014 Monthly Prices Q1'!$Q$4:$Q$119,MATCH(A75,'2014 Monthly Prices Q1'!$P$4:$P$119,0))," No Sale")</f>
        <v>1</v>
      </c>
      <c r="R75" s="1"/>
      <c r="S75" s="76" t="str">
        <f t="shared" si="1"/>
        <v>NA</v>
      </c>
      <c r="T75" s="71">
        <f t="shared" si="1"/>
        <v>1</v>
      </c>
      <c r="U75" s="77">
        <f t="shared" si="1"/>
        <v>1</v>
      </c>
    </row>
    <row r="76" spans="1:21" ht="15.75" thickBot="1" x14ac:dyDescent="0.3">
      <c r="A76" s="50" t="s">
        <v>142</v>
      </c>
      <c r="B76" s="1"/>
      <c r="C76" s="15">
        <f>_xlfn.IFNA(INDEX('2014 Monthly Prices Q1'!$E$4:$E$119,MATCH(A76,'2014 Monthly Prices Q1'!$B$4:$B$119,0))," No Sale")</f>
        <v>7.9972105997210603</v>
      </c>
      <c r="D76" s="12">
        <f>_xlfn.IFNA(INDEX('2014 Monthly Prices Q1'!$L$4:$L$119,MATCH(A76,'2014 Monthly Prices Q1'!$I$4:$I$119,0))," No Sale")</f>
        <v>8</v>
      </c>
      <c r="E76" s="12">
        <f>_xlfn.IFNA(INDEX('2014 Monthly Prices Q1'!$S$4:$S$119,MATCH(A76,'2014 Monthly Prices Q1'!$P$4:$P$119,0))," No Sale")</f>
        <v>9.6672944130571246</v>
      </c>
      <c r="F76" s="1"/>
      <c r="G76" s="15">
        <f>_xlfn.IFNA(INDEX('2014 Monthly Prices Q1'!$G$4:$G$119,MATCH(A76,'2014 Monthly Prices Q1'!$B$4:$B$119,0))," No Sale")</f>
        <v>5734</v>
      </c>
      <c r="H76" s="12">
        <f>_xlfn.IFNA(INDEX('2014 Monthly Prices Q1'!$N$4:$N$119,MATCH(A76,'2014 Monthly Prices Q1'!$I$4:$I$119,0))," No Sale")</f>
        <v>4272</v>
      </c>
      <c r="I76" s="18">
        <f>_xlfn.IFNA(INDEX('2014 Monthly Prices Q1'!$U$4:$U$119,MATCH(A76,'2014 Monthly Prices Q1'!$P$4:$P$119,0))," No Sale")</f>
        <v>15400</v>
      </c>
      <c r="J76" s="1"/>
      <c r="K76" s="34">
        <f>_xlfn.IFNA(INDEX('2014 Monthly Prices Q1'!$C$49:$C$90,MATCH(A76,'2014 Monthly Prices Q1'!$B$49:$B$90,0)),"N/A")</f>
        <v>707</v>
      </c>
      <c r="L76" s="22">
        <f>_xlfn.IFNA(INDEX('2014 Monthly Prices Q1'!$J$49:$J$90,MATCH(A76,'2014 Monthly Prices Q1'!$I$49:$I$90,0)),"N/A")</f>
        <v>541</v>
      </c>
      <c r="M76" s="34">
        <f>_xlfn.IFNA(INDEX('2014 Monthly Prices Q1'!$Q$49:$Q$90,MATCH(A76,'2014 Monthly Prices Q1'!$P$49:$P$90,0)),"N/A")</f>
        <v>1593</v>
      </c>
      <c r="N76" s="1"/>
      <c r="O76" s="36">
        <f>_xlfn.IFNA(INDEX('2014 Monthly Prices Q1'!$C$4:$C$119,MATCH(A76,'2014 Monthly Prices Q1'!$P$4:$P$119,0))," No Sale")</f>
        <v>1281</v>
      </c>
      <c r="P76" s="22">
        <f>_xlfn.IFNA(INDEX('2014 Monthly Prices Q1'!$J$4:$J$119,MATCH(A76,'2014 Monthly Prices Q1'!$I$4:$I$119,0))," No Sale")</f>
        <v>534</v>
      </c>
      <c r="Q76" s="37">
        <f>_xlfn.IFNA(INDEX('2014 Monthly Prices Q1'!$Q$4:$Q$119,MATCH(A76,'2014 Monthly Prices Q1'!$P$4:$P$119,0))," No Sale")</f>
        <v>1593</v>
      </c>
      <c r="R76" s="1"/>
      <c r="S76" s="76">
        <f t="shared" si="1"/>
        <v>1.8118811881188119</v>
      </c>
      <c r="T76" s="71">
        <f t="shared" si="1"/>
        <v>0.98706099815157111</v>
      </c>
      <c r="U76" s="77">
        <f t="shared" si="1"/>
        <v>1</v>
      </c>
    </row>
    <row r="77" spans="1:21" ht="15.75" thickBot="1" x14ac:dyDescent="0.3">
      <c r="A77" s="51" t="s">
        <v>144</v>
      </c>
      <c r="B77" s="1"/>
      <c r="C77" s="15" t="str">
        <f>_xlfn.IFNA(INDEX('2014 Monthly Prices Q1'!$E$4:$E$119,MATCH(A77,'2014 Monthly Prices Q1'!$B$4:$B$119,0))," No Sale")</f>
        <v xml:space="preserve"> No Sale</v>
      </c>
      <c r="D77" s="12" t="str">
        <f>_xlfn.IFNA(INDEX('2014 Monthly Prices Q1'!$L$4:$L$119,MATCH(A77,'2014 Monthly Prices Q1'!$I$4:$I$119,0))," No Sale")</f>
        <v xml:space="preserve"> No Sale</v>
      </c>
      <c r="E77" s="12" t="str">
        <f>_xlfn.IFNA(INDEX('2014 Monthly Prices Q1'!$S$4:$S$119,MATCH(A77,'2014 Monthly Prices Q1'!$P$4:$P$119,0))," No Sale")</f>
        <v xml:space="preserve"> No Sale</v>
      </c>
      <c r="F77" s="1"/>
      <c r="G77" s="15" t="str">
        <f>_xlfn.IFNA(INDEX('2014 Monthly Prices Q1'!$G$4:$G$119,MATCH(A77,'2014 Monthly Prices Q1'!$B$4:$B$119,0))," No Sale")</f>
        <v xml:space="preserve"> No Sale</v>
      </c>
      <c r="H77" s="12" t="str">
        <f>_xlfn.IFNA(INDEX('2014 Monthly Prices Q1'!$N$4:$N$119,MATCH(A77,'2014 Monthly Prices Q1'!$I$4:$I$119,0))," No Sale")</f>
        <v xml:space="preserve"> No Sale</v>
      </c>
      <c r="I77" s="18" t="str">
        <f>_xlfn.IFNA(INDEX('2014 Monthly Prices Q1'!$U$4:$U$119,MATCH(A77,'2014 Monthly Prices Q1'!$P$4:$P$119,0))," No Sale")</f>
        <v xml:space="preserve"> No Sale</v>
      </c>
      <c r="J77" s="1"/>
      <c r="K77" s="34" t="str">
        <f>_xlfn.IFNA(INDEX('2014 Monthly Prices Q1'!$C$49:$C$90,MATCH(A77,'2014 Monthly Prices Q1'!$B$49:$B$90,0)),"N/A")</f>
        <v>N/A</v>
      </c>
      <c r="L77" s="22" t="str">
        <f>_xlfn.IFNA(INDEX('2014 Monthly Prices Q1'!$J$49:$J$90,MATCH(A77,'2014 Monthly Prices Q1'!$I$49:$I$90,0)),"N/A")</f>
        <v>N/A</v>
      </c>
      <c r="M77" s="34" t="str">
        <f>_xlfn.IFNA(INDEX('2014 Monthly Prices Q1'!$Q$49:$Q$90,MATCH(A77,'2014 Monthly Prices Q1'!$P$49:$P$90,0)),"N/A")</f>
        <v>N/A</v>
      </c>
      <c r="N77" s="1"/>
      <c r="O77" s="36" t="str">
        <f>_xlfn.IFNA(INDEX('2014 Monthly Prices Q1'!$C$4:$C$119,MATCH(A77,'2014 Monthly Prices Q1'!$P$4:$P$119,0))," No Sale")</f>
        <v xml:space="preserve"> No Sale</v>
      </c>
      <c r="P77" s="22" t="str">
        <f>_xlfn.IFNA(INDEX('2014 Monthly Prices Q1'!$J$4:$J$119,MATCH(A77,'2014 Monthly Prices Q1'!$I$4:$I$119,0))," No Sale")</f>
        <v xml:space="preserve"> No Sale</v>
      </c>
      <c r="Q77" s="37" t="str">
        <f>_xlfn.IFNA(INDEX('2014 Monthly Prices Q1'!$Q$4:$Q$119,MATCH(A77,'2014 Monthly Prices Q1'!$P$4:$P$119,0))," No Sale")</f>
        <v xml:space="preserve"> No Sale</v>
      </c>
      <c r="R77" s="1"/>
      <c r="S77" s="78" t="str">
        <f t="shared" si="1"/>
        <v>NA</v>
      </c>
      <c r="T77" s="79" t="str">
        <f t="shared" si="1"/>
        <v>NA</v>
      </c>
      <c r="U77" s="80" t="str">
        <f t="shared" si="1"/>
        <v>NA</v>
      </c>
    </row>
    <row r="78" spans="1:21" ht="15.75" thickBot="1" x14ac:dyDescent="0.3">
      <c r="A78" s="57" t="s">
        <v>152</v>
      </c>
      <c r="B78" s="1"/>
      <c r="C78" s="47"/>
      <c r="D78" s="56"/>
      <c r="E78" s="56"/>
      <c r="F78" s="1"/>
      <c r="G78" s="60">
        <f>SUM(G21:G77)</f>
        <v>177451.66000000027</v>
      </c>
      <c r="H78" s="61">
        <f>SUM(H21:H77)</f>
        <v>155918.16999999998</v>
      </c>
      <c r="I78" s="62">
        <f>SUM(I21:I77)</f>
        <v>165207.86000000002</v>
      </c>
      <c r="J78" s="1"/>
      <c r="K78" s="63">
        <f>SUM(K21:K77)</f>
        <v>7660</v>
      </c>
      <c r="L78" s="64">
        <f>SUM(L22:L77)</f>
        <v>8008</v>
      </c>
      <c r="M78" s="65">
        <f>SUM(M22:M77)</f>
        <v>8799</v>
      </c>
      <c r="N78" s="1"/>
      <c r="O78" s="63">
        <f>SUM(O21:O77)</f>
        <v>29019</v>
      </c>
      <c r="P78" s="64">
        <f>SUM(P21:P77)</f>
        <v>8214</v>
      </c>
      <c r="Q78" s="66">
        <f>SUM(Q21:Q77)</f>
        <v>9637</v>
      </c>
      <c r="R78" s="1"/>
      <c r="S78" s="67">
        <f t="shared" si="1"/>
        <v>3.7883812010443862</v>
      </c>
      <c r="T78" s="68">
        <f t="shared" si="1"/>
        <v>1.0257242757242757</v>
      </c>
      <c r="U78" s="69">
        <f t="shared" si="1"/>
        <v>1.0952380952380953</v>
      </c>
    </row>
  </sheetData>
  <mergeCells count="13">
    <mergeCell ref="S19:U19"/>
    <mergeCell ref="C3:M3"/>
    <mergeCell ref="C5:E5"/>
    <mergeCell ref="G5:I5"/>
    <mergeCell ref="K5:M5"/>
    <mergeCell ref="O5:Q5"/>
    <mergeCell ref="S5:U5"/>
    <mergeCell ref="S4:V4"/>
    <mergeCell ref="C18:M18"/>
    <mergeCell ref="C19:E19"/>
    <mergeCell ref="G19:I19"/>
    <mergeCell ref="K19:M19"/>
    <mergeCell ref="O19:Q19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FF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'2014 Q1 Summary'!C7:E7</xm:f>
              <xm:sqref>F7</xm:sqref>
            </x14:sparkline>
            <x14:sparkline>
              <xm:f>'2014 Q1 Summary'!C8:E8</xm:f>
              <xm:sqref>F8</xm:sqref>
            </x14:sparkline>
            <x14:sparkline>
              <xm:f>'2014 Q1 Summary'!C9:E9</xm:f>
              <xm:sqref>F9</xm:sqref>
            </x14:sparkline>
            <x14:sparkline>
              <xm:f>'2014 Q1 Summary'!C10:E10</xm:f>
              <xm:sqref>F10</xm:sqref>
            </x14:sparkline>
            <x14:sparkline>
              <xm:f>'2014 Q1 Summary'!C11:E11</xm:f>
              <xm:sqref>F11</xm:sqref>
            </x14:sparkline>
            <x14:sparkline>
              <xm:f>'2014 Q1 Summary'!C12:E12</xm:f>
              <xm:sqref>F12</xm:sqref>
            </x14:sparkline>
            <x14:sparkline>
              <xm:f>'2014 Q1 Summary'!C13:E13</xm:f>
              <xm:sqref>F13</xm:sqref>
            </x14:sparkline>
            <x14:sparkline>
              <xm:f>'2014 Q1 Summary'!C14:E14</xm:f>
              <xm:sqref>F14</xm:sqref>
            </x14:sparkline>
            <x14:sparkline>
              <xm:f>'2014 Q1 Summary'!C15:E15</xm:f>
              <xm:sqref>F15</xm:sqref>
            </x14:sparkline>
          </x14:sparklines>
        </x14:sparklineGroup>
        <x14:sparklineGroup displayEmptyCellsAs="gap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'2014 Q1 Summary'!G7:I7</xm:f>
              <xm:sqref>J7</xm:sqref>
            </x14:sparkline>
            <x14:sparkline>
              <xm:f>'2014 Q1 Summary'!G8:I8</xm:f>
              <xm:sqref>J8</xm:sqref>
            </x14:sparkline>
            <x14:sparkline>
              <xm:f>'2014 Q1 Summary'!G9:I9</xm:f>
              <xm:sqref>J9</xm:sqref>
            </x14:sparkline>
            <x14:sparkline>
              <xm:f>'2014 Q1 Summary'!G10:I10</xm:f>
              <xm:sqref>J10</xm:sqref>
            </x14:sparkline>
            <x14:sparkline>
              <xm:f>'2014 Q1 Summary'!G11:I11</xm:f>
              <xm:sqref>J11</xm:sqref>
            </x14:sparkline>
            <x14:sparkline>
              <xm:f>'2014 Q1 Summary'!G12:I12</xm:f>
              <xm:sqref>J12</xm:sqref>
            </x14:sparkline>
            <x14:sparkline>
              <xm:f>'2014 Q1 Summary'!G13:I13</xm:f>
              <xm:sqref>J13</xm:sqref>
            </x14:sparkline>
            <x14:sparkline>
              <xm:f>'2014 Q1 Summary'!G14:I14</xm:f>
              <xm:sqref>J14</xm:sqref>
            </x14:sparkline>
            <x14:sparkline>
              <xm:f>'2014 Q1 Summary'!G15:I15</xm:f>
              <xm:sqref>J15</xm:sqref>
            </x14:sparkline>
            <x14:sparkline>
              <xm:f>'2014 Q1 Summary'!G16:I16</xm:f>
              <xm:sqref>J16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showRowColHeaders="0" zoomScale="90" zoomScaleNormal="90" workbookViewId="0">
      <pane xSplit="1" topLeftCell="B1" activePane="topRight" state="frozen"/>
      <selection pane="topRight" activeCell="I21" sqref="I21"/>
    </sheetView>
  </sheetViews>
  <sheetFormatPr defaultRowHeight="12.75" x14ac:dyDescent="0.2"/>
  <cols>
    <col min="1" max="1" width="35.7109375" style="112" bestFit="1" customWidth="1"/>
    <col min="2" max="2" width="9.140625" style="112"/>
    <col min="3" max="3" width="13.140625" style="112" bestFit="1" customWidth="1"/>
    <col min="4" max="4" width="13.5703125" style="112" bestFit="1" customWidth="1"/>
    <col min="5" max="5" width="15.85546875" style="112" bestFit="1" customWidth="1"/>
    <col min="6" max="6" width="15" style="112" bestFit="1" customWidth="1"/>
    <col min="7" max="7" width="13.5703125" style="112" bestFit="1" customWidth="1"/>
    <col min="8" max="8" width="17.85546875" style="112" customWidth="1"/>
    <col min="9" max="9" width="15.42578125" style="112" bestFit="1" customWidth="1"/>
    <col min="10" max="11" width="13.28515625" style="112" bestFit="1" customWidth="1"/>
    <col min="12" max="12" width="9.140625" style="112"/>
    <col min="13" max="15" width="13.28515625" style="112" bestFit="1" customWidth="1"/>
    <col min="16" max="16" width="15" style="112" customWidth="1"/>
    <col min="17" max="17" width="13.28515625" style="112" bestFit="1" customWidth="1"/>
    <col min="18" max="18" width="15" style="112" customWidth="1"/>
    <col min="19" max="20" width="15" style="112" bestFit="1" customWidth="1"/>
    <col min="21" max="21" width="14.42578125" style="112" bestFit="1" customWidth="1"/>
    <col min="22" max="23" width="13.28515625" style="112" bestFit="1" customWidth="1"/>
    <col min="24" max="24" width="15" style="112" bestFit="1" customWidth="1"/>
    <col min="25" max="25" width="13.28515625" style="112" bestFit="1" customWidth="1"/>
    <col min="26" max="26" width="15" style="112" bestFit="1" customWidth="1"/>
    <col min="27" max="27" width="15.42578125" style="112" bestFit="1" customWidth="1"/>
    <col min="28" max="29" width="13.28515625" style="112" bestFit="1" customWidth="1"/>
    <col min="30" max="30" width="19.140625" style="112" bestFit="1" customWidth="1"/>
    <col min="31" max="16384" width="9.140625" style="112"/>
  </cols>
  <sheetData>
    <row r="1" spans="1:49" x14ac:dyDescent="0.2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49" x14ac:dyDescent="0.2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</row>
    <row r="3" spans="1:49" ht="13.5" thickBot="1" x14ac:dyDescent="0.25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</row>
    <row r="4" spans="1:49" ht="13.5" thickBot="1" x14ac:dyDescent="0.25">
      <c r="A4" s="113" t="s">
        <v>151</v>
      </c>
      <c r="B4" s="113"/>
      <c r="C4" s="209" t="s">
        <v>197</v>
      </c>
      <c r="D4" s="210"/>
      <c r="E4" s="211"/>
      <c r="F4" s="209" t="s">
        <v>158</v>
      </c>
      <c r="G4" s="210"/>
      <c r="H4" s="211"/>
      <c r="I4" s="209" t="s">
        <v>204</v>
      </c>
      <c r="J4" s="210"/>
      <c r="K4" s="211"/>
      <c r="L4" s="113"/>
      <c r="M4" s="209" t="s">
        <v>197</v>
      </c>
      <c r="N4" s="210"/>
      <c r="O4" s="211"/>
      <c r="P4" s="209" t="s">
        <v>158</v>
      </c>
      <c r="Q4" s="210"/>
      <c r="R4" s="211"/>
      <c r="S4" s="111"/>
      <c r="T4" s="111"/>
      <c r="U4" s="111"/>
      <c r="V4" s="111"/>
      <c r="W4" s="209" t="s">
        <v>197</v>
      </c>
      <c r="X4" s="210"/>
      <c r="Y4" s="211"/>
      <c r="Z4" s="209" t="s">
        <v>158</v>
      </c>
      <c r="AA4" s="210"/>
      <c r="AB4" s="211"/>
      <c r="AC4" s="111"/>
      <c r="AD4" s="111"/>
      <c r="AE4" s="111"/>
      <c r="AF4" s="111"/>
      <c r="AG4" s="111"/>
    </row>
    <row r="5" spans="1:49" ht="13.5" thickBot="1" x14ac:dyDescent="0.25">
      <c r="A5" s="114"/>
      <c r="B5" s="111"/>
      <c r="C5" s="221" t="s">
        <v>157</v>
      </c>
      <c r="D5" s="222"/>
      <c r="E5" s="223"/>
      <c r="F5" s="221" t="s">
        <v>157</v>
      </c>
      <c r="G5" s="222"/>
      <c r="H5" s="223"/>
      <c r="I5" s="203" t="s">
        <v>202</v>
      </c>
      <c r="J5" s="204"/>
      <c r="K5" s="205"/>
      <c r="L5" s="111"/>
      <c r="M5" s="206" t="s">
        <v>192</v>
      </c>
      <c r="N5" s="207"/>
      <c r="O5" s="208"/>
      <c r="P5" s="206" t="s">
        <v>192</v>
      </c>
      <c r="Q5" s="207"/>
      <c r="R5" s="208"/>
      <c r="S5" s="189" t="s">
        <v>206</v>
      </c>
      <c r="T5" s="190"/>
      <c r="U5" s="191"/>
      <c r="V5" s="111"/>
      <c r="W5" s="206" t="s">
        <v>166</v>
      </c>
      <c r="X5" s="207"/>
      <c r="Y5" s="208"/>
      <c r="Z5" s="206" t="s">
        <v>166</v>
      </c>
      <c r="AA5" s="207"/>
      <c r="AB5" s="208"/>
      <c r="AC5" s="189" t="s">
        <v>211</v>
      </c>
      <c r="AD5" s="190"/>
      <c r="AE5" s="191"/>
      <c r="AF5" s="111"/>
      <c r="AG5" s="111"/>
    </row>
    <row r="6" spans="1:49" ht="13.5" thickBot="1" x14ac:dyDescent="0.25">
      <c r="A6" s="113" t="s">
        <v>0</v>
      </c>
      <c r="B6" s="111"/>
      <c r="C6" s="115" t="s">
        <v>154</v>
      </c>
      <c r="D6" s="116" t="s">
        <v>155</v>
      </c>
      <c r="E6" s="115" t="s">
        <v>156</v>
      </c>
      <c r="F6" s="115" t="s">
        <v>154</v>
      </c>
      <c r="G6" s="116" t="s">
        <v>155</v>
      </c>
      <c r="H6" s="117" t="s">
        <v>156</v>
      </c>
      <c r="I6" s="118" t="s">
        <v>193</v>
      </c>
      <c r="J6" s="119" t="s">
        <v>190</v>
      </c>
      <c r="K6" s="120" t="s">
        <v>191</v>
      </c>
      <c r="L6" s="111"/>
      <c r="M6" s="121" t="s">
        <v>189</v>
      </c>
      <c r="N6" s="121" t="s">
        <v>190</v>
      </c>
      <c r="O6" s="121" t="s">
        <v>191</v>
      </c>
      <c r="P6" s="121" t="s">
        <v>189</v>
      </c>
      <c r="Q6" s="121" t="s">
        <v>190</v>
      </c>
      <c r="R6" s="121" t="s">
        <v>191</v>
      </c>
      <c r="S6" s="122" t="s">
        <v>193</v>
      </c>
      <c r="T6" s="122" t="s">
        <v>190</v>
      </c>
      <c r="U6" s="122" t="s">
        <v>191</v>
      </c>
      <c r="V6" s="111"/>
      <c r="W6" s="121" t="s">
        <v>163</v>
      </c>
      <c r="X6" s="121" t="s">
        <v>164</v>
      </c>
      <c r="Y6" s="121" t="s">
        <v>165</v>
      </c>
      <c r="Z6" s="121" t="s">
        <v>163</v>
      </c>
      <c r="AA6" s="121" t="s">
        <v>164</v>
      </c>
      <c r="AB6" s="121" t="s">
        <v>165</v>
      </c>
      <c r="AC6" s="122" t="s">
        <v>193</v>
      </c>
      <c r="AD6" s="122" t="s">
        <v>190</v>
      </c>
      <c r="AE6" s="122" t="s">
        <v>191</v>
      </c>
      <c r="AF6" s="111"/>
      <c r="AG6" s="111"/>
    </row>
    <row r="7" spans="1:49" x14ac:dyDescent="0.2">
      <c r="A7" s="123" t="s">
        <v>60</v>
      </c>
      <c r="B7" s="111"/>
      <c r="C7" s="124">
        <v>34.017512897094832</v>
      </c>
      <c r="D7" s="125">
        <v>42.839364380113246</v>
      </c>
      <c r="E7" s="126">
        <v>41.014048624253896</v>
      </c>
      <c r="F7" s="124">
        <v>39.298187857210671</v>
      </c>
      <c r="G7" s="125">
        <v>34.943859557048384</v>
      </c>
      <c r="H7" s="127">
        <v>43.272214179813581</v>
      </c>
      <c r="I7" s="128">
        <f>F7-C7</f>
        <v>5.2806749601158387</v>
      </c>
      <c r="J7" s="129">
        <f>G7-D7</f>
        <v>-7.8955048230648615</v>
      </c>
      <c r="K7" s="130">
        <f>H7-E7</f>
        <v>2.2581655555596853</v>
      </c>
      <c r="L7" s="111"/>
      <c r="M7" s="131">
        <v>7661</v>
      </c>
      <c r="N7" s="132">
        <v>5702</v>
      </c>
      <c r="O7" s="133">
        <v>5954</v>
      </c>
      <c r="P7" s="131">
        <v>10062</v>
      </c>
      <c r="Q7" s="132">
        <v>9757</v>
      </c>
      <c r="R7" s="134">
        <v>10661</v>
      </c>
      <c r="S7" s="135">
        <f>(P7-M7)/M7</f>
        <v>0.31340556063177133</v>
      </c>
      <c r="T7" s="135">
        <f>(Q7-N7)/N7</f>
        <v>0.71115398105927741</v>
      </c>
      <c r="U7" s="135">
        <f>(R7-O7)/O7</f>
        <v>0.79056096741686266</v>
      </c>
      <c r="V7" s="111"/>
      <c r="W7" s="131">
        <v>7366</v>
      </c>
      <c r="X7" s="132">
        <v>4767</v>
      </c>
      <c r="Y7" s="134">
        <v>6869</v>
      </c>
      <c r="Z7" s="131">
        <v>10533</v>
      </c>
      <c r="AA7" s="132">
        <v>9527</v>
      </c>
      <c r="AB7" s="136">
        <v>10522</v>
      </c>
      <c r="AC7" s="135">
        <f>(Z7-W7)/W7</f>
        <v>0.42994841162096115</v>
      </c>
      <c r="AD7" s="135">
        <f>(AA7-X7)/X7</f>
        <v>0.99853157121879588</v>
      </c>
      <c r="AE7" s="135">
        <f>(AB7-Y7)/Y7</f>
        <v>0.53180957926918038</v>
      </c>
      <c r="AF7" s="111"/>
      <c r="AG7" s="111"/>
    </row>
    <row r="8" spans="1:49" x14ac:dyDescent="0.2">
      <c r="A8" s="137" t="s">
        <v>106</v>
      </c>
      <c r="B8" s="111"/>
      <c r="C8" s="124">
        <v>72.684548458149749</v>
      </c>
      <c r="D8" s="125">
        <v>64.136727622714432</v>
      </c>
      <c r="E8" s="126">
        <v>84.467300690521085</v>
      </c>
      <c r="F8" s="124">
        <v>50.557394957983107</v>
      </c>
      <c r="G8" s="125">
        <v>61.674797921478138</v>
      </c>
      <c r="H8" s="127">
        <v>58.620177038626856</v>
      </c>
      <c r="I8" s="138">
        <f t="shared" ref="I8:I15" si="0">F8-C8</f>
        <v>-22.127153500166642</v>
      </c>
      <c r="J8" s="129">
        <f t="shared" ref="J8:J15" si="1">G8-D8</f>
        <v>-2.4619297012362935</v>
      </c>
      <c r="K8" s="139">
        <f t="shared" ref="K8:K15" si="2">H8-E8</f>
        <v>-25.847123651894229</v>
      </c>
      <c r="L8" s="111"/>
      <c r="M8" s="131">
        <v>2516</v>
      </c>
      <c r="N8" s="132">
        <v>2274</v>
      </c>
      <c r="O8" s="133">
        <v>1298</v>
      </c>
      <c r="P8" s="131">
        <v>2241</v>
      </c>
      <c r="Q8" s="132">
        <v>2023</v>
      </c>
      <c r="R8" s="134">
        <v>2018</v>
      </c>
      <c r="S8" s="140">
        <f t="shared" ref="S8:S16" si="3">(P8-M8)/M8</f>
        <v>-0.10930047694753577</v>
      </c>
      <c r="T8" s="140">
        <f t="shared" ref="T8:T16" si="4">(Q8-N8)/N8</f>
        <v>-0.11037818821459983</v>
      </c>
      <c r="U8" s="141">
        <f t="shared" ref="U8:U16" si="5">(R8-O8)/O8</f>
        <v>0.55469953775038516</v>
      </c>
      <c r="V8" s="111"/>
      <c r="W8" s="131">
        <v>2724</v>
      </c>
      <c r="X8" s="132">
        <v>2078</v>
      </c>
      <c r="Y8" s="134">
        <v>1593</v>
      </c>
      <c r="Z8" s="131">
        <v>2499</v>
      </c>
      <c r="AA8" s="132">
        <v>1732</v>
      </c>
      <c r="AB8" s="133">
        <v>1864</v>
      </c>
      <c r="AC8" s="140">
        <f t="shared" ref="AC8:AC16" si="6">(Z8-W8)/W8</f>
        <v>-8.2599118942731281E-2</v>
      </c>
      <c r="AD8" s="140">
        <f t="shared" ref="AD8:AD16" si="7">(AA8-X8)/X8</f>
        <v>-0.16650625601539942</v>
      </c>
      <c r="AE8" s="141">
        <f t="shared" ref="AE8:AE16" si="8">(AB8-Y8)/Y8</f>
        <v>0.17011927181418707</v>
      </c>
      <c r="AF8" s="111"/>
      <c r="AG8" s="111"/>
    </row>
    <row r="9" spans="1:49" x14ac:dyDescent="0.2">
      <c r="A9" s="137" t="s">
        <v>114</v>
      </c>
      <c r="B9" s="111"/>
      <c r="C9" s="124">
        <v>132.24434035909445</v>
      </c>
      <c r="D9" s="125">
        <v>123.2956204379562</v>
      </c>
      <c r="E9" s="126">
        <v>133.36974358974359</v>
      </c>
      <c r="F9" s="124">
        <v>151.22328603859239</v>
      </c>
      <c r="G9" s="125">
        <v>116.63326226012794</v>
      </c>
      <c r="H9" s="127">
        <v>158.94053380782901</v>
      </c>
      <c r="I9" s="128">
        <f t="shared" si="0"/>
        <v>18.97894567949794</v>
      </c>
      <c r="J9" s="129">
        <f t="shared" si="1"/>
        <v>-6.662358177828267</v>
      </c>
      <c r="K9" s="142">
        <f t="shared" si="2"/>
        <v>25.570790218085421</v>
      </c>
      <c r="L9" s="111"/>
      <c r="M9" s="131">
        <v>1241</v>
      </c>
      <c r="N9" s="132">
        <v>945</v>
      </c>
      <c r="O9" s="133">
        <v>869</v>
      </c>
      <c r="P9" s="131">
        <v>1367</v>
      </c>
      <c r="Q9" s="132">
        <v>1472</v>
      </c>
      <c r="R9" s="134">
        <v>1477</v>
      </c>
      <c r="S9" s="141">
        <f t="shared" si="3"/>
        <v>0.10153102336825141</v>
      </c>
      <c r="T9" s="141">
        <f t="shared" si="4"/>
        <v>0.55767195767195765</v>
      </c>
      <c r="U9" s="141">
        <f t="shared" si="5"/>
        <v>0.69965477560414269</v>
      </c>
      <c r="V9" s="111"/>
      <c r="W9" s="131">
        <v>1281</v>
      </c>
      <c r="X9" s="132">
        <v>959</v>
      </c>
      <c r="Y9" s="134">
        <v>975</v>
      </c>
      <c r="Z9" s="131">
        <v>1762</v>
      </c>
      <c r="AA9" s="132">
        <v>938</v>
      </c>
      <c r="AB9" s="133">
        <v>1405</v>
      </c>
      <c r="AC9" s="141">
        <f t="shared" si="6"/>
        <v>0.37548790007806399</v>
      </c>
      <c r="AD9" s="140">
        <f t="shared" si="7"/>
        <v>-2.1897810218978103E-2</v>
      </c>
      <c r="AE9" s="141">
        <f t="shared" si="8"/>
        <v>0.44102564102564101</v>
      </c>
      <c r="AF9" s="111"/>
      <c r="AG9" s="111"/>
    </row>
    <row r="10" spans="1:49" x14ac:dyDescent="0.2">
      <c r="A10" s="137" t="s">
        <v>46</v>
      </c>
      <c r="B10" s="111"/>
      <c r="C10" s="124">
        <v>18.897828673408686</v>
      </c>
      <c r="D10" s="125">
        <v>20.721383467279029</v>
      </c>
      <c r="E10" s="126">
        <v>21.498153896961693</v>
      </c>
      <c r="F10" s="124">
        <v>17.349134377576256</v>
      </c>
      <c r="G10" s="125">
        <v>17.138625123639958</v>
      </c>
      <c r="H10" s="127">
        <v>16.211343283582089</v>
      </c>
      <c r="I10" s="138">
        <f t="shared" si="0"/>
        <v>-1.5486942958324299</v>
      </c>
      <c r="J10" s="129">
        <f t="shared" si="1"/>
        <v>-3.5827583436390711</v>
      </c>
      <c r="K10" s="139">
        <f t="shared" si="2"/>
        <v>-5.286810613379604</v>
      </c>
      <c r="L10" s="111"/>
      <c r="M10" s="131">
        <v>559</v>
      </c>
      <c r="N10" s="132">
        <v>470</v>
      </c>
      <c r="O10" s="133">
        <v>328</v>
      </c>
      <c r="P10" s="131">
        <v>760</v>
      </c>
      <c r="Q10" s="132">
        <v>1214</v>
      </c>
      <c r="R10" s="134">
        <v>1135</v>
      </c>
      <c r="S10" s="141">
        <f t="shared" si="3"/>
        <v>0.35957066189624332</v>
      </c>
      <c r="T10" s="141">
        <f t="shared" si="4"/>
        <v>1.5829787234042554</v>
      </c>
      <c r="U10" s="141">
        <f t="shared" si="5"/>
        <v>2.4603658536585367</v>
      </c>
      <c r="V10" s="111"/>
      <c r="W10" s="131">
        <v>3362</v>
      </c>
      <c r="X10" s="132">
        <v>3484</v>
      </c>
      <c r="Y10" s="134">
        <v>3028</v>
      </c>
      <c r="Z10" s="131">
        <v>4852</v>
      </c>
      <c r="AA10" s="132">
        <v>3033</v>
      </c>
      <c r="AB10" s="133">
        <v>5025</v>
      </c>
      <c r="AC10" s="141">
        <f t="shared" si="6"/>
        <v>0.44318857822724567</v>
      </c>
      <c r="AD10" s="140">
        <f t="shared" si="7"/>
        <v>-0.12944890929965558</v>
      </c>
      <c r="AE10" s="141">
        <f t="shared" si="8"/>
        <v>0.6595112285336856</v>
      </c>
      <c r="AF10" s="111"/>
      <c r="AG10" s="111"/>
    </row>
    <row r="11" spans="1:49" x14ac:dyDescent="0.2">
      <c r="A11" s="137" t="s">
        <v>27</v>
      </c>
      <c r="B11" s="111"/>
      <c r="C11" s="124">
        <v>17.837065884980465</v>
      </c>
      <c r="D11" s="125">
        <v>13.053503868230617</v>
      </c>
      <c r="E11" s="126">
        <v>15.68266691190003</v>
      </c>
      <c r="F11" s="124">
        <v>6.218706074297212</v>
      </c>
      <c r="G11" s="125">
        <v>5.4313824884791959</v>
      </c>
      <c r="H11" s="127">
        <v>9.295999402895994</v>
      </c>
      <c r="I11" s="138">
        <f t="shared" si="0"/>
        <v>-11.618359810683252</v>
      </c>
      <c r="J11" s="129">
        <f t="shared" si="1"/>
        <v>-7.6221213797514213</v>
      </c>
      <c r="K11" s="139">
        <f t="shared" si="2"/>
        <v>-6.3866675090040363</v>
      </c>
      <c r="L11" s="111"/>
      <c r="M11" s="131">
        <v>1966</v>
      </c>
      <c r="N11" s="132">
        <v>2457</v>
      </c>
      <c r="O11" s="133">
        <v>3436</v>
      </c>
      <c r="P11" s="131">
        <v>6300</v>
      </c>
      <c r="Q11" s="132">
        <v>5849</v>
      </c>
      <c r="R11" s="134">
        <v>5079</v>
      </c>
      <c r="S11" s="141">
        <f t="shared" si="3"/>
        <v>2.2044760935910479</v>
      </c>
      <c r="T11" s="141">
        <f t="shared" si="4"/>
        <v>1.3805453805453805</v>
      </c>
      <c r="U11" s="141">
        <f t="shared" si="5"/>
        <v>0.47817229336437717</v>
      </c>
      <c r="V11" s="111"/>
      <c r="W11" s="131">
        <v>3582</v>
      </c>
      <c r="X11" s="132">
        <v>4007</v>
      </c>
      <c r="Y11" s="134">
        <v>5437</v>
      </c>
      <c r="Z11" s="131">
        <v>7968</v>
      </c>
      <c r="AA11" s="132">
        <v>6510</v>
      </c>
      <c r="AB11" s="133">
        <v>6699</v>
      </c>
      <c r="AC11" s="141">
        <f t="shared" si="6"/>
        <v>1.2244556113902847</v>
      </c>
      <c r="AD11" s="141">
        <f t="shared" si="7"/>
        <v>0.62465685051160469</v>
      </c>
      <c r="AE11" s="141">
        <f t="shared" si="8"/>
        <v>0.23211329777450801</v>
      </c>
      <c r="AF11" s="111"/>
      <c r="AG11" s="111"/>
    </row>
    <row r="12" spans="1:49" x14ac:dyDescent="0.2">
      <c r="A12" s="137" t="s">
        <v>49</v>
      </c>
      <c r="B12" s="111"/>
      <c r="C12" s="124">
        <v>14.105278766310795</v>
      </c>
      <c r="D12" s="125">
        <v>14.017928039702234</v>
      </c>
      <c r="E12" s="126">
        <v>14.122648335745296</v>
      </c>
      <c r="F12" s="124">
        <v>8.7212262459662959</v>
      </c>
      <c r="G12" s="125">
        <v>8.8201016816581941</v>
      </c>
      <c r="H12" s="127">
        <v>8.5519719867305568</v>
      </c>
      <c r="I12" s="138">
        <f t="shared" si="0"/>
        <v>-5.3840525203444987</v>
      </c>
      <c r="J12" s="129">
        <f t="shared" si="1"/>
        <v>-5.1978263580440398</v>
      </c>
      <c r="K12" s="139">
        <f t="shared" si="2"/>
        <v>-5.5706763490147395</v>
      </c>
      <c r="L12" s="111"/>
      <c r="M12" s="131">
        <v>593</v>
      </c>
      <c r="N12" s="132">
        <v>347</v>
      </c>
      <c r="O12" s="133">
        <v>848</v>
      </c>
      <c r="P12" s="131">
        <v>664</v>
      </c>
      <c r="Q12" s="132">
        <v>2363</v>
      </c>
      <c r="R12" s="134">
        <v>780</v>
      </c>
      <c r="S12" s="141">
        <f t="shared" si="3"/>
        <v>0.11973018549747048</v>
      </c>
      <c r="T12" s="141">
        <f t="shared" si="4"/>
        <v>5.8097982708933715</v>
      </c>
      <c r="U12" s="140">
        <f t="shared" si="5"/>
        <v>-8.0188679245283015E-2</v>
      </c>
      <c r="V12" s="111"/>
      <c r="W12" s="131">
        <v>1686</v>
      </c>
      <c r="X12" s="132">
        <v>1612</v>
      </c>
      <c r="Y12" s="134">
        <v>1382</v>
      </c>
      <c r="Z12" s="131">
        <v>2789</v>
      </c>
      <c r="AA12" s="132">
        <v>2557</v>
      </c>
      <c r="AB12" s="133">
        <v>2713</v>
      </c>
      <c r="AC12" s="141">
        <f t="shared" si="6"/>
        <v>0.65421115065243174</v>
      </c>
      <c r="AD12" s="141">
        <f t="shared" si="7"/>
        <v>0.58622828784119108</v>
      </c>
      <c r="AE12" s="140">
        <f t="shared" si="8"/>
        <v>0.9630969609261939</v>
      </c>
      <c r="AF12" s="111"/>
      <c r="AG12" s="111"/>
    </row>
    <row r="13" spans="1:49" x14ac:dyDescent="0.2">
      <c r="A13" s="137" t="s">
        <v>89</v>
      </c>
      <c r="B13" s="111"/>
      <c r="C13" s="124">
        <v>7.0823474728537681</v>
      </c>
      <c r="D13" s="125">
        <v>7.3933220895253138</v>
      </c>
      <c r="E13" s="126">
        <v>6.8749634155002148</v>
      </c>
      <c r="F13" s="124">
        <v>6.3035568826358954</v>
      </c>
      <c r="G13" s="125">
        <v>5.6523598411942793</v>
      </c>
      <c r="H13" s="127">
        <v>6.1222919505968241</v>
      </c>
      <c r="I13" s="138">
        <f t="shared" si="0"/>
        <v>-0.77879059021787267</v>
      </c>
      <c r="J13" s="129">
        <f t="shared" si="1"/>
        <v>-1.7409622483310345</v>
      </c>
      <c r="K13" s="139">
        <f t="shared" si="2"/>
        <v>-0.75267146490339076</v>
      </c>
      <c r="L13" s="111"/>
      <c r="M13" s="131">
        <v>11088</v>
      </c>
      <c r="N13" s="132">
        <v>7749</v>
      </c>
      <c r="O13" s="133">
        <v>10388</v>
      </c>
      <c r="P13" s="131">
        <v>17712</v>
      </c>
      <c r="Q13" s="132">
        <v>17277</v>
      </c>
      <c r="R13" s="134">
        <v>17803</v>
      </c>
      <c r="S13" s="141">
        <f t="shared" si="3"/>
        <v>0.59740259740259738</v>
      </c>
      <c r="T13" s="141">
        <f t="shared" si="4"/>
        <v>1.2295780100658149</v>
      </c>
      <c r="U13" s="141">
        <f t="shared" si="5"/>
        <v>0.7138043896804005</v>
      </c>
      <c r="V13" s="111"/>
      <c r="W13" s="131">
        <v>12801</v>
      </c>
      <c r="X13" s="132">
        <v>10969</v>
      </c>
      <c r="Y13" s="134">
        <v>14077</v>
      </c>
      <c r="Z13" s="131">
        <v>27010</v>
      </c>
      <c r="AA13" s="132">
        <v>16624</v>
      </c>
      <c r="AB13" s="133">
        <v>18784</v>
      </c>
      <c r="AC13" s="141">
        <f t="shared" si="6"/>
        <v>1.1099914069213344</v>
      </c>
      <c r="AD13" s="141">
        <f t="shared" si="7"/>
        <v>0.51554380526939558</v>
      </c>
      <c r="AE13" s="141">
        <f t="shared" si="8"/>
        <v>0.33437522199332242</v>
      </c>
      <c r="AF13" s="111"/>
      <c r="AG13" s="111"/>
    </row>
    <row r="14" spans="1:49" x14ac:dyDescent="0.2">
      <c r="A14" s="137" t="s">
        <v>29</v>
      </c>
      <c r="B14" s="111"/>
      <c r="C14" s="124">
        <v>196.88888888888889</v>
      </c>
      <c r="D14" s="125">
        <v>194.2</v>
      </c>
      <c r="E14" s="126">
        <v>206.66666666666666</v>
      </c>
      <c r="F14" s="124">
        <v>83.620224719101117</v>
      </c>
      <c r="G14" s="125">
        <v>92.80503144654088</v>
      </c>
      <c r="H14" s="127">
        <v>85.05125523012552</v>
      </c>
      <c r="I14" s="138">
        <f t="shared" si="0"/>
        <v>-113.26866416978777</v>
      </c>
      <c r="J14" s="129">
        <f t="shared" si="1"/>
        <v>-101.39496855345911</v>
      </c>
      <c r="K14" s="139">
        <f t="shared" si="2"/>
        <v>-121.61541143654114</v>
      </c>
      <c r="L14" s="111"/>
      <c r="M14" s="131">
        <v>97</v>
      </c>
      <c r="N14" s="132">
        <v>18</v>
      </c>
      <c r="O14" s="133">
        <v>19</v>
      </c>
      <c r="P14" s="131">
        <v>437</v>
      </c>
      <c r="Q14" s="132">
        <v>278</v>
      </c>
      <c r="R14" s="134">
        <v>881</v>
      </c>
      <c r="S14" s="141">
        <f t="shared" si="3"/>
        <v>3.5051546391752577</v>
      </c>
      <c r="T14" s="141">
        <f t="shared" si="4"/>
        <v>14.444444444444445</v>
      </c>
      <c r="U14" s="141">
        <f t="shared" si="5"/>
        <v>45.368421052631582</v>
      </c>
      <c r="V14" s="111"/>
      <c r="W14" s="131">
        <v>18</v>
      </c>
      <c r="X14" s="132">
        <v>23</v>
      </c>
      <c r="Y14" s="134">
        <v>15</v>
      </c>
      <c r="Z14" s="131">
        <v>445</v>
      </c>
      <c r="AA14" s="132">
        <v>318</v>
      </c>
      <c r="AB14" s="133">
        <v>478</v>
      </c>
      <c r="AC14" s="141">
        <f t="shared" si="6"/>
        <v>23.722222222222221</v>
      </c>
      <c r="AD14" s="141">
        <f t="shared" si="7"/>
        <v>12.826086956521738</v>
      </c>
      <c r="AE14" s="141">
        <f t="shared" si="8"/>
        <v>30.866666666666667</v>
      </c>
      <c r="AF14" s="111"/>
      <c r="AG14" s="111"/>
    </row>
    <row r="15" spans="1:49" ht="13.5" thickBot="1" x14ac:dyDescent="0.25">
      <c r="A15" s="143" t="s">
        <v>90</v>
      </c>
      <c r="B15" s="111"/>
      <c r="C15" s="124">
        <v>11.209229292375195</v>
      </c>
      <c r="D15" s="125">
        <v>12.220505860579996</v>
      </c>
      <c r="E15" s="126">
        <v>12.07941525088904</v>
      </c>
      <c r="F15" s="124">
        <v>10.216071007776444</v>
      </c>
      <c r="G15" s="125">
        <v>9.8078238111148686</v>
      </c>
      <c r="H15" s="127">
        <v>9.9824772367378909</v>
      </c>
      <c r="I15" s="144">
        <f t="shared" si="0"/>
        <v>-0.993158284598751</v>
      </c>
      <c r="J15" s="145">
        <f t="shared" si="1"/>
        <v>-2.4126820494651273</v>
      </c>
      <c r="K15" s="146">
        <f t="shared" si="2"/>
        <v>-2.0969380141511493</v>
      </c>
      <c r="L15" s="111"/>
      <c r="M15" s="131">
        <v>1600</v>
      </c>
      <c r="N15" s="132">
        <v>1828</v>
      </c>
      <c r="O15" s="133">
        <v>1260</v>
      </c>
      <c r="P15" s="131">
        <v>6990</v>
      </c>
      <c r="Q15" s="132">
        <v>6605</v>
      </c>
      <c r="R15" s="134">
        <v>6990</v>
      </c>
      <c r="S15" s="147">
        <f t="shared" si="3"/>
        <v>3.3687499999999999</v>
      </c>
      <c r="T15" s="147">
        <f t="shared" si="4"/>
        <v>2.6132385120350108</v>
      </c>
      <c r="U15" s="147">
        <f t="shared" si="5"/>
        <v>4.5476190476190474</v>
      </c>
      <c r="V15" s="111"/>
      <c r="W15" s="131">
        <v>3646</v>
      </c>
      <c r="X15" s="132">
        <v>3242</v>
      </c>
      <c r="Y15" s="134">
        <v>5062</v>
      </c>
      <c r="Z15" s="131">
        <v>12731</v>
      </c>
      <c r="AA15" s="132">
        <v>8979</v>
      </c>
      <c r="AB15" s="133">
        <v>10104</v>
      </c>
      <c r="AC15" s="147">
        <f t="shared" si="6"/>
        <v>2.4917718047174988</v>
      </c>
      <c r="AD15" s="147">
        <f t="shared" si="7"/>
        <v>1.7695866748920419</v>
      </c>
      <c r="AE15" s="147">
        <f t="shared" si="8"/>
        <v>0.99604899249308576</v>
      </c>
      <c r="AF15" s="111"/>
      <c r="AG15" s="111"/>
    </row>
    <row r="16" spans="1:49" ht="13.5" thickBot="1" x14ac:dyDescent="0.25">
      <c r="A16" s="148" t="s">
        <v>152</v>
      </c>
      <c r="B16" s="111"/>
      <c r="C16" s="148"/>
      <c r="D16" s="148"/>
      <c r="E16" s="148"/>
      <c r="F16" s="148"/>
      <c r="G16" s="148"/>
      <c r="H16" s="148"/>
      <c r="I16" s="148"/>
      <c r="J16" s="148"/>
      <c r="K16" s="148"/>
      <c r="L16" s="111"/>
      <c r="M16" s="148">
        <v>27321</v>
      </c>
      <c r="N16" s="148">
        <v>21790</v>
      </c>
      <c r="O16" s="148">
        <v>24400</v>
      </c>
      <c r="P16" s="148">
        <v>46533</v>
      </c>
      <c r="Q16" s="148">
        <v>46838</v>
      </c>
      <c r="R16" s="148">
        <v>46824</v>
      </c>
      <c r="S16" s="149">
        <f t="shared" si="3"/>
        <v>0.70319534424069396</v>
      </c>
      <c r="T16" s="149">
        <f t="shared" si="4"/>
        <v>1.1495181275814594</v>
      </c>
      <c r="U16" s="149">
        <f t="shared" si="5"/>
        <v>0.91901639344262298</v>
      </c>
      <c r="V16" s="111"/>
      <c r="W16" s="148">
        <v>36466</v>
      </c>
      <c r="X16" s="148">
        <v>31141</v>
      </c>
      <c r="Y16" s="148">
        <v>38438</v>
      </c>
      <c r="Z16" s="148">
        <v>70589</v>
      </c>
      <c r="AA16" s="148">
        <v>50218</v>
      </c>
      <c r="AB16" s="148">
        <v>57594</v>
      </c>
      <c r="AC16" s="149">
        <f t="shared" si="6"/>
        <v>0.93574836834311415</v>
      </c>
      <c r="AD16" s="149">
        <f t="shared" si="7"/>
        <v>0.61260075142095627</v>
      </c>
      <c r="AE16" s="149">
        <f t="shared" si="8"/>
        <v>0.49836099693012126</v>
      </c>
      <c r="AF16" s="111"/>
      <c r="AG16" s="111"/>
      <c r="AW16" s="112" t="s">
        <v>207</v>
      </c>
    </row>
    <row r="17" spans="1:33" ht="15.75" customHeight="1" thickBot="1" x14ac:dyDescent="0.25">
      <c r="A17" s="111"/>
      <c r="B17" s="111"/>
      <c r="C17" s="111"/>
      <c r="D17" s="111"/>
      <c r="E17" s="111"/>
      <c r="F17" s="111"/>
      <c r="G17" s="111"/>
      <c r="H17" s="111"/>
      <c r="I17" s="218" t="s">
        <v>203</v>
      </c>
      <c r="J17" s="219"/>
      <c r="K17" s="220"/>
      <c r="L17" s="111"/>
      <c r="M17" s="111"/>
      <c r="N17" s="111"/>
      <c r="O17" s="111"/>
      <c r="P17" s="111"/>
      <c r="Q17" s="111"/>
      <c r="R17" s="111"/>
      <c r="S17" s="186" t="s">
        <v>213</v>
      </c>
      <c r="T17" s="187"/>
      <c r="U17" s="188"/>
      <c r="V17" s="111"/>
      <c r="W17" s="111"/>
      <c r="X17" s="111"/>
      <c r="Y17" s="111"/>
      <c r="Z17" s="111"/>
      <c r="AA17" s="111"/>
      <c r="AB17" s="111"/>
      <c r="AC17" s="192" t="s">
        <v>212</v>
      </c>
      <c r="AD17" s="193"/>
      <c r="AE17" s="194"/>
      <c r="AF17" s="111"/>
      <c r="AG17" s="111"/>
    </row>
    <row r="18" spans="1:33" ht="15.75" customHeight="1" thickBot="1" x14ac:dyDescent="0.25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</row>
    <row r="19" spans="1:33" ht="13.5" thickBot="1" x14ac:dyDescent="0.25">
      <c r="A19" s="111"/>
      <c r="B19" s="111"/>
      <c r="C19" s="195" t="s">
        <v>205</v>
      </c>
      <c r="D19" s="196"/>
      <c r="E19" s="196"/>
      <c r="F19" s="196"/>
      <c r="G19" s="196"/>
      <c r="H19" s="197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</row>
    <row r="20" spans="1:33" ht="18" customHeight="1" x14ac:dyDescent="0.2">
      <c r="A20" s="111"/>
      <c r="B20" s="111"/>
      <c r="C20" s="201">
        <v>1</v>
      </c>
      <c r="D20" s="212" t="s">
        <v>216</v>
      </c>
      <c r="E20" s="213"/>
      <c r="F20" s="213"/>
      <c r="G20" s="213"/>
      <c r="H20" s="214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</row>
    <row r="21" spans="1:33" ht="23.25" customHeight="1" thickBot="1" x14ac:dyDescent="0.25">
      <c r="A21" s="111"/>
      <c r="B21" s="111"/>
      <c r="C21" s="202"/>
      <c r="D21" s="215"/>
      <c r="E21" s="216"/>
      <c r="F21" s="216"/>
      <c r="G21" s="216"/>
      <c r="H21" s="217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</row>
    <row r="22" spans="1:33" ht="32.25" customHeight="1" thickBot="1" x14ac:dyDescent="0.25">
      <c r="A22" s="111"/>
      <c r="B22" s="111"/>
      <c r="C22" s="150">
        <v>2</v>
      </c>
      <c r="D22" s="198" t="s">
        <v>214</v>
      </c>
      <c r="E22" s="199"/>
      <c r="F22" s="199"/>
      <c r="G22" s="199"/>
      <c r="H22" s="200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</row>
    <row r="23" spans="1:33" ht="26.25" customHeight="1" thickBot="1" x14ac:dyDescent="0.25">
      <c r="A23" s="111"/>
      <c r="B23" s="111"/>
      <c r="C23" s="151">
        <v>3</v>
      </c>
      <c r="D23" s="195" t="s">
        <v>215</v>
      </c>
      <c r="E23" s="196"/>
      <c r="F23" s="196"/>
      <c r="G23" s="196"/>
      <c r="H23" s="197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</row>
    <row r="24" spans="1:33" ht="13.5" thickBot="1" x14ac:dyDescent="0.25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</row>
    <row r="25" spans="1:33" ht="13.5" thickBot="1" x14ac:dyDescent="0.25">
      <c r="A25" s="113" t="s">
        <v>151</v>
      </c>
      <c r="B25" s="113"/>
      <c r="C25" s="209" t="s">
        <v>197</v>
      </c>
      <c r="D25" s="210"/>
      <c r="E25" s="211"/>
      <c r="F25" s="209" t="s">
        <v>158</v>
      </c>
      <c r="G25" s="210"/>
      <c r="H25" s="211"/>
      <c r="I25" s="209" t="s">
        <v>204</v>
      </c>
      <c r="J25" s="210"/>
      <c r="K25" s="2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</row>
    <row r="26" spans="1:33" ht="13.5" thickBot="1" x14ac:dyDescent="0.25">
      <c r="A26" s="114"/>
      <c r="B26" s="111"/>
      <c r="C26" s="183" t="s">
        <v>208</v>
      </c>
      <c r="D26" s="184"/>
      <c r="E26" s="185"/>
      <c r="F26" s="183" t="s">
        <v>208</v>
      </c>
      <c r="G26" s="184"/>
      <c r="H26" s="185"/>
      <c r="I26" s="203" t="s">
        <v>209</v>
      </c>
      <c r="J26" s="204"/>
      <c r="K26" s="205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</row>
    <row r="27" spans="1:33" ht="13.5" thickBot="1" x14ac:dyDescent="0.25">
      <c r="A27" s="113" t="s">
        <v>0</v>
      </c>
      <c r="B27" s="111"/>
      <c r="C27" s="115" t="s">
        <v>159</v>
      </c>
      <c r="D27" s="116" t="s">
        <v>160</v>
      </c>
      <c r="E27" s="115" t="s">
        <v>161</v>
      </c>
      <c r="F27" s="115" t="s">
        <v>159</v>
      </c>
      <c r="G27" s="116" t="s">
        <v>160</v>
      </c>
      <c r="H27" s="115" t="s">
        <v>161</v>
      </c>
      <c r="I27" s="118" t="s">
        <v>193</v>
      </c>
      <c r="J27" s="119" t="s">
        <v>190</v>
      </c>
      <c r="K27" s="120" t="s">
        <v>191</v>
      </c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</row>
    <row r="28" spans="1:33" x14ac:dyDescent="0.2">
      <c r="A28" s="123" t="s">
        <v>60</v>
      </c>
      <c r="B28" s="111"/>
      <c r="C28" s="124">
        <v>250573.00000000052</v>
      </c>
      <c r="D28" s="125">
        <v>204215.24999999985</v>
      </c>
      <c r="E28" s="126">
        <v>281725.5</v>
      </c>
      <c r="F28" s="124">
        <v>413927.81270000001</v>
      </c>
      <c r="G28" s="125">
        <v>332910.14999999997</v>
      </c>
      <c r="H28" s="126">
        <v>455310.23759999848</v>
      </c>
      <c r="I28" s="128">
        <f>F28-C28</f>
        <v>163354.81269999949</v>
      </c>
      <c r="J28" s="152">
        <f>G28-D28</f>
        <v>128694.90000000011</v>
      </c>
      <c r="K28" s="130">
        <f>H28-E28</f>
        <v>173584.73759999848</v>
      </c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</row>
    <row r="29" spans="1:33" x14ac:dyDescent="0.2">
      <c r="A29" s="137" t="s">
        <v>106</v>
      </c>
      <c r="B29" s="111"/>
      <c r="C29" s="124">
        <v>197992.7099999999</v>
      </c>
      <c r="D29" s="125">
        <v>133276.12000000058</v>
      </c>
      <c r="E29" s="126">
        <v>134556.41000000009</v>
      </c>
      <c r="F29" s="124">
        <v>126342.92999999977</v>
      </c>
      <c r="G29" s="125">
        <v>106820.75000000013</v>
      </c>
      <c r="H29" s="126">
        <v>109268.01000000046</v>
      </c>
      <c r="I29" s="138">
        <f t="shared" ref="I29:I36" si="9">F29-C29</f>
        <v>-71649.78000000013</v>
      </c>
      <c r="J29" s="129">
        <f t="shared" ref="J29:J36" si="10">G29-D29</f>
        <v>-26455.370000000446</v>
      </c>
      <c r="K29" s="139">
        <f t="shared" ref="K29:K36" si="11">H29-E29</f>
        <v>-25288.39999999963</v>
      </c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</row>
    <row r="30" spans="1:33" x14ac:dyDescent="0.2">
      <c r="A30" s="137" t="s">
        <v>114</v>
      </c>
      <c r="B30" s="111"/>
      <c r="C30" s="124">
        <v>169405</v>
      </c>
      <c r="D30" s="125">
        <v>118240.5</v>
      </c>
      <c r="E30" s="126">
        <v>130035.5</v>
      </c>
      <c r="F30" s="124">
        <v>266455.42999999982</v>
      </c>
      <c r="G30" s="125">
        <v>109402</v>
      </c>
      <c r="H30" s="126">
        <v>223311.44999999978</v>
      </c>
      <c r="I30" s="128">
        <f t="shared" si="9"/>
        <v>97050.429999999818</v>
      </c>
      <c r="J30" s="129">
        <f t="shared" si="10"/>
        <v>-8838.5</v>
      </c>
      <c r="K30" s="142">
        <f t="shared" si="11"/>
        <v>93275.949999999779</v>
      </c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</row>
    <row r="31" spans="1:33" x14ac:dyDescent="0.2">
      <c r="A31" s="137" t="s">
        <v>46</v>
      </c>
      <c r="B31" s="111"/>
      <c r="C31" s="124">
        <v>63534.5</v>
      </c>
      <c r="D31" s="125">
        <v>72193.300000000134</v>
      </c>
      <c r="E31" s="126">
        <v>65096.41</v>
      </c>
      <c r="F31" s="124">
        <v>84178</v>
      </c>
      <c r="G31" s="125">
        <v>51981.45</v>
      </c>
      <c r="H31" s="126">
        <v>81462</v>
      </c>
      <c r="I31" s="138">
        <f t="shared" si="9"/>
        <v>20643.5</v>
      </c>
      <c r="J31" s="129">
        <f t="shared" si="10"/>
        <v>-20211.850000000137</v>
      </c>
      <c r="K31" s="142">
        <f t="shared" si="11"/>
        <v>16365.589999999997</v>
      </c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</row>
    <row r="32" spans="1:33" x14ac:dyDescent="0.2">
      <c r="A32" s="137" t="s">
        <v>27</v>
      </c>
      <c r="B32" s="111"/>
      <c r="C32" s="124">
        <v>63892.370000000024</v>
      </c>
      <c r="D32" s="125">
        <v>52305.390000000087</v>
      </c>
      <c r="E32" s="126">
        <v>85266.660000000469</v>
      </c>
      <c r="F32" s="124">
        <v>49550.650000000183</v>
      </c>
      <c r="G32" s="125">
        <v>35358.299999999566</v>
      </c>
      <c r="H32" s="126">
        <v>62273.900000000263</v>
      </c>
      <c r="I32" s="138">
        <f t="shared" si="9"/>
        <v>-14341.719999999841</v>
      </c>
      <c r="J32" s="129">
        <f t="shared" si="10"/>
        <v>-16947.09000000052</v>
      </c>
      <c r="K32" s="139">
        <f t="shared" si="11"/>
        <v>-22992.760000000206</v>
      </c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</row>
    <row r="33" spans="1:33" x14ac:dyDescent="0.2">
      <c r="A33" s="137" t="s">
        <v>49</v>
      </c>
      <c r="B33" s="111"/>
      <c r="C33" s="124">
        <v>23781.5</v>
      </c>
      <c r="D33" s="125">
        <v>22596.9</v>
      </c>
      <c r="E33" s="126">
        <v>19517.5</v>
      </c>
      <c r="F33" s="124">
        <v>24323.5</v>
      </c>
      <c r="G33" s="125">
        <v>22553</v>
      </c>
      <c r="H33" s="126">
        <v>23201.5</v>
      </c>
      <c r="I33" s="153">
        <f t="shared" si="9"/>
        <v>542</v>
      </c>
      <c r="J33" s="129">
        <f t="shared" si="10"/>
        <v>-43.900000000001455</v>
      </c>
      <c r="K33" s="142">
        <f t="shared" si="11"/>
        <v>3684</v>
      </c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</row>
    <row r="34" spans="1:33" x14ac:dyDescent="0.2">
      <c r="A34" s="137" t="s">
        <v>89</v>
      </c>
      <c r="B34" s="111"/>
      <c r="C34" s="124">
        <v>90661.130000001081</v>
      </c>
      <c r="D34" s="125">
        <v>81097.350000003164</v>
      </c>
      <c r="E34" s="126">
        <v>96778.859999996523</v>
      </c>
      <c r="F34" s="124">
        <v>170259.07139999553</v>
      </c>
      <c r="G34" s="125">
        <v>93964.830000013695</v>
      </c>
      <c r="H34" s="126">
        <v>115001.13200001074</v>
      </c>
      <c r="I34" s="153">
        <f t="shared" si="9"/>
        <v>79597.941399994452</v>
      </c>
      <c r="J34" s="152">
        <f t="shared" si="10"/>
        <v>12867.480000010532</v>
      </c>
      <c r="K34" s="142">
        <f t="shared" si="11"/>
        <v>18222.272000014214</v>
      </c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</row>
    <row r="35" spans="1:33" x14ac:dyDescent="0.2">
      <c r="A35" s="137" t="s">
        <v>29</v>
      </c>
      <c r="B35" s="111"/>
      <c r="C35" s="124">
        <v>3544</v>
      </c>
      <c r="D35" s="125">
        <v>4466.5999999999995</v>
      </c>
      <c r="E35" s="126">
        <v>3100</v>
      </c>
      <c r="F35" s="124">
        <v>37211</v>
      </c>
      <c r="G35" s="125">
        <v>29512</v>
      </c>
      <c r="H35" s="126">
        <v>40654.5</v>
      </c>
      <c r="I35" s="153">
        <f t="shared" si="9"/>
        <v>33667</v>
      </c>
      <c r="J35" s="152">
        <f t="shared" si="10"/>
        <v>25045.4</v>
      </c>
      <c r="K35" s="142">
        <f t="shared" si="11"/>
        <v>37554.5</v>
      </c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</row>
    <row r="36" spans="1:33" ht="13.5" thickBot="1" x14ac:dyDescent="0.25">
      <c r="A36" s="143" t="s">
        <v>90</v>
      </c>
      <c r="B36" s="111"/>
      <c r="C36" s="124">
        <v>40868.849999999962</v>
      </c>
      <c r="D36" s="125">
        <v>39618.880000000347</v>
      </c>
      <c r="E36" s="126">
        <v>61146.00000000032</v>
      </c>
      <c r="F36" s="124">
        <v>130060.80000000191</v>
      </c>
      <c r="G36" s="125">
        <v>88064.450000000405</v>
      </c>
      <c r="H36" s="126">
        <v>100862.94999999965</v>
      </c>
      <c r="I36" s="154">
        <f t="shared" si="9"/>
        <v>89191.950000001947</v>
      </c>
      <c r="J36" s="155">
        <f t="shared" si="10"/>
        <v>48445.570000000058</v>
      </c>
      <c r="K36" s="156">
        <f t="shared" si="11"/>
        <v>39716.949999999328</v>
      </c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</row>
    <row r="37" spans="1:33" ht="13.5" thickBot="1" x14ac:dyDescent="0.25">
      <c r="A37" s="148" t="s">
        <v>152</v>
      </c>
      <c r="B37" s="111"/>
      <c r="C37" s="157">
        <v>904253.06000000145</v>
      </c>
      <c r="D37" s="157">
        <v>728010.29000000423</v>
      </c>
      <c r="E37" s="157">
        <v>877222.83999999752</v>
      </c>
      <c r="F37" s="157">
        <v>1302309.1940999972</v>
      </c>
      <c r="G37" s="157">
        <v>870566.93000001379</v>
      </c>
      <c r="H37" s="157">
        <v>1211345.6796000095</v>
      </c>
      <c r="I37" s="157">
        <f>F37-C37</f>
        <v>398056.13409999572</v>
      </c>
      <c r="J37" s="157">
        <f>G37-D37</f>
        <v>142556.64000000956</v>
      </c>
      <c r="K37" s="157">
        <f>H37-E37</f>
        <v>334122.83960001194</v>
      </c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</row>
    <row r="38" spans="1:33" ht="26.25" thickBot="1" x14ac:dyDescent="0.25">
      <c r="A38" s="111"/>
      <c r="B38" s="111"/>
      <c r="C38" s="111"/>
      <c r="D38" s="111"/>
      <c r="E38" s="111"/>
      <c r="F38" s="111"/>
      <c r="G38" s="111"/>
      <c r="H38" s="111"/>
      <c r="I38" s="158">
        <f>I37/C37</f>
        <v>0.44020435396701346</v>
      </c>
      <c r="J38" s="158">
        <f>J37/D37</f>
        <v>0.19581679264452256</v>
      </c>
      <c r="K38" s="158">
        <f>K37/E37</f>
        <v>0.38088707266219024</v>
      </c>
      <c r="L38" s="159" t="s">
        <v>210</v>
      </c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</row>
    <row r="39" spans="1:33" ht="13.5" thickBot="1" x14ac:dyDescent="0.25">
      <c r="A39" s="111"/>
      <c r="B39" s="111"/>
      <c r="C39" s="111"/>
      <c r="D39" s="111"/>
      <c r="E39" s="111"/>
      <c r="F39" s="111"/>
      <c r="G39" s="111"/>
      <c r="H39" s="111"/>
      <c r="I39" s="218" t="s">
        <v>203</v>
      </c>
      <c r="J39" s="219"/>
      <c r="K39" s="220"/>
      <c r="L39" s="160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</row>
    <row r="40" spans="1:33" x14ac:dyDescent="0.2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</row>
    <row r="41" spans="1:33" x14ac:dyDescent="0.2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</row>
    <row r="42" spans="1:33" x14ac:dyDescent="0.2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</row>
    <row r="43" spans="1:33" x14ac:dyDescent="0.2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</row>
  </sheetData>
  <mergeCells count="31">
    <mergeCell ref="I39:K39"/>
    <mergeCell ref="C5:E5"/>
    <mergeCell ref="C4:E4"/>
    <mergeCell ref="F5:H5"/>
    <mergeCell ref="F4:H4"/>
    <mergeCell ref="I5:K5"/>
    <mergeCell ref="I17:K17"/>
    <mergeCell ref="I4:K4"/>
    <mergeCell ref="M4:O4"/>
    <mergeCell ref="P4:R4"/>
    <mergeCell ref="S5:U5"/>
    <mergeCell ref="Z5:AB5"/>
    <mergeCell ref="W5:Y5"/>
    <mergeCell ref="W4:Y4"/>
    <mergeCell ref="Z4:AB4"/>
    <mergeCell ref="F26:H26"/>
    <mergeCell ref="C26:E26"/>
    <mergeCell ref="S17:U17"/>
    <mergeCell ref="AC5:AE5"/>
    <mergeCell ref="AC17:AE17"/>
    <mergeCell ref="D23:H23"/>
    <mergeCell ref="D22:H22"/>
    <mergeCell ref="C20:C21"/>
    <mergeCell ref="I26:K26"/>
    <mergeCell ref="M5:O5"/>
    <mergeCell ref="P5:R5"/>
    <mergeCell ref="C19:H19"/>
    <mergeCell ref="D20:H21"/>
    <mergeCell ref="C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 Monthly Prices Q1</vt:lpstr>
      <vt:lpstr>2014 Monthly Prices Q1</vt:lpstr>
      <vt:lpstr>2015 Q1 Summary</vt:lpstr>
      <vt:lpstr>2014 Q1 Summary</vt:lpstr>
      <vt:lpstr>2015 vs 2014 Comparison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Phetsavong</dc:creator>
  <cp:lastModifiedBy>Robin Phetsavong</cp:lastModifiedBy>
  <dcterms:created xsi:type="dcterms:W3CDTF">2015-05-06T16:13:05Z</dcterms:created>
  <dcterms:modified xsi:type="dcterms:W3CDTF">2015-06-10T22:12:12Z</dcterms:modified>
</cp:coreProperties>
</file>