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comments2.xml" ContentType="application/vnd.openxmlformats-officedocument.spreadsheetml.comments+xml"/>
  <Override PartName="/xl/theme/theme1.xml" ContentType="application/vnd.openxmlformats-officedocument.theme+xml"/>
  <Override PartName="/xl/externalLinks/_rels/externalLink1.xml.rels" ContentType="application/vnd.openxmlformats-package.relationships+xml"/>
  <Override PartName="/xl/externalLinks/externalLink1.xml" ContentType="application/vnd.openxmlformats-officedocument.spreadsheetml.externalLink+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14oct " sheetId="1" state="visible" r:id="rId3"/>
    <sheet name="14oct _2" sheetId="2" state="visible" r:id="rId4"/>
  </sheets>
  <externalReferences>
    <externalReference r:id="rId5"/>
  </externalReferenc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Autoría desconocida</author>
  </authors>
  <commentList>
    <comment ref="H6" authorId="0">
      <text>
        <r>
          <rPr>
            <sz val="10"/>
            <rFont val="Arial"/>
            <family val="2"/>
          </rPr>
          <t xml:space="preserve">Administrador:
</t>
        </r>
        <r>
          <rPr>
            <sz val="9"/>
            <color rgb="FF000000"/>
            <rFont val="Tahoma"/>
            <family val="2"/>
            <charset val="1"/>
          </rPr>
          <t xml:space="preserve">plastiazuay</t>
        </r>
      </text>
    </comment>
    <comment ref="H8" authorId="0">
      <text>
        <r>
          <rPr>
            <sz val="10"/>
            <rFont val="Arial"/>
            <family val="2"/>
          </rPr>
          <t xml:space="preserve">Administrador:
</t>
        </r>
        <r>
          <rPr>
            <sz val="9"/>
            <color rgb="FF000000"/>
            <rFont val="Tahoma"/>
            <family val="2"/>
            <charset val="1"/>
          </rPr>
          <t xml:space="preserve">POR PLASTICOS RIVAL</t>
        </r>
      </text>
    </comment>
    <comment ref="H10" authorId="0">
      <text>
        <r>
          <rPr>
            <sz val="10"/>
            <rFont val="Arial"/>
            <family val="2"/>
          </rPr>
          <t xml:space="preserve">Administrador:
</t>
        </r>
        <r>
          <rPr>
            <sz val="9"/>
            <color rgb="FF000000"/>
            <rFont val="Tahoma"/>
            <family val="2"/>
            <charset val="1"/>
          </rPr>
          <t xml:space="preserve">por indurama
</t>
        </r>
      </text>
    </comment>
    <comment ref="H19" authorId="0">
      <text>
        <r>
          <rPr>
            <sz val="10"/>
            <rFont val="Arial"/>
            <family val="2"/>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Considerar inst del crea en otro horario</t>
        </r>
      </text>
    </comment>
    <comment ref="H20" authorId="0">
      <text>
        <r>
          <rPr>
            <sz val="10"/>
            <rFont val="Arial"/>
            <family val="2"/>
          </rPr>
          <t xml:space="preserve">Administrador:
</t>
        </r>
        <r>
          <rPr>
            <sz val="9"/>
            <color rgb="FF000000"/>
            <rFont val="Tahoma"/>
            <family val="2"/>
            <charset val="1"/>
          </rPr>
          <t xml:space="preserve">POR CARCEL 
</t>
        </r>
      </text>
    </comment>
    <comment ref="H21" authorId="0">
      <text>
        <r>
          <rPr>
            <sz val="10"/>
            <rFont val="Arial"/>
            <family val="2"/>
          </rPr>
          <t xml:space="preserve">Administrador:
</t>
        </r>
        <r>
          <rPr>
            <sz val="9"/>
            <color rgb="FF000000"/>
            <rFont val="Tahoma"/>
            <family val="2"/>
            <charset val="1"/>
          </rPr>
          <t xml:space="preserve">por carcel en cabecera</t>
        </r>
      </text>
    </comment>
    <comment ref="H23" authorId="0">
      <text>
        <r>
          <rPr>
            <sz val="10"/>
            <rFont val="Arial"/>
            <family val="2"/>
          </rPr>
          <t xml:space="preserve">Administrador:
</t>
        </r>
        <r>
          <rPr>
            <sz val="9"/>
            <color rgb="FF000000"/>
            <rFont val="Tahoma"/>
            <family val="2"/>
            <charset val="1"/>
          </rPr>
          <t xml:space="preserve">SALE IESS TRONCAL</t>
        </r>
      </text>
    </comment>
    <comment ref="H25" authorId="0">
      <text>
        <r>
          <rPr>
            <sz val="10"/>
            <rFont val="Arial"/>
            <family val="2"/>
          </rPr>
          <t xml:space="preserve">Administrador:
</t>
        </r>
        <r>
          <rPr>
            <sz val="9"/>
            <color rgb="FF000000"/>
            <rFont val="Tahoma"/>
            <family val="2"/>
            <charset val="1"/>
          </rPr>
          <t xml:space="preserve">Gobernación IESS
</t>
        </r>
      </text>
    </comment>
    <comment ref="H26" authorId="0">
      <text>
        <r>
          <rPr>
            <sz val="10"/>
            <rFont val="Arial"/>
            <family val="2"/>
          </rPr>
          <t xml:space="preserve">Administrador:
</t>
        </r>
        <r>
          <rPr>
            <sz val="9"/>
            <color rgb="FF000000"/>
            <rFont val="Tahoma"/>
            <family val="2"/>
            <charset val="1"/>
          </rPr>
          <t xml:space="preserve">por antenas se transfiere al 0525</t>
        </r>
      </text>
    </comment>
    <comment ref="H28" authorId="0">
      <text>
        <r>
          <rPr>
            <sz val="10"/>
            <rFont val="Arial"/>
            <family val="2"/>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Considerar centro de salud</t>
        </r>
      </text>
    </comment>
    <comment ref="H33" authorId="0">
      <text>
        <r>
          <rPr>
            <sz val="10"/>
            <rFont val="Arial"/>
            <family val="2"/>
          </rPr>
          <t xml:space="preserve">Administrador:
</t>
        </r>
        <r>
          <rPr>
            <sz val="9"/>
            <color rgb="FF000000"/>
            <rFont val="Tahoma"/>
            <family val="2"/>
            <charset val="1"/>
          </rPr>
          <t xml:space="preserve">Por el hospital del niño y la mujer
SI EL 0427 ESTA ABIERTO HAY QUE CERRAR
</t>
        </r>
      </text>
    </comment>
    <comment ref="H42" authorId="0">
      <text>
        <r>
          <rPr>
            <sz val="10"/>
            <rFont val="Arial"/>
            <family val="2"/>
          </rPr>
          <t xml:space="preserve">Administrador:
</t>
        </r>
        <r>
          <rPr>
            <sz val="9"/>
            <color rgb="FF000000"/>
            <rFont val="Tahoma"/>
            <family val="2"/>
            <charset val="1"/>
          </rPr>
          <t xml:space="preserve">HOSPITAL MACAS</t>
        </r>
      </text>
    </comment>
    <comment ref="H44" authorId="0">
      <text>
        <r>
          <rPr>
            <sz val="10"/>
            <rFont val="Arial"/>
            <family val="2"/>
          </rPr>
          <t xml:space="preserve">Administrador:
</t>
        </r>
        <r>
          <rPr>
            <sz val="9"/>
            <color rgb="FF000000"/>
            <rFont val="Tahoma"/>
            <family val="2"/>
            <charset val="1"/>
          </rPr>
          <t xml:space="preserve">HOSPITAL</t>
        </r>
      </text>
    </comment>
    <comment ref="H51" authorId="0">
      <text>
        <r>
          <rPr>
            <sz val="10"/>
            <rFont val="Arial"/>
            <family val="2"/>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cambio de bloque P al K
</t>
        </r>
      </text>
    </comment>
    <comment ref="H52" authorId="0">
      <text>
        <r>
          <rPr>
            <sz val="10"/>
            <rFont val="Arial"/>
            <family val="2"/>
          </rPr>
          <t xml:space="preserve">Administrador:
</t>
        </r>
        <r>
          <rPr>
            <sz val="9"/>
            <color rgb="FF000000"/>
            <rFont val="Tahoma"/>
            <family val="2"/>
            <charset val="1"/>
          </rPr>
          <t xml:space="preserve">IES Macas
</t>
        </r>
      </text>
    </comment>
    <comment ref="H54" authorId="0">
      <text>
        <r>
          <rPr>
            <sz val="10"/>
            <rFont val="Arial"/>
            <family val="2"/>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Si no sale cabecera debe realizarce los siguientes deslastres en celeste</t>
        </r>
      </text>
    </comment>
    <comment ref="H63" authorId="0">
      <text>
        <r>
          <rPr>
            <sz val="10"/>
            <rFont val="Arial"/>
            <family val="2"/>
          </rPr>
          <t xml:space="preserve">Administrador:
</t>
        </r>
        <r>
          <rPr>
            <sz val="9"/>
            <color rgb="FF000000"/>
            <rFont val="Tahoma"/>
            <family val="2"/>
            <charset val="1"/>
          </rPr>
          <t xml:space="preserve">transf al 0722
</t>
        </r>
      </text>
    </comment>
    <comment ref="H75" authorId="0">
      <text>
        <r>
          <rPr>
            <sz val="10"/>
            <rFont val="Arial"/>
            <family val="2"/>
          </rPr>
          <t xml:space="preserve">Administrador:
</t>
        </r>
        <r>
          <rPr>
            <sz val="9"/>
            <color rgb="FF000000"/>
            <rFont val="Tahoma"/>
            <family val="2"/>
            <charset val="1"/>
          </rPr>
          <t xml:space="preserve">TRANSFERIDO A 722 MEDIANTE GONZALEZ SUAREZ3
</t>
        </r>
      </text>
    </comment>
    <comment ref="H87" authorId="0">
      <text>
        <r>
          <rPr>
            <sz val="10"/>
            <rFont val="Arial"/>
            <family val="2"/>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Considerar inst del crea en otro horario</t>
        </r>
      </text>
    </comment>
    <comment ref="H88" authorId="0">
      <text>
        <r>
          <rPr>
            <sz val="10"/>
            <rFont val="Arial"/>
            <family val="2"/>
          </rPr>
          <t xml:space="preserve">Administrador:
</t>
        </r>
        <r>
          <rPr>
            <sz val="9"/>
            <color rgb="FF000000"/>
            <rFont val="Tahoma"/>
            <family val="2"/>
            <charset val="1"/>
          </rPr>
          <t xml:space="preserve">POR CARCEL 
</t>
        </r>
      </text>
    </comment>
    <comment ref="H89" authorId="0">
      <text>
        <r>
          <rPr>
            <sz val="10"/>
            <rFont val="Arial"/>
            <family val="2"/>
          </rPr>
          <t xml:space="preserve">Administrador:
</t>
        </r>
        <r>
          <rPr>
            <sz val="9"/>
            <color rgb="FF000000"/>
            <rFont val="Tahoma"/>
            <family val="2"/>
            <charset val="1"/>
          </rPr>
          <t xml:space="preserve">por carcel en cabecera</t>
        </r>
      </text>
    </comment>
    <comment ref="H91" authorId="0">
      <text>
        <r>
          <rPr>
            <sz val="10"/>
            <rFont val="Arial"/>
            <family val="2"/>
          </rPr>
          <t xml:space="preserve">Administrador:
</t>
        </r>
        <r>
          <rPr>
            <sz val="9"/>
            <color rgb="FF000000"/>
            <rFont val="Tahoma"/>
            <family val="2"/>
            <charset val="1"/>
          </rPr>
          <t xml:space="preserve">SALE IESS TRONCAL</t>
        </r>
      </text>
    </comment>
    <comment ref="H93" authorId="0">
      <text>
        <r>
          <rPr>
            <sz val="10"/>
            <rFont val="Arial"/>
            <family val="2"/>
          </rPr>
          <t xml:space="preserve">Administrador:
</t>
        </r>
        <r>
          <rPr>
            <sz val="9"/>
            <color rgb="FF000000"/>
            <rFont val="Tahoma"/>
            <family val="2"/>
            <charset val="1"/>
          </rPr>
          <t xml:space="preserve">Gobernación IESS
</t>
        </r>
      </text>
    </comment>
    <comment ref="H94" authorId="0">
      <text>
        <r>
          <rPr>
            <sz val="10"/>
            <rFont val="Arial"/>
            <family val="2"/>
          </rPr>
          <t xml:space="preserve">Administrador:
</t>
        </r>
        <r>
          <rPr>
            <sz val="9"/>
            <color rgb="FF000000"/>
            <rFont val="Tahoma"/>
            <family val="2"/>
            <charset val="1"/>
          </rPr>
          <t xml:space="preserve">por antenas se transfiere al 0525</t>
        </r>
      </text>
    </comment>
    <comment ref="H96" authorId="0">
      <text>
        <r>
          <rPr>
            <sz val="10"/>
            <rFont val="Arial"/>
            <family val="2"/>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Considerar centro de salud</t>
        </r>
      </text>
    </comment>
    <comment ref="H101" authorId="0">
      <text>
        <r>
          <rPr>
            <sz val="10"/>
            <rFont val="Arial"/>
            <family val="2"/>
          </rPr>
          <t xml:space="preserve">Administrador:
</t>
        </r>
        <r>
          <rPr>
            <sz val="9"/>
            <color rgb="FF000000"/>
            <rFont val="Tahoma"/>
            <family val="2"/>
            <charset val="1"/>
          </rPr>
          <t xml:space="preserve">Por el hospital del niño y la mujer
SI EL 0427 ESTA ABIERTO HAY QUE CERRAR
</t>
        </r>
      </text>
    </comment>
    <comment ref="H110" authorId="0">
      <text>
        <r>
          <rPr>
            <sz val="10"/>
            <rFont val="Arial"/>
            <family val="2"/>
          </rPr>
          <t xml:space="preserve">Administrador:
</t>
        </r>
        <r>
          <rPr>
            <sz val="9"/>
            <color rgb="FF000000"/>
            <rFont val="Tahoma"/>
            <family val="2"/>
            <charset val="1"/>
          </rPr>
          <t xml:space="preserve">HOSPITAL MACAS</t>
        </r>
      </text>
    </comment>
    <comment ref="H112" authorId="0">
      <text>
        <r>
          <rPr>
            <sz val="10"/>
            <rFont val="Arial"/>
            <family val="2"/>
          </rPr>
          <t xml:space="preserve">Administrador:
</t>
        </r>
        <r>
          <rPr>
            <sz val="9"/>
            <color rgb="FF000000"/>
            <rFont val="Tahoma"/>
            <family val="2"/>
            <charset val="1"/>
          </rPr>
          <t xml:space="preserve">HOSPITAL</t>
        </r>
      </text>
    </comment>
    <comment ref="H119" authorId="0">
      <text>
        <r>
          <rPr>
            <sz val="10"/>
            <rFont val="Arial"/>
            <family val="2"/>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cambio de bloque P al K
</t>
        </r>
      </text>
    </comment>
    <comment ref="H120" authorId="0">
      <text>
        <r>
          <rPr>
            <sz val="10"/>
            <rFont val="Arial"/>
            <family val="2"/>
          </rPr>
          <t xml:space="preserve">Administrador:
</t>
        </r>
        <r>
          <rPr>
            <sz val="9"/>
            <color rgb="FF000000"/>
            <rFont val="Tahoma"/>
            <family val="2"/>
            <charset val="1"/>
          </rPr>
          <t xml:space="preserve">IES Macas
</t>
        </r>
      </text>
    </comment>
    <comment ref="H122" authorId="0">
      <text>
        <r>
          <rPr>
            <sz val="10"/>
            <rFont val="Arial"/>
            <family val="2"/>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Si no sale cabecera debe realizarce los siguientes deslastres en celeste</t>
        </r>
      </text>
    </comment>
    <comment ref="H131" authorId="0">
      <text>
        <r>
          <rPr>
            <sz val="10"/>
            <rFont val="Arial"/>
            <family val="2"/>
          </rPr>
          <t xml:space="preserve">Administrador:
</t>
        </r>
        <r>
          <rPr>
            <sz val="9"/>
            <color rgb="FF000000"/>
            <rFont val="Tahoma"/>
            <family val="2"/>
            <charset val="1"/>
          </rPr>
          <t xml:space="preserve">transf al 0722
</t>
        </r>
      </text>
    </comment>
    <comment ref="H143" authorId="0">
      <text>
        <r>
          <rPr>
            <sz val="10"/>
            <rFont val="Arial"/>
            <family val="2"/>
          </rPr>
          <t xml:space="preserve">Administrador:
</t>
        </r>
        <r>
          <rPr>
            <sz val="9"/>
            <color rgb="FF000000"/>
            <rFont val="Tahoma"/>
            <family val="2"/>
            <charset val="1"/>
          </rPr>
          <t xml:space="preserve">TRANSFERIDO A 722 MEDIANTE GONZALEZ SUAREZ3
</t>
        </r>
      </text>
    </comment>
    <comment ref="H148" authorId="0">
      <text>
        <r>
          <rPr>
            <sz val="10"/>
            <rFont val="Arial"/>
            <family val="2"/>
          </rPr>
          <t xml:space="preserve">Administrador:
</t>
        </r>
        <r>
          <rPr>
            <sz val="9"/>
            <color rgb="FF000000"/>
            <rFont val="Tahoma"/>
            <family val="2"/>
            <charset val="1"/>
          </rPr>
          <t xml:space="preserve">por indurama
</t>
        </r>
      </text>
    </comment>
    <comment ref="H149" authorId="0">
      <text>
        <r>
          <rPr>
            <sz val="10"/>
            <rFont val="Arial"/>
            <family val="2"/>
          </rPr>
          <t xml:space="preserve">Administrador:
</t>
        </r>
        <r>
          <rPr>
            <sz val="9"/>
            <color rgb="FF000000"/>
            <rFont val="Tahoma"/>
            <family val="2"/>
            <charset val="1"/>
          </rPr>
          <t xml:space="preserve">por indurama</t>
        </r>
      </text>
    </comment>
    <comment ref="H150" authorId="0">
      <text>
        <r>
          <rPr>
            <sz val="10"/>
            <rFont val="Arial"/>
            <family val="2"/>
          </rPr>
          <t xml:space="preserve">Administrador:
</t>
        </r>
        <r>
          <rPr>
            <sz val="9"/>
            <color rgb="FF000000"/>
            <rFont val="Tahoma"/>
            <family val="2"/>
            <charset val="1"/>
          </rPr>
          <t xml:space="preserve">POR PLASTICOS RIVAL</t>
        </r>
      </text>
    </comment>
    <comment ref="H154" authorId="0">
      <text>
        <r>
          <rPr>
            <sz val="10"/>
            <rFont val="Arial"/>
            <family val="2"/>
          </rPr>
          <t xml:space="preserve">Administrador:
</t>
        </r>
        <r>
          <rPr>
            <sz val="9"/>
            <color rgb="FF000000"/>
            <rFont val="Tahoma"/>
            <family val="2"/>
            <charset val="1"/>
          </rPr>
          <t xml:space="preserve">TRANSFIERE AL 0426</t>
        </r>
      </text>
    </comment>
    <comment ref="H155" authorId="0">
      <text>
        <r>
          <rPr>
            <sz val="10"/>
            <rFont val="Arial"/>
            <family val="2"/>
          </rPr>
          <t xml:space="preserve">Administrador:
</t>
        </r>
        <r>
          <rPr>
            <sz val="9"/>
            <color rgb="FF000000"/>
            <rFont val="Tahoma"/>
            <family val="2"/>
            <charset val="1"/>
          </rPr>
          <t xml:space="preserve">por plastiazuay se transfiere al 0721 (b O)
</t>
        </r>
      </text>
    </comment>
    <comment ref="H158" authorId="0">
      <text>
        <r>
          <rPr>
            <sz val="10"/>
            <rFont val="Arial"/>
            <family val="2"/>
          </rPr>
          <t xml:space="preserve">Administrador:
</t>
        </r>
        <r>
          <rPr>
            <sz val="9"/>
            <color rgb="FF000000"/>
            <rFont val="Tahoma"/>
            <family val="2"/>
            <charset val="1"/>
          </rPr>
          <t xml:space="preserve">se transfiere al 0526 (b o
)
</t>
        </r>
      </text>
    </comment>
    <comment ref="H159" authorId="0">
      <text>
        <r>
          <rPr>
            <sz val="10"/>
            <rFont val="Arial"/>
            <family val="2"/>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Terminal y pasamaneria tosi
</t>
        </r>
      </text>
    </comment>
    <comment ref="H161" authorId="0">
      <text>
        <r>
          <rPr>
            <sz val="10"/>
            <rFont val="Arial"/>
            <family val="2"/>
          </rPr>
          <t xml:space="preserve">Administrador:
</t>
        </r>
        <r>
          <rPr>
            <sz val="9"/>
            <color rgb="FF000000"/>
            <rFont val="Tahoma"/>
            <family val="2"/>
            <charset val="1"/>
          </rPr>
          <t xml:space="preserve">por indurama
</t>
        </r>
      </text>
    </comment>
    <comment ref="H162" authorId="0">
      <text>
        <r>
          <rPr>
            <sz val="10"/>
            <rFont val="Arial"/>
            <family val="2"/>
          </rPr>
          <t xml:space="preserve">Administrador:
</t>
        </r>
        <r>
          <rPr>
            <sz val="9"/>
            <color rgb="FF000000"/>
            <rFont val="Tahoma"/>
            <family val="2"/>
            <charset val="1"/>
          </rPr>
          <t xml:space="preserve">por indurama</t>
        </r>
      </text>
    </comment>
    <comment ref="H163" authorId="0">
      <text>
        <r>
          <rPr>
            <sz val="10"/>
            <rFont val="Arial"/>
            <family val="2"/>
          </rPr>
          <t xml:space="preserve">Administrador:
</t>
        </r>
        <r>
          <rPr>
            <sz val="9"/>
            <color rgb="FF000000"/>
            <rFont val="Tahoma"/>
            <family val="2"/>
            <charset val="1"/>
          </rPr>
          <t xml:space="preserve">POR PLASTICOS RIVAL</t>
        </r>
      </text>
    </comment>
    <comment ref="H167" authorId="0">
      <text>
        <r>
          <rPr>
            <sz val="10"/>
            <rFont val="Arial"/>
            <family val="2"/>
          </rPr>
          <t xml:space="preserve">Administrador:
</t>
        </r>
        <r>
          <rPr>
            <sz val="9"/>
            <color rgb="FF000000"/>
            <rFont val="Tahoma"/>
            <family val="2"/>
            <charset val="1"/>
          </rPr>
          <t xml:space="preserve">TRANSFIERE AL 0426</t>
        </r>
      </text>
    </comment>
    <comment ref="H168" authorId="0">
      <text>
        <r>
          <rPr>
            <sz val="10"/>
            <rFont val="Arial"/>
            <family val="2"/>
          </rPr>
          <t xml:space="preserve">Administrador:
</t>
        </r>
        <r>
          <rPr>
            <sz val="9"/>
            <color rgb="FF000000"/>
            <rFont val="Tahoma"/>
            <family val="2"/>
            <charset val="1"/>
          </rPr>
          <t xml:space="preserve">por plastiazuay se transfiere al 0721 (b O)
</t>
        </r>
      </text>
    </comment>
    <comment ref="H171" authorId="0">
      <text>
        <r>
          <rPr>
            <sz val="10"/>
            <rFont val="Arial"/>
            <family val="2"/>
          </rPr>
          <t xml:space="preserve">Administrador:
</t>
        </r>
        <r>
          <rPr>
            <sz val="9"/>
            <color rgb="FF000000"/>
            <rFont val="Tahoma"/>
            <family val="2"/>
            <charset val="1"/>
          </rPr>
          <t xml:space="preserve">se transfiere al 0526 (b o
)
</t>
        </r>
      </text>
    </comment>
    <comment ref="K159" authorId="0">
      <text>
        <r>
          <rPr>
            <sz val="10"/>
            <rFont val="Arial"/>
            <family val="2"/>
          </rPr>
          <t xml:space="preserve">Administrador:
</t>
        </r>
        <r>
          <rPr>
            <sz val="9"/>
            <color rgb="FF000000"/>
            <rFont val="Tahoma"/>
            <family val="2"/>
            <charset val="1"/>
          </rPr>
          <t xml:space="preserve">1,3
</t>
        </r>
      </text>
    </comment>
    <comment ref="Q52" authorId="0">
      <text>
        <r>
          <rPr>
            <sz val="10"/>
            <rFont val="Arial"/>
            <family val="2"/>
          </rPr>
          <t xml:space="preserve">Administrador:
</t>
        </r>
        <r>
          <rPr>
            <sz val="9"/>
            <color rgb="FF000000"/>
            <rFont val="Tahoma"/>
            <family val="2"/>
            <charset val="1"/>
          </rPr>
          <t xml:space="preserve">CABECERA</t>
        </r>
      </text>
    </comment>
    <comment ref="Q63" authorId="0">
      <text>
        <r>
          <rPr>
            <sz val="10"/>
            <rFont val="Arial"/>
            <family val="2"/>
          </rPr>
          <t xml:space="preserve">Administrador:
</t>
        </r>
        <r>
          <rPr>
            <sz val="9"/>
            <color rgb="FF000000"/>
            <rFont val="Tahoma"/>
            <family val="2"/>
            <charset val="1"/>
          </rPr>
          <t xml:space="preserve">CABECERA</t>
        </r>
      </text>
    </comment>
    <comment ref="Q64" authorId="0">
      <text>
        <r>
          <rPr>
            <sz val="10"/>
            <rFont val="Arial"/>
            <family val="2"/>
          </rPr>
          <t xml:space="preserve">Administrador:
</t>
        </r>
        <r>
          <rPr>
            <sz val="9"/>
            <color rgb="FF000000"/>
            <rFont val="Tahoma"/>
            <family val="2"/>
            <charset val="1"/>
          </rPr>
          <t xml:space="preserve">CABECERA</t>
        </r>
      </text>
    </comment>
    <comment ref="Q120" authorId="0">
      <text>
        <r>
          <rPr>
            <sz val="10"/>
            <rFont val="Arial"/>
            <family val="2"/>
          </rPr>
          <t xml:space="preserve">Administrador:
</t>
        </r>
        <r>
          <rPr>
            <sz val="9"/>
            <color rgb="FF000000"/>
            <rFont val="Tahoma"/>
            <family val="2"/>
            <charset val="1"/>
          </rPr>
          <t xml:space="preserve">CABECERA</t>
        </r>
      </text>
    </comment>
    <comment ref="Q131" authorId="0">
      <text>
        <r>
          <rPr>
            <sz val="10"/>
            <rFont val="Arial"/>
            <family val="2"/>
          </rPr>
          <t xml:space="preserve">Administrador:
</t>
        </r>
        <r>
          <rPr>
            <sz val="9"/>
            <color rgb="FF000000"/>
            <rFont val="Tahoma"/>
            <family val="2"/>
            <charset val="1"/>
          </rPr>
          <t xml:space="preserve">CABECERA</t>
        </r>
      </text>
    </comment>
    <comment ref="Q132" authorId="0">
      <text>
        <r>
          <rPr>
            <sz val="10"/>
            <rFont val="Arial"/>
            <family val="2"/>
          </rPr>
          <t xml:space="preserve">Administrador:
</t>
        </r>
        <r>
          <rPr>
            <sz val="9"/>
            <color rgb="FF000000"/>
            <rFont val="Tahoma"/>
            <family val="2"/>
            <charset val="1"/>
          </rPr>
          <t xml:space="preserve">CABECERA</t>
        </r>
      </text>
    </comment>
    <comment ref="Q148" authorId="0">
      <text>
        <r>
          <rPr>
            <sz val="10"/>
            <rFont val="Arial"/>
            <family val="2"/>
          </rPr>
          <t xml:space="preserve">Administrador:
</t>
        </r>
        <r>
          <rPr>
            <sz val="9"/>
            <color rgb="FF000000"/>
            <rFont val="Tahoma"/>
            <family val="2"/>
            <charset val="1"/>
          </rPr>
          <t xml:space="preserve">CABECERA
</t>
        </r>
      </text>
    </comment>
    <comment ref="Q149" authorId="0">
      <text>
        <r>
          <rPr>
            <sz val="10"/>
            <rFont val="Arial"/>
            <family val="2"/>
          </rPr>
          <t xml:space="preserve">Administrador:
</t>
        </r>
        <r>
          <rPr>
            <sz val="9"/>
            <color rgb="FF000000"/>
            <rFont val="Tahoma"/>
            <family val="2"/>
            <charset val="1"/>
          </rPr>
          <t xml:space="preserve">CABECERA</t>
        </r>
      </text>
    </comment>
    <comment ref="Q153" authorId="0">
      <text>
        <r>
          <rPr>
            <sz val="10"/>
            <rFont val="Arial"/>
            <family val="2"/>
          </rPr>
          <t xml:space="preserve">Administrador:
</t>
        </r>
        <r>
          <rPr>
            <sz val="9"/>
            <color rgb="FF000000"/>
            <rFont val="Tahoma"/>
            <family val="2"/>
            <charset val="1"/>
          </rPr>
          <t xml:space="preserve">CABECERA</t>
        </r>
      </text>
    </comment>
    <comment ref="Q158" authorId="0">
      <text>
        <r>
          <rPr>
            <sz val="10"/>
            <rFont val="Arial"/>
            <family val="2"/>
          </rPr>
          <t xml:space="preserve">Administrador:
</t>
        </r>
        <r>
          <rPr>
            <sz val="9"/>
            <color rgb="FF000000"/>
            <rFont val="Tahoma"/>
            <family val="2"/>
            <charset val="1"/>
          </rPr>
          <t xml:space="preserve">CABECERA</t>
        </r>
      </text>
    </comment>
    <comment ref="Q161" authorId="0">
      <text>
        <r>
          <rPr>
            <sz val="10"/>
            <rFont val="Arial"/>
            <family val="2"/>
          </rPr>
          <t xml:space="preserve">Administrador:
</t>
        </r>
        <r>
          <rPr>
            <sz val="9"/>
            <color rgb="FF000000"/>
            <rFont val="Tahoma"/>
            <family val="2"/>
            <charset val="1"/>
          </rPr>
          <t xml:space="preserve">CABECERA
</t>
        </r>
      </text>
    </comment>
    <comment ref="Q162" authorId="0">
      <text>
        <r>
          <rPr>
            <sz val="10"/>
            <rFont val="Arial"/>
            <family val="2"/>
          </rPr>
          <t xml:space="preserve">Administrador:
</t>
        </r>
        <r>
          <rPr>
            <sz val="9"/>
            <color rgb="FF000000"/>
            <rFont val="Tahoma"/>
            <family val="2"/>
            <charset val="1"/>
          </rPr>
          <t xml:space="preserve">CABECERA</t>
        </r>
      </text>
    </comment>
    <comment ref="Q166" authorId="0">
      <text>
        <r>
          <rPr>
            <sz val="10"/>
            <rFont val="Arial"/>
            <family val="2"/>
          </rPr>
          <t xml:space="preserve">Administrador:
</t>
        </r>
        <r>
          <rPr>
            <sz val="9"/>
            <color rgb="FF000000"/>
            <rFont val="Tahoma"/>
            <family val="2"/>
            <charset val="1"/>
          </rPr>
          <t xml:space="preserve">CABECERA</t>
        </r>
      </text>
    </comment>
    <comment ref="Q171" authorId="0">
      <text>
        <r>
          <rPr>
            <sz val="10"/>
            <rFont val="Arial"/>
            <family val="2"/>
          </rPr>
          <t xml:space="preserve">Administrador:
</t>
        </r>
        <r>
          <rPr>
            <sz val="9"/>
            <color rgb="FF000000"/>
            <rFont val="Tahoma"/>
            <family val="2"/>
            <charset val="1"/>
          </rPr>
          <t xml:space="preserve">CABECERA</t>
        </r>
      </text>
    </comment>
  </commentList>
</comments>
</file>

<file path=xl/comments2.xml><?xml version="1.0" encoding="utf-8"?>
<comments xmlns="http://schemas.openxmlformats.org/spreadsheetml/2006/main" xmlns:xdr="http://schemas.openxmlformats.org/drawingml/2006/spreadsheetDrawing">
  <authors>
    <author>Autoría desconocida</author>
  </authors>
  <commentList>
    <comment ref="H6" authorId="0">
      <text>
        <r>
          <rPr>
            <b val="true"/>
            <sz val="9"/>
            <color rgb="FF000000"/>
            <rFont val="Tahoma"/>
            <family val="2"/>
            <charset val="1"/>
          </rPr>
          <t xml:space="preserve">Administrador:
</t>
        </r>
        <r>
          <rPr>
            <sz val="9"/>
            <color rgb="FF000000"/>
            <rFont val="Tahoma"/>
            <family val="2"/>
            <charset val="1"/>
          </rPr>
          <t xml:space="preserve">plastiazuay</t>
        </r>
      </text>
    </comment>
    <comment ref="H8" authorId="0">
      <text>
        <r>
          <rPr>
            <b val="true"/>
            <sz val="9"/>
            <color rgb="FF000000"/>
            <rFont val="Tahoma"/>
            <family val="2"/>
            <charset val="1"/>
          </rPr>
          <t xml:space="preserve">Administrador:
</t>
        </r>
        <r>
          <rPr>
            <sz val="9"/>
            <color rgb="FF000000"/>
            <rFont val="Tahoma"/>
            <family val="2"/>
            <charset val="1"/>
          </rPr>
          <t xml:space="preserve">POR PLASTICOS RIVAL</t>
        </r>
      </text>
    </comment>
    <comment ref="H10" authorId="0">
      <text>
        <r>
          <rPr>
            <b val="true"/>
            <sz val="9"/>
            <color rgb="FF000000"/>
            <rFont val="Tahoma"/>
            <family val="2"/>
            <charset val="1"/>
          </rPr>
          <t xml:space="preserve">Administrador:
</t>
        </r>
        <r>
          <rPr>
            <sz val="9"/>
            <color rgb="FF000000"/>
            <rFont val="Tahoma"/>
            <family val="2"/>
            <charset val="1"/>
          </rPr>
          <t xml:space="preserve">por indurama
</t>
        </r>
      </text>
    </comment>
    <comment ref="H19" authorId="0">
      <text>
        <r>
          <rPr>
            <sz val="11"/>
            <color rgb="FF000000"/>
            <rFont val="Calibri"/>
            <family val="2"/>
            <charset val="1"/>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Considerar inst del crea en otro horario</t>
        </r>
      </text>
    </comment>
    <comment ref="H20" authorId="0">
      <text>
        <r>
          <rPr>
            <b val="true"/>
            <sz val="9"/>
            <color rgb="FF000000"/>
            <rFont val="Tahoma"/>
            <family val="2"/>
            <charset val="1"/>
          </rPr>
          <t xml:space="preserve">Administrador:
</t>
        </r>
        <r>
          <rPr>
            <sz val="9"/>
            <color rgb="FF000000"/>
            <rFont val="Tahoma"/>
            <family val="2"/>
            <charset val="1"/>
          </rPr>
          <t xml:space="preserve">POR CARCEL 
</t>
        </r>
      </text>
    </comment>
    <comment ref="H21" authorId="0">
      <text>
        <r>
          <rPr>
            <b val="true"/>
            <sz val="9"/>
            <color rgb="FF000000"/>
            <rFont val="Tahoma"/>
            <family val="2"/>
            <charset val="1"/>
          </rPr>
          <t xml:space="preserve">Administrador:
</t>
        </r>
        <r>
          <rPr>
            <sz val="9"/>
            <color rgb="FF000000"/>
            <rFont val="Tahoma"/>
            <family val="2"/>
            <charset val="1"/>
          </rPr>
          <t xml:space="preserve">por carcel en cabecera</t>
        </r>
      </text>
    </comment>
    <comment ref="H23" authorId="0">
      <text>
        <r>
          <rPr>
            <b val="true"/>
            <sz val="9"/>
            <color rgb="FF000000"/>
            <rFont val="Tahoma"/>
            <family val="2"/>
            <charset val="1"/>
          </rPr>
          <t xml:space="preserve">Administrador:
</t>
        </r>
        <r>
          <rPr>
            <sz val="9"/>
            <color rgb="FF000000"/>
            <rFont val="Tahoma"/>
            <family val="2"/>
            <charset val="1"/>
          </rPr>
          <t xml:space="preserve">SALE IESS TRONCAL</t>
        </r>
      </text>
    </comment>
    <comment ref="H25" authorId="0">
      <text>
        <r>
          <rPr>
            <b val="true"/>
            <sz val="9"/>
            <color rgb="FF000000"/>
            <rFont val="Tahoma"/>
            <family val="2"/>
            <charset val="1"/>
          </rPr>
          <t xml:space="preserve">Administrador:
</t>
        </r>
        <r>
          <rPr>
            <sz val="9"/>
            <color rgb="FF000000"/>
            <rFont val="Tahoma"/>
            <family val="2"/>
            <charset val="1"/>
          </rPr>
          <t xml:space="preserve">Gobernación IESS
</t>
        </r>
      </text>
    </comment>
    <comment ref="H26" authorId="0">
      <text>
        <r>
          <rPr>
            <b val="true"/>
            <sz val="9"/>
            <color rgb="FF000000"/>
            <rFont val="Tahoma"/>
            <family val="2"/>
            <charset val="1"/>
          </rPr>
          <t xml:space="preserve">Administrador:
</t>
        </r>
        <r>
          <rPr>
            <sz val="9"/>
            <color rgb="FF000000"/>
            <rFont val="Tahoma"/>
            <family val="2"/>
            <charset val="1"/>
          </rPr>
          <t xml:space="preserve">por antenas se transfiere al 0525</t>
        </r>
      </text>
    </comment>
    <comment ref="H28" authorId="0">
      <text>
        <r>
          <rPr>
            <sz val="11"/>
            <color rgb="FF000000"/>
            <rFont val="Calibri"/>
            <family val="2"/>
            <charset val="1"/>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Considerar centro de salud</t>
        </r>
      </text>
    </comment>
    <comment ref="H33" authorId="0">
      <text>
        <r>
          <rPr>
            <b val="true"/>
            <sz val="9"/>
            <color rgb="FF000000"/>
            <rFont val="Tahoma"/>
            <family val="2"/>
            <charset val="1"/>
          </rPr>
          <t xml:space="preserve">Administrador:
</t>
        </r>
        <r>
          <rPr>
            <sz val="9"/>
            <color rgb="FF000000"/>
            <rFont val="Tahoma"/>
            <family val="2"/>
            <charset val="1"/>
          </rPr>
          <t xml:space="preserve">Por el hospital del niño y la mujer
SI EL 0427 ESTA ABIERTO HAY QUE CERRAR
</t>
        </r>
      </text>
    </comment>
    <comment ref="H42" authorId="0">
      <text>
        <r>
          <rPr>
            <b val="true"/>
            <sz val="9"/>
            <color rgb="FF000000"/>
            <rFont val="Tahoma"/>
            <family val="2"/>
            <charset val="1"/>
          </rPr>
          <t xml:space="preserve">Administrador:
</t>
        </r>
        <r>
          <rPr>
            <sz val="9"/>
            <color rgb="FF000000"/>
            <rFont val="Tahoma"/>
            <family val="2"/>
            <charset val="1"/>
          </rPr>
          <t xml:space="preserve">HOSPITAL MACAS</t>
        </r>
      </text>
    </comment>
    <comment ref="H44" authorId="0">
      <text>
        <r>
          <rPr>
            <b val="true"/>
            <sz val="9"/>
            <color rgb="FF000000"/>
            <rFont val="Tahoma"/>
            <family val="2"/>
            <charset val="1"/>
          </rPr>
          <t xml:space="preserve">Administrador:
</t>
        </r>
        <r>
          <rPr>
            <sz val="9"/>
            <color rgb="FF000000"/>
            <rFont val="Tahoma"/>
            <family val="2"/>
            <charset val="1"/>
          </rPr>
          <t xml:space="preserve">HOSPITAL</t>
        </r>
      </text>
    </comment>
    <comment ref="H51" authorId="0">
      <text>
        <r>
          <rPr>
            <sz val="11"/>
            <color rgb="FF000000"/>
            <rFont val="Calibri"/>
            <family val="2"/>
            <charset val="1"/>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cambio de bloque P al K
</t>
        </r>
      </text>
    </comment>
    <comment ref="H52" authorId="0">
      <text>
        <r>
          <rPr>
            <b val="true"/>
            <sz val="9"/>
            <color rgb="FF000000"/>
            <rFont val="Tahoma"/>
            <family val="2"/>
            <charset val="1"/>
          </rPr>
          <t xml:space="preserve">Administrador:
</t>
        </r>
        <r>
          <rPr>
            <sz val="9"/>
            <color rgb="FF000000"/>
            <rFont val="Tahoma"/>
            <family val="2"/>
            <charset val="1"/>
          </rPr>
          <t xml:space="preserve">IES Macas
</t>
        </r>
      </text>
    </comment>
    <comment ref="H54" authorId="0">
      <text>
        <r>
          <rPr>
            <sz val="11"/>
            <color rgb="FF000000"/>
            <rFont val="Calibri"/>
            <family val="2"/>
            <charset val="1"/>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Si no sale cabecera debe realizarce los siguientes deslastres en celeste</t>
        </r>
      </text>
    </comment>
    <comment ref="H63" authorId="0">
      <text>
        <r>
          <rPr>
            <b val="true"/>
            <sz val="9"/>
            <color rgb="FF000000"/>
            <rFont val="Tahoma"/>
            <family val="2"/>
            <charset val="1"/>
          </rPr>
          <t xml:space="preserve">Administrador:
</t>
        </r>
        <r>
          <rPr>
            <sz val="9"/>
            <color rgb="FF000000"/>
            <rFont val="Tahoma"/>
            <family val="2"/>
            <charset val="1"/>
          </rPr>
          <t xml:space="preserve">transf al 0722
</t>
        </r>
      </text>
    </comment>
    <comment ref="H75" authorId="0">
      <text>
        <r>
          <rPr>
            <b val="true"/>
            <sz val="9"/>
            <color rgb="FF000000"/>
            <rFont val="Tahoma"/>
            <family val="2"/>
            <charset val="1"/>
          </rPr>
          <t xml:space="preserve">Administrador:
</t>
        </r>
        <r>
          <rPr>
            <sz val="9"/>
            <color rgb="FF000000"/>
            <rFont val="Tahoma"/>
            <family val="2"/>
            <charset val="1"/>
          </rPr>
          <t xml:space="preserve">TRANSFERIDO A 722 MEDIANTE GONZALEZ SUAREZ3
</t>
        </r>
      </text>
    </comment>
    <comment ref="H87" authorId="0">
      <text>
        <r>
          <rPr>
            <sz val="11"/>
            <color rgb="FF000000"/>
            <rFont val="Calibri"/>
            <family val="2"/>
            <charset val="1"/>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Considerar inst del crea en otro horario</t>
        </r>
      </text>
    </comment>
    <comment ref="H88" authorId="0">
      <text>
        <r>
          <rPr>
            <b val="true"/>
            <sz val="9"/>
            <color rgb="FF000000"/>
            <rFont val="Tahoma"/>
            <family val="2"/>
            <charset val="1"/>
          </rPr>
          <t xml:space="preserve">Administrador:
</t>
        </r>
        <r>
          <rPr>
            <sz val="9"/>
            <color rgb="FF000000"/>
            <rFont val="Tahoma"/>
            <family val="2"/>
            <charset val="1"/>
          </rPr>
          <t xml:space="preserve">POR CARCEL 
</t>
        </r>
      </text>
    </comment>
    <comment ref="H89" authorId="0">
      <text>
        <r>
          <rPr>
            <b val="true"/>
            <sz val="9"/>
            <color rgb="FF000000"/>
            <rFont val="Tahoma"/>
            <family val="2"/>
            <charset val="1"/>
          </rPr>
          <t xml:space="preserve">Administrador:
</t>
        </r>
        <r>
          <rPr>
            <sz val="9"/>
            <color rgb="FF000000"/>
            <rFont val="Tahoma"/>
            <family val="2"/>
            <charset val="1"/>
          </rPr>
          <t xml:space="preserve">por carcel en cabecera</t>
        </r>
      </text>
    </comment>
    <comment ref="H91" authorId="0">
      <text>
        <r>
          <rPr>
            <b val="true"/>
            <sz val="9"/>
            <color rgb="FF000000"/>
            <rFont val="Tahoma"/>
            <family val="2"/>
            <charset val="1"/>
          </rPr>
          <t xml:space="preserve">Administrador:
</t>
        </r>
        <r>
          <rPr>
            <sz val="9"/>
            <color rgb="FF000000"/>
            <rFont val="Tahoma"/>
            <family val="2"/>
            <charset val="1"/>
          </rPr>
          <t xml:space="preserve">SALE IESS TRONCAL</t>
        </r>
      </text>
    </comment>
    <comment ref="H93" authorId="0">
      <text>
        <r>
          <rPr>
            <b val="true"/>
            <sz val="9"/>
            <color rgb="FF000000"/>
            <rFont val="Tahoma"/>
            <family val="2"/>
            <charset val="1"/>
          </rPr>
          <t xml:space="preserve">Administrador:
</t>
        </r>
        <r>
          <rPr>
            <sz val="9"/>
            <color rgb="FF000000"/>
            <rFont val="Tahoma"/>
            <family val="2"/>
            <charset val="1"/>
          </rPr>
          <t xml:space="preserve">Gobernación IESS
</t>
        </r>
      </text>
    </comment>
    <comment ref="H94" authorId="0">
      <text>
        <r>
          <rPr>
            <b val="true"/>
            <sz val="9"/>
            <color rgb="FF000000"/>
            <rFont val="Tahoma"/>
            <family val="2"/>
            <charset val="1"/>
          </rPr>
          <t xml:space="preserve">Administrador:
</t>
        </r>
        <r>
          <rPr>
            <sz val="9"/>
            <color rgb="FF000000"/>
            <rFont val="Tahoma"/>
            <family val="2"/>
            <charset val="1"/>
          </rPr>
          <t xml:space="preserve">por antenas se transfiere al 0525</t>
        </r>
      </text>
    </comment>
    <comment ref="H96" authorId="0">
      <text>
        <r>
          <rPr>
            <sz val="11"/>
            <color rgb="FF000000"/>
            <rFont val="Calibri"/>
            <family val="2"/>
            <charset val="1"/>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Considerar centro de salud</t>
        </r>
      </text>
    </comment>
    <comment ref="H101" authorId="0">
      <text>
        <r>
          <rPr>
            <b val="true"/>
            <sz val="9"/>
            <color rgb="FF000000"/>
            <rFont val="Tahoma"/>
            <family val="2"/>
            <charset val="1"/>
          </rPr>
          <t xml:space="preserve">Administrador:
</t>
        </r>
        <r>
          <rPr>
            <sz val="9"/>
            <color rgb="FF000000"/>
            <rFont val="Tahoma"/>
            <family val="2"/>
            <charset val="1"/>
          </rPr>
          <t xml:space="preserve">Por el hospital del niño y la mujer
SI EL 0427 ESTA ABIERTO HAY QUE CERRAR
</t>
        </r>
      </text>
    </comment>
    <comment ref="H110" authorId="0">
      <text>
        <r>
          <rPr>
            <b val="true"/>
            <sz val="9"/>
            <color rgb="FF000000"/>
            <rFont val="Tahoma"/>
            <family val="2"/>
            <charset val="1"/>
          </rPr>
          <t xml:space="preserve">Administrador:
</t>
        </r>
        <r>
          <rPr>
            <sz val="9"/>
            <color rgb="FF000000"/>
            <rFont val="Tahoma"/>
            <family val="2"/>
            <charset val="1"/>
          </rPr>
          <t xml:space="preserve">HOSPITAL MACAS</t>
        </r>
      </text>
    </comment>
    <comment ref="H112" authorId="0">
      <text>
        <r>
          <rPr>
            <b val="true"/>
            <sz val="9"/>
            <color rgb="FF000000"/>
            <rFont val="Tahoma"/>
            <family val="2"/>
            <charset val="1"/>
          </rPr>
          <t xml:space="preserve">Administrador:
</t>
        </r>
        <r>
          <rPr>
            <sz val="9"/>
            <color rgb="FF000000"/>
            <rFont val="Tahoma"/>
            <family val="2"/>
            <charset val="1"/>
          </rPr>
          <t xml:space="preserve">HOSPITAL</t>
        </r>
      </text>
    </comment>
    <comment ref="H119" authorId="0">
      <text>
        <r>
          <rPr>
            <sz val="11"/>
            <color rgb="FF000000"/>
            <rFont val="Calibri"/>
            <family val="2"/>
            <charset val="1"/>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cambio de bloque P al K
</t>
        </r>
      </text>
    </comment>
    <comment ref="H120" authorId="0">
      <text>
        <r>
          <rPr>
            <b val="true"/>
            <sz val="9"/>
            <color rgb="FF000000"/>
            <rFont val="Tahoma"/>
            <family val="2"/>
            <charset val="1"/>
          </rPr>
          <t xml:space="preserve">Administrador:
</t>
        </r>
        <r>
          <rPr>
            <sz val="9"/>
            <color rgb="FF000000"/>
            <rFont val="Tahoma"/>
            <family val="2"/>
            <charset val="1"/>
          </rPr>
          <t xml:space="preserve">IES Macas
</t>
        </r>
      </text>
    </comment>
    <comment ref="H122" authorId="0">
      <text>
        <r>
          <rPr>
            <sz val="11"/>
            <color rgb="FF000000"/>
            <rFont val="Calibri"/>
            <family val="2"/>
            <charset val="1"/>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Si no sale cabecera debe realizarce los siguientes deslastres en celeste</t>
        </r>
      </text>
    </comment>
    <comment ref="H131" authorId="0">
      <text>
        <r>
          <rPr>
            <b val="true"/>
            <sz val="9"/>
            <color rgb="FF000000"/>
            <rFont val="Tahoma"/>
            <family val="2"/>
            <charset val="1"/>
          </rPr>
          <t xml:space="preserve">Administrador:
</t>
        </r>
        <r>
          <rPr>
            <sz val="9"/>
            <color rgb="FF000000"/>
            <rFont val="Tahoma"/>
            <family val="2"/>
            <charset val="1"/>
          </rPr>
          <t xml:space="preserve">transf al 0722
</t>
        </r>
      </text>
    </comment>
    <comment ref="H143" authorId="0">
      <text>
        <r>
          <rPr>
            <b val="true"/>
            <sz val="9"/>
            <color rgb="FF000000"/>
            <rFont val="Tahoma"/>
            <family val="2"/>
            <charset val="1"/>
          </rPr>
          <t xml:space="preserve">Administrador:
</t>
        </r>
        <r>
          <rPr>
            <sz val="9"/>
            <color rgb="FF000000"/>
            <rFont val="Tahoma"/>
            <family val="2"/>
            <charset val="1"/>
          </rPr>
          <t xml:space="preserve">TRANSFERIDO A 722 MEDIANTE GONZALEZ SUAREZ3
</t>
        </r>
      </text>
    </comment>
    <comment ref="H148" authorId="0">
      <text>
        <r>
          <rPr>
            <b val="true"/>
            <sz val="9"/>
            <color rgb="FF000000"/>
            <rFont val="Tahoma"/>
            <family val="2"/>
            <charset val="1"/>
          </rPr>
          <t xml:space="preserve">Administrador:
</t>
        </r>
        <r>
          <rPr>
            <sz val="9"/>
            <color rgb="FF000000"/>
            <rFont val="Tahoma"/>
            <family val="2"/>
            <charset val="1"/>
          </rPr>
          <t xml:space="preserve">por indurama
</t>
        </r>
      </text>
    </comment>
    <comment ref="H149" authorId="0">
      <text>
        <r>
          <rPr>
            <b val="true"/>
            <sz val="9"/>
            <color rgb="FF000000"/>
            <rFont val="Tahoma"/>
            <family val="2"/>
            <charset val="1"/>
          </rPr>
          <t xml:space="preserve">Administrador:
</t>
        </r>
        <r>
          <rPr>
            <sz val="9"/>
            <color rgb="FF000000"/>
            <rFont val="Tahoma"/>
            <family val="2"/>
            <charset val="1"/>
          </rPr>
          <t xml:space="preserve">por indurama</t>
        </r>
      </text>
    </comment>
    <comment ref="H150" authorId="0">
      <text>
        <r>
          <rPr>
            <b val="true"/>
            <sz val="9"/>
            <color rgb="FF000000"/>
            <rFont val="Tahoma"/>
            <family val="2"/>
            <charset val="1"/>
          </rPr>
          <t xml:space="preserve">Administrador:
</t>
        </r>
        <r>
          <rPr>
            <sz val="9"/>
            <color rgb="FF000000"/>
            <rFont val="Tahoma"/>
            <family val="2"/>
            <charset val="1"/>
          </rPr>
          <t xml:space="preserve">POR PLASTICOS RIVAL</t>
        </r>
      </text>
    </comment>
    <comment ref="H154" authorId="0">
      <text>
        <r>
          <rPr>
            <b val="true"/>
            <sz val="9"/>
            <color rgb="FF000000"/>
            <rFont val="Tahoma"/>
            <family val="2"/>
            <charset val="1"/>
          </rPr>
          <t xml:space="preserve">Administrador:
</t>
        </r>
        <r>
          <rPr>
            <sz val="9"/>
            <color rgb="FF000000"/>
            <rFont val="Tahoma"/>
            <family val="2"/>
            <charset val="1"/>
          </rPr>
          <t xml:space="preserve">TRANSFIERE AL 0426</t>
        </r>
      </text>
    </comment>
    <comment ref="H155" authorId="0">
      <text>
        <r>
          <rPr>
            <b val="true"/>
            <sz val="9"/>
            <color rgb="FF000000"/>
            <rFont val="Tahoma"/>
            <family val="2"/>
            <charset val="1"/>
          </rPr>
          <t xml:space="preserve">Administrador:
</t>
        </r>
        <r>
          <rPr>
            <sz val="9"/>
            <color rgb="FF000000"/>
            <rFont val="Tahoma"/>
            <family val="2"/>
            <charset val="1"/>
          </rPr>
          <t xml:space="preserve">por plastiazuay se transfiere al 0721 (b O)
</t>
        </r>
      </text>
    </comment>
    <comment ref="H158" authorId="0">
      <text>
        <r>
          <rPr>
            <b val="true"/>
            <sz val="9"/>
            <color rgb="FF000000"/>
            <rFont val="Tahoma"/>
            <family val="2"/>
            <charset val="1"/>
          </rPr>
          <t xml:space="preserve">Administrador:
</t>
        </r>
        <r>
          <rPr>
            <sz val="9"/>
            <color rgb="FF000000"/>
            <rFont val="Tahoma"/>
            <family val="2"/>
            <charset val="1"/>
          </rPr>
          <t xml:space="preserve">se transfiere al 0526 (b o
)
</t>
        </r>
      </text>
    </comment>
    <comment ref="H159" authorId="0">
      <text>
        <r>
          <rPr>
            <sz val="11"/>
            <color rgb="FF000000"/>
            <rFont val="Calibri"/>
            <family val="2"/>
            <charset val="1"/>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Terminal y pasamaneria tosi
</t>
        </r>
      </text>
    </comment>
    <comment ref="H161" authorId="0">
      <text>
        <r>
          <rPr>
            <b val="true"/>
            <sz val="9"/>
            <color rgb="FF000000"/>
            <rFont val="Tahoma"/>
            <family val="2"/>
            <charset val="1"/>
          </rPr>
          <t xml:space="preserve">Administrador:
</t>
        </r>
        <r>
          <rPr>
            <sz val="9"/>
            <color rgb="FF000000"/>
            <rFont val="Tahoma"/>
            <family val="2"/>
            <charset val="1"/>
          </rPr>
          <t xml:space="preserve">por indurama
</t>
        </r>
      </text>
    </comment>
    <comment ref="H162" authorId="0">
      <text>
        <r>
          <rPr>
            <b val="true"/>
            <sz val="9"/>
            <color rgb="FF000000"/>
            <rFont val="Tahoma"/>
            <family val="2"/>
            <charset val="1"/>
          </rPr>
          <t xml:space="preserve">Administrador:
</t>
        </r>
        <r>
          <rPr>
            <sz val="9"/>
            <color rgb="FF000000"/>
            <rFont val="Tahoma"/>
            <family val="2"/>
            <charset val="1"/>
          </rPr>
          <t xml:space="preserve">por indurama</t>
        </r>
      </text>
    </comment>
    <comment ref="H163" authorId="0">
      <text>
        <r>
          <rPr>
            <b val="true"/>
            <sz val="9"/>
            <color rgb="FF000000"/>
            <rFont val="Tahoma"/>
            <family val="2"/>
            <charset val="1"/>
          </rPr>
          <t xml:space="preserve">Administrador:
</t>
        </r>
        <r>
          <rPr>
            <sz val="9"/>
            <color rgb="FF000000"/>
            <rFont val="Tahoma"/>
            <family val="2"/>
            <charset val="1"/>
          </rPr>
          <t xml:space="preserve">POR PLASTICOS RIVAL</t>
        </r>
      </text>
    </comment>
    <comment ref="H167" authorId="0">
      <text>
        <r>
          <rPr>
            <b val="true"/>
            <sz val="9"/>
            <color rgb="FF000000"/>
            <rFont val="Tahoma"/>
            <family val="2"/>
            <charset val="1"/>
          </rPr>
          <t xml:space="preserve">Administrador:
</t>
        </r>
        <r>
          <rPr>
            <sz val="9"/>
            <color rgb="FF000000"/>
            <rFont val="Tahoma"/>
            <family val="2"/>
            <charset val="1"/>
          </rPr>
          <t xml:space="preserve">TRANSFIERE AL 0426</t>
        </r>
      </text>
    </comment>
    <comment ref="H168" authorId="0">
      <text>
        <r>
          <rPr>
            <b val="true"/>
            <sz val="9"/>
            <color rgb="FF000000"/>
            <rFont val="Tahoma"/>
            <family val="2"/>
            <charset val="1"/>
          </rPr>
          <t xml:space="preserve">Administrador:
</t>
        </r>
        <r>
          <rPr>
            <sz val="9"/>
            <color rgb="FF000000"/>
            <rFont val="Tahoma"/>
            <family val="2"/>
            <charset val="1"/>
          </rPr>
          <t xml:space="preserve">por plastiazuay se transfiere al 0721 (b O)
</t>
        </r>
      </text>
    </comment>
    <comment ref="H171" authorId="0">
      <text>
        <r>
          <rPr>
            <b val="true"/>
            <sz val="9"/>
            <color rgb="FF000000"/>
            <rFont val="Tahoma"/>
            <family val="2"/>
            <charset val="1"/>
          </rPr>
          <t xml:space="preserve">Administrador:
</t>
        </r>
        <r>
          <rPr>
            <sz val="9"/>
            <color rgb="FF000000"/>
            <rFont val="Tahoma"/>
            <family val="2"/>
            <charset val="1"/>
          </rPr>
          <t xml:space="preserve">se transfiere al 0526 (b o
)
</t>
        </r>
      </text>
    </comment>
    <comment ref="K159" authorId="0">
      <text>
        <r>
          <rPr>
            <b val="true"/>
            <sz val="9"/>
            <color rgb="FF000000"/>
            <rFont val="Tahoma"/>
            <family val="2"/>
            <charset val="1"/>
          </rPr>
          <t xml:space="preserve">Administrador:
</t>
        </r>
        <r>
          <rPr>
            <sz val="9"/>
            <color rgb="FF000000"/>
            <rFont val="Tahoma"/>
            <family val="2"/>
            <charset val="1"/>
          </rPr>
          <t xml:space="preserve">1,3
</t>
        </r>
      </text>
    </comment>
    <comment ref="Q52" authorId="0">
      <text>
        <r>
          <rPr>
            <b val="true"/>
            <sz val="9"/>
            <color rgb="FF000000"/>
            <rFont val="Tahoma"/>
            <family val="2"/>
            <charset val="1"/>
          </rPr>
          <t xml:space="preserve">Administrador:
</t>
        </r>
        <r>
          <rPr>
            <sz val="9"/>
            <color rgb="FF000000"/>
            <rFont val="Tahoma"/>
            <family val="2"/>
            <charset val="1"/>
          </rPr>
          <t xml:space="preserve">CABECERA</t>
        </r>
      </text>
    </comment>
    <comment ref="Q63" authorId="0">
      <text>
        <r>
          <rPr>
            <b val="true"/>
            <sz val="9"/>
            <color rgb="FF000000"/>
            <rFont val="Tahoma"/>
            <family val="2"/>
            <charset val="1"/>
          </rPr>
          <t xml:space="preserve">Administrador:
</t>
        </r>
        <r>
          <rPr>
            <sz val="9"/>
            <color rgb="FF000000"/>
            <rFont val="Tahoma"/>
            <family val="2"/>
            <charset val="1"/>
          </rPr>
          <t xml:space="preserve">CABECERA</t>
        </r>
      </text>
    </comment>
    <comment ref="Q64" authorId="0">
      <text>
        <r>
          <rPr>
            <b val="true"/>
            <sz val="9"/>
            <color rgb="FF000000"/>
            <rFont val="Tahoma"/>
            <family val="2"/>
            <charset val="1"/>
          </rPr>
          <t xml:space="preserve">Administrador:
</t>
        </r>
        <r>
          <rPr>
            <sz val="9"/>
            <color rgb="FF000000"/>
            <rFont val="Tahoma"/>
            <family val="2"/>
            <charset val="1"/>
          </rPr>
          <t xml:space="preserve">CABECERA</t>
        </r>
      </text>
    </comment>
    <comment ref="Q120" authorId="0">
      <text>
        <r>
          <rPr>
            <b val="true"/>
            <sz val="9"/>
            <color rgb="FF000000"/>
            <rFont val="Tahoma"/>
            <family val="2"/>
            <charset val="1"/>
          </rPr>
          <t xml:space="preserve">Administrador:
</t>
        </r>
        <r>
          <rPr>
            <sz val="9"/>
            <color rgb="FF000000"/>
            <rFont val="Tahoma"/>
            <family val="2"/>
            <charset val="1"/>
          </rPr>
          <t xml:space="preserve">CABECERA</t>
        </r>
      </text>
    </comment>
    <comment ref="Q131" authorId="0">
      <text>
        <r>
          <rPr>
            <b val="true"/>
            <sz val="9"/>
            <color rgb="FF000000"/>
            <rFont val="Tahoma"/>
            <family val="2"/>
            <charset val="1"/>
          </rPr>
          <t xml:space="preserve">Administrador:
</t>
        </r>
        <r>
          <rPr>
            <sz val="9"/>
            <color rgb="FF000000"/>
            <rFont val="Tahoma"/>
            <family val="2"/>
            <charset val="1"/>
          </rPr>
          <t xml:space="preserve">CABECERA</t>
        </r>
      </text>
    </comment>
    <comment ref="Q132" authorId="0">
      <text>
        <r>
          <rPr>
            <b val="true"/>
            <sz val="9"/>
            <color rgb="FF000000"/>
            <rFont val="Tahoma"/>
            <family val="2"/>
            <charset val="1"/>
          </rPr>
          <t xml:space="preserve">Administrador:
</t>
        </r>
        <r>
          <rPr>
            <sz val="9"/>
            <color rgb="FF000000"/>
            <rFont val="Tahoma"/>
            <family val="2"/>
            <charset val="1"/>
          </rPr>
          <t xml:space="preserve">CABECERA</t>
        </r>
      </text>
    </comment>
    <comment ref="Q148" authorId="0">
      <text>
        <r>
          <rPr>
            <b val="true"/>
            <sz val="9"/>
            <color rgb="FF000000"/>
            <rFont val="Tahoma"/>
            <family val="2"/>
            <charset val="1"/>
          </rPr>
          <t xml:space="preserve">Administrador:
</t>
        </r>
        <r>
          <rPr>
            <sz val="9"/>
            <color rgb="FF000000"/>
            <rFont val="Tahoma"/>
            <family val="2"/>
            <charset val="1"/>
          </rPr>
          <t xml:space="preserve">CABECERA
</t>
        </r>
      </text>
    </comment>
    <comment ref="Q149" authorId="0">
      <text>
        <r>
          <rPr>
            <b val="true"/>
            <sz val="9"/>
            <color rgb="FF000000"/>
            <rFont val="Tahoma"/>
            <family val="2"/>
            <charset val="1"/>
          </rPr>
          <t xml:space="preserve">Administrador:
</t>
        </r>
        <r>
          <rPr>
            <sz val="9"/>
            <color rgb="FF000000"/>
            <rFont val="Tahoma"/>
            <family val="2"/>
            <charset val="1"/>
          </rPr>
          <t xml:space="preserve">CABECERA</t>
        </r>
      </text>
    </comment>
    <comment ref="Q153" authorId="0">
      <text>
        <r>
          <rPr>
            <b val="true"/>
            <sz val="9"/>
            <color rgb="FF000000"/>
            <rFont val="Tahoma"/>
            <family val="2"/>
            <charset val="1"/>
          </rPr>
          <t xml:space="preserve">Administrador:
</t>
        </r>
        <r>
          <rPr>
            <sz val="9"/>
            <color rgb="FF000000"/>
            <rFont val="Tahoma"/>
            <family val="2"/>
            <charset val="1"/>
          </rPr>
          <t xml:space="preserve">CABECERA</t>
        </r>
      </text>
    </comment>
    <comment ref="Q158" authorId="0">
      <text>
        <r>
          <rPr>
            <b val="true"/>
            <sz val="9"/>
            <color rgb="FF000000"/>
            <rFont val="Tahoma"/>
            <family val="2"/>
            <charset val="1"/>
          </rPr>
          <t xml:space="preserve">Administrador:
</t>
        </r>
        <r>
          <rPr>
            <sz val="9"/>
            <color rgb="FF000000"/>
            <rFont val="Tahoma"/>
            <family val="2"/>
            <charset val="1"/>
          </rPr>
          <t xml:space="preserve">CABECERA</t>
        </r>
      </text>
    </comment>
    <comment ref="Q161" authorId="0">
      <text>
        <r>
          <rPr>
            <b val="true"/>
            <sz val="9"/>
            <color rgb="FF000000"/>
            <rFont val="Tahoma"/>
            <family val="2"/>
            <charset val="1"/>
          </rPr>
          <t xml:space="preserve">Administrador:
</t>
        </r>
        <r>
          <rPr>
            <sz val="9"/>
            <color rgb="FF000000"/>
            <rFont val="Tahoma"/>
            <family val="2"/>
            <charset val="1"/>
          </rPr>
          <t xml:space="preserve">CABECERA
</t>
        </r>
      </text>
    </comment>
    <comment ref="Q162" authorId="0">
      <text>
        <r>
          <rPr>
            <b val="true"/>
            <sz val="9"/>
            <color rgb="FF000000"/>
            <rFont val="Tahoma"/>
            <family val="2"/>
            <charset val="1"/>
          </rPr>
          <t xml:space="preserve">Administrador:
</t>
        </r>
        <r>
          <rPr>
            <sz val="9"/>
            <color rgb="FF000000"/>
            <rFont val="Tahoma"/>
            <family val="2"/>
            <charset val="1"/>
          </rPr>
          <t xml:space="preserve">CABECERA</t>
        </r>
      </text>
    </comment>
    <comment ref="Q166" authorId="0">
      <text>
        <r>
          <rPr>
            <b val="true"/>
            <sz val="9"/>
            <color rgb="FF000000"/>
            <rFont val="Tahoma"/>
            <family val="2"/>
            <charset val="1"/>
          </rPr>
          <t xml:space="preserve">Administrador:
</t>
        </r>
        <r>
          <rPr>
            <sz val="9"/>
            <color rgb="FF000000"/>
            <rFont val="Tahoma"/>
            <family val="2"/>
            <charset val="1"/>
          </rPr>
          <t xml:space="preserve">CABECERA</t>
        </r>
      </text>
    </comment>
    <comment ref="Q171" authorId="0">
      <text>
        <r>
          <rPr>
            <b val="true"/>
            <sz val="9"/>
            <color rgb="FF000000"/>
            <rFont val="Tahoma"/>
            <family val="2"/>
            <charset val="1"/>
          </rPr>
          <t xml:space="preserve">Administrador:
</t>
        </r>
        <r>
          <rPr>
            <sz val="9"/>
            <color rgb="FF000000"/>
            <rFont val="Tahoma"/>
            <family val="2"/>
            <charset val="1"/>
          </rPr>
          <t xml:space="preserve">CABECERA</t>
        </r>
      </text>
    </comment>
  </commentList>
</comments>
</file>

<file path=xl/sharedStrings.xml><?xml version="1.0" encoding="utf-8"?>
<sst xmlns="http://schemas.openxmlformats.org/spreadsheetml/2006/main" count="2762" uniqueCount="356">
  <si>
    <t xml:space="preserve">HORA_INICIO</t>
  </si>
  <si>
    <t xml:space="preserve">HORA_FINAL</t>
  </si>
  <si>
    <t xml:space="preserve">DIA</t>
  </si>
  <si>
    <t xml:space="preserve">BLOQUE</t>
  </si>
  <si>
    <t xml:space="preserve">SUBESTACIÓN</t>
  </si>
  <si>
    <t xml:space="preserve">PRIMARIOS_A_DESCONECTAR</t>
  </si>
  <si>
    <t xml:space="preserve">EQUIPO ABRIR</t>
  </si>
  <si>
    <t xml:space="preserve">EQUIPO TRANSF</t>
  </si>
  <si>
    <t xml:space="preserve">CARGA EST MW</t>
  </si>
  <si>
    <t xml:space="preserve">PROVINCIA</t>
  </si>
  <si>
    <t xml:space="preserve">CANTON</t>
  </si>
  <si>
    <t xml:space="preserve">ZONA</t>
  </si>
  <si>
    <t xml:space="preserve">SECTORES</t>
  </si>
  <si>
    <t xml:space="preserve">Prevalencia del Alimentador
CTipo de Cliente)</t>
  </si>
  <si>
    <t xml:space="preserve">NUMERO
CLIENTES</t>
  </si>
  <si>
    <t xml:space="preserve">CLIENTES RESIDENCIALES</t>
  </si>
  <si>
    <t xml:space="preserve">Aporte Residencial</t>
  </si>
  <si>
    <t xml:space="preserve">CLIENTES COMERCIALES</t>
  </si>
  <si>
    <t xml:space="preserve">Aporte Comercial</t>
  </si>
  <si>
    <t xml:space="preserve">CLIENTES INDUSTRIALES</t>
  </si>
  <si>
    <t xml:space="preserve">Aporte Industrial</t>
  </si>
  <si>
    <t xml:space="preserve">S</t>
  </si>
  <si>
    <t xml:space="preserve">09</t>
  </si>
  <si>
    <t xml:space="preserve">0921/CABECERA</t>
  </si>
  <si>
    <t xml:space="preserve">CAÑAR</t>
  </si>
  <si>
    <t xml:space="preserve">BIBLIÁN</t>
  </si>
  <si>
    <t xml:space="preserve">0921: BIBLIAN  / TURUPAMBA / SAGEO</t>
  </si>
  <si>
    <t xml:space="preserve">AUTOPISTA CUENCA AZOGUES, BIBLIÁN, TURUPAMBA, SAN LUIS DE MANGÁN, EL EMPALME, CUITUM BAJO, MANGÁN, NAZÓN, TENENCORAY, LA VAQUERIA, CAMPO ALEGRE, GULUAY, TASQUI..</t>
  </si>
  <si>
    <t xml:space="preserve">Residencial</t>
  </si>
  <si>
    <t xml:space="preserve">T</t>
  </si>
  <si>
    <t xml:space="preserve">04</t>
  </si>
  <si>
    <t xml:space="preserve">0421/CABECERA</t>
  </si>
  <si>
    <t xml:space="preserve">AZUAY</t>
  </si>
  <si>
    <t xml:space="preserve">CUENCA</t>
  </si>
  <si>
    <t xml:space="preserve">0421: PARQUE INDUSTRIAL</t>
  </si>
  <si>
    <t xml:space="preserve">CALLE FRANK TOSI, CORNELIO VINTIMILLA, OCTAVIO CHACÓN, CARLOS TOSI</t>
  </si>
  <si>
    <t xml:space="preserve">Industrial</t>
  </si>
  <si>
    <t xml:space="preserve">0426/CABECERA</t>
  </si>
  <si>
    <t xml:space="preserve">0426: PARQUE INDUSTRIAL</t>
  </si>
  <si>
    <t xml:space="preserve">Av. Del Toril, Av Américas entre Cornelio Vintimilla y Octavio Chacón, Calle Octavio Chacón, Calle Primera, Miguel Narvaez, Carlos Tosi, Cornelio Vintimilla</t>
  </si>
  <si>
    <t xml:space="preserve">U</t>
  </si>
  <si>
    <t xml:space="preserve">0422/CABECERA</t>
  </si>
  <si>
    <t xml:space="preserve">0422C: QUINTA CHICA</t>
  </si>
  <si>
    <t xml:space="preserve">AV. DE LAS AMÉRICAS ENTRE INDEPENDENCIA Y GONZÁLEZ SUÁREZ, QUINTA CHICA, PASEO MILCHICHIG ENTRE AV. ESPAÑA Y HUANCABILCAS.</t>
  </si>
  <si>
    <t xml:space="preserve">0427/CABECERA</t>
  </si>
  <si>
    <t xml:space="preserve">0427: MAYANCELA / ORQUÍDEAS / TRIGALES </t>
  </si>
  <si>
    <t xml:space="preserve">VÍA A PATAMARCA, LA COMPANÍA, MAYANCELA, CIUDADELA EL ROSAL, SAN VICENTE DE SININCAY, TRIGALES, ORQUÍDEAS, BEMANI, AV DEL TORIL, AV LOS CHASQUIS, CDLA LOS MECANICOS.</t>
  </si>
  <si>
    <t xml:space="preserve">17</t>
  </si>
  <si>
    <t xml:space="preserve">1723/CABECERA</t>
  </si>
  <si>
    <t xml:space="preserve">1723: SAN SEBASTIÁN /SININCAY</t>
  </si>
  <si>
    <t xml:space="preserve">LA GREVILLA, AV. LOS CEREZOS, SECTORES SAN VICENTE DE LAS CALERAS, COLEGIO SANTA ANA, CDLA. EL ROSARIO, SAN MATEO DE LA CERÁMICA, RACAR PLAZA, MUTUALISTA AZUAY 2, SANTÍSIMA TRINIDAD, EL CHORRO, SIGCHO, ANTENAS DE RADIO SPLENDID, SININCAY CENTRO, LA DOLOROSA, PAMPAS DE ROSAS, EL SALADO.</t>
  </si>
  <si>
    <t xml:space="preserve">V</t>
  </si>
  <si>
    <t xml:space="preserve">07</t>
  </si>
  <si>
    <t xml:space="preserve">0723/CABECERA</t>
  </si>
  <si>
    <t xml:space="preserve">0723: RICAURTE / SAN ANTONIO RICAURTE /LA DOLOROSA RICAURTE/ SIDCAY / BIBIN / PARCOLOMA / EL ROCIO / CRISTO DEL CONSUELO / O.C. PALACIOS / BAYANDEL / EL GUABO / LA RAYA </t>
  </si>
  <si>
    <t xml:space="preserve">CENTRO RICAURTE, CALLE VICENTE PACHECO, CALLE MIGUEL UZHCA, AV 25 DE MARZO, CALLE VICENTE PACHECO, LA DOLOROSA RICAURTE, MARIA AUXILIADORA RICAURTE, SEÑOR DEL GRAN PODER, SIDCAY, BIBÍN, CRISTO DEL CONSUELO, EL ROCÍO, LA CALDERA/ SAN JOSE DE SIDCAY / PUEBLO VIEJO / SECTOR DORA CANELOS,  SIDCAY, BIBÍN, CRISTO DEL CONSUELO, EL ROCÍO, CHECA, CHIQUINTAD, VIA DELEG DESDE EL ARENAL DE RICAURTE HASTA LA RAYA, URB. MIRAVALLE, EL GUABO, CRISTO REY, PATRON SANTIAGO, AZHAPUD, ADOBEPAMBA, GUABISHUN, LOS ANGELES, EL CALVARIO..</t>
  </si>
  <si>
    <t xml:space="preserve">50</t>
  </si>
  <si>
    <t xml:space="preserve">5015/CABECERA</t>
  </si>
  <si>
    <t xml:space="preserve">LA TRONCAL</t>
  </si>
  <si>
    <t xml:space="preserve">5015A: ZONA RURAL COLONIA AMAZONAS / ZHUCAY</t>
  </si>
  <si>
    <t xml:space="preserve">PRODUCARGO, PUNTILLA PARCIAL, BASURERO, RUIDOSO CHICO, 10 DE AGOSTO, ZHUCAY, MANTAREAL, ESTERO HONDO, PUTUCAY, CENTRO PATUL, POGYOS</t>
  </si>
  <si>
    <t xml:space="preserve">05</t>
  </si>
  <si>
    <t xml:space="preserve">0524/CABECERA</t>
  </si>
  <si>
    <t xml:space="preserve">0524: MIGUEL CABELLO BALBOA / EL SALADO/ALONSO CABRERA / LOJA/ 1ERO DE MAYO / FRAY GASPAR DE CARVAJAL / ISABELA LA CATOLICA / FRAY DE GRANADA / SECTOR EL TIEMPO / AV. DE LOS CONQUISTADORES ENTRE AV. LOJA Y LA NIÑA / LA NIÑA / LA RABIDA / SECTOR CIRCO SOCIAL / CARMEN DE GUZHO/CALVARIO / LA MERCED</t>
  </si>
  <si>
    <t xml:space="preserve">CALLE MANUEL CISNEROS ENTRE TARQUINO CORDERO Y AV. AMÉRICAS, AV AMÉRICAS LADO DEL CORAL  ENTRE MIGUEL CABELLO Y FRANCISCO TRELLES, CALLE DE ROCHAS NICOLAS, CALLE ANTONIO LLORET ENTRE AMERICAS Y LOJA, AV DON BOSCO ENTRE AMÉRICAS Y LOJA, MIGUEL CABELLO BALBOA, FRAY GASPAR DE CARVAJAL ENTRE MIGUEL CABELLO E ISABEL LA CATÓLICA, FRAY GASPAR DE VILLAROEL, EL SALADO ENTRE ALONSO CABRERA Y LOJA; LOJA ENTRE ALONSO CABRERA Y CIEZA DE LEÓN, AV. PRIMERO DE MAYO ENTRE GASPAR DE VILLAROEL Y LOJA, PEDRO CALDERÓN DE LA BARCA, CRISTOBAL COLÓN ENTRE LOJA Y MIGUEL DE SERVANTES, MENENDEZ PIDAL, ALONSO QUIJANO, FELIPE LEÓN, ALONSO CABRERA.  AV. DE LAS AMÉRICAS CARRIL DE ENTRADA A LA CIUDAD ENTRE CORAL CENTRO Y AV. LOJA; AV. LOJA ENTRE RICARDO DURAN Y AV. DON BOSCO, GONZÁLEZ DÍAZ, EL SALADO ENTRE LOJA Y NICOLAS DE ROCHA, RODRIGO ARIAS, VICENTE PINZÓN, ALONSO PINZÓN,  RÍO TARQUI, AUTOPISTA DESDE LAS AMÉRICAS HASTA DIEGO DE ALMAGRO, DIEGO DE ALMAGRO, PUERTO DE PALOS, FRANCISCO ORELLANA ENTRE DIEGO DE ALMAGRO Y CALLE DE LA CONQUISTA, SANTA MARIA ENTRE ALONSO PINZON Y GABRIEL SANCHEZ, LA PINTA ENTRE PEDRO PUELLES Y AV. DE LOS CONQUISTADORES, LA NIÑA HASTA LA AV. DE LOS CONQUISDORES, LA RABIDA; DIEGO DE DAZA, RODRIGO DE TRIANA, DE LOS CONQUISTADORES ENTRE LOJA Y LA NIÑA, DIARIO EL TIEMPO, CIRCO SOCIAL, SAN MARCOS, EL CARMEN DE GUZHO, TIERRAS BLANCAS, EL CALVARIO, HUARIVIÑA, RUMILOMA, LA MERCED.</t>
  </si>
  <si>
    <t xml:space="preserve">1724/CABECERA</t>
  </si>
  <si>
    <t xml:space="preserve">1724B RÍO AMARILLO / REDONDEL DE LA CALLE DULCAMARA / SAYAUSÍ</t>
  </si>
  <si>
    <t xml:space="preserve">AV. ORDÓÑEZ LASSO ENTRE DEL ARRIERO Y ENRIQUE ARÍZAGA TORAL, VÍA A SAN MIGUEL DE PUTUSHÍ, SAN MIGUEL DE PUTUSHÍ, DE LA MENTA ENTRE ORDÓÑEZ LASSO Y DEL MATORRAL, DE LA ORTIGA, DEL ORÉGANO, DEL CULANTRO, BELLAVISTA.</t>
  </si>
  <si>
    <t xml:space="preserve">H</t>
  </si>
  <si>
    <t xml:space="preserve">08</t>
  </si>
  <si>
    <t xml:space="preserve">0821/CABECERA</t>
  </si>
  <si>
    <t xml:space="preserve">0821: TURI / SECTORES ENTRE 1RO DE MAYO, REMIGO CRESPO, SOLANO Y LOJA</t>
  </si>
  <si>
    <t xml:space="preserve">TURI, 24 DE MAYO ENTRE REDONDEL DE GAPAL Y TRES PUENTES, PRIMERO DE MAYO ENTRE TRES PUENTES Y LOJA, 10 DE AGOSTO ENTRE SOLANO Y LOJA, LORENZO PIEDRA, REMIGIO CRESPO ENTRE SOLANO Y LOJA.</t>
  </si>
  <si>
    <t xml:space="preserve">0823/CABECERA</t>
  </si>
  <si>
    <t xml:space="preserve">0823: LA QUEBRADA DE TURI,  BELLAVISTA / PUNTA CORRAL / CORAZÓN DE JESUS / SAN PEDRO DE HIERBA BUENA / EL VERDE /  GULLANZHAPA / GUALALCAY / VÍA A LOS LAURELES / VÍA A PAREDONES / TRES ESTRELLAS / TOTORACOCHA ALTA Y BAJA DE GUALALCAY / TRANCAPAMBA /  SAN PEDRO DE YUNGA / PARACOLOMA /  MORASCALLE / TAÑILOMA /  CHILCATOTORA / CHILACACHAPARRA / SAN FRANCISCO / TARQUI CENTRO.</t>
  </si>
  <si>
    <t xml:space="preserve"> LA QUEBRADA DE TURI, BELLAVISTA, PUNTA CORRAL;  CORAZÓN DE JESÚS, SAN PEDRO DE HIERBA BUENA; EL VERDE; GULLANZHAPA, GUALALCAY, VIA A LOS LAURELES, VIA A  PAREDONES, TRES ESTRELLAS, TOTORACOCHA ALTA Y BAJA DE GUALALCAY, TRANCAPAMBA,  SAN PEDRO DE YUNGA, PARACOLOMA, MORASCALLE, TAÑILOMA, CHILCATOTORA, CHILACACHAPARRA, SAN FRANCISCO, TARQUI CENTRO.</t>
  </si>
  <si>
    <t xml:space="preserve">12</t>
  </si>
  <si>
    <t xml:space="preserve">1223/CABECERA</t>
  </si>
  <si>
    <t xml:space="preserve">PAUTE</t>
  </si>
  <si>
    <t xml:space="preserve">1223: EL CABO / LA HIGUERA / ZHUMIR / GUACHAPALA / EL PAN</t>
  </si>
  <si>
    <t xml:space="preserve">EL CABO, ZHUMIR, GUACHAPALA, LUGMAPAMBA, RUMIHURCO, LA ESTANCIA, AGUAS BLANCAS, CHICÁN, COPZHAL, MARAS, ALGARROBO, CHICTY, SAN PEDRO, TUTUCAN, PARIG, GUACHAPALA, ÑUÑURCO, DON JULO, GUABLID, SACRE, SAN VICENTE, SA.NTA TERESITA, LA MERCED, EL PAN, LA TINA, SEVILLA DE ORO, CHIMUL, LA UNIÓN, SANTA ROSA, CENTRO DE PALMAS, CHALACAY, OSOYACU</t>
  </si>
  <si>
    <t xml:space="preserve">I</t>
  </si>
  <si>
    <t xml:space="preserve">14</t>
  </si>
  <si>
    <t xml:space="preserve">1422/CABECERA</t>
  </si>
  <si>
    <t xml:space="preserve">NABÓN</t>
  </si>
  <si>
    <t xml:space="preserve">1422: LENTAG / LA PAZ / NABÓN / OÑA </t>
  </si>
  <si>
    <t xml:space="preserve">LENTAG BOHEMIA DRINKS, PAREDONES SAN FELIPE DE OÑA, YUQUIS, MEMBRILLO, NABÓN, ÑAMARÍN, COCHAPATA, ZHIÑA, LA CRUZ, HERMANO MIGUEL, PICHANILLAS, LA JARATA, AYALOMA, LA RAMADA,  MORASLOMA, PATADEL, BAIJÓN, CASADEL, RUMILOMA, LAS NIEVES CHAYA, BAYÁN, COCHAPATA, PUCA, TAMBO VIEJO, LA PAZ, PUTUPANO, PURÍN, ROSAS, RODEO, MORASLOMA DE OÑA, CHUNAZANA, RAÑAS, TRANCAPATA LAS NIEVES CHAYA, PUCALLPA, CHACAPATA, RAMBRAN SAN FELIPE DE OÑA, ULUCATA, PICHANILLAS,  CHARQUI, EL PASO, LLIMBI, UDUZHAPA, PUEBLO VIEJO, BAIJÓN, SANTA ELENA, COPACABANA, PARAMO DE TINAJILLAS, RARIG, OÑAZHAPA, TINTACRUZ, COCHAPATA.</t>
  </si>
  <si>
    <t xml:space="preserve">1423/CABECERA</t>
  </si>
  <si>
    <t xml:space="preserve">GIRÓN</t>
  </si>
  <si>
    <t xml:space="preserve">1423: VÍA GIRÓN - PASAJE / GIRÓN /  SAN FERNANDO</t>
  </si>
  <si>
    <t xml:space="preserve">BALZAPAMBA, MOISEN, PACAY, PUCUCARI, ROSAS, SANTO CRISTO, ASUNCIÓN, LAS NIEVES, RUMILOMA, RUMIPAMBA, SANTA ROSA, COCHALOMA, SAN JOSE, SAN FERNANDO, PARTE ALTA DE CALEDONIAS, RIRCAY, PONGO GRANDE, RIRCAY, GIGANTONES, CALEDONIAS, PONGO CHICO, RUMIPAMBA, LEOCAPAC, PARCUSPAMBA, TABLON, GIRÓN CENTRO, MAZTA CHICO, MAZTA GRANDE, ZAPATA, EL VERDE, PORTETE, EL CHORRO, CARMEN DEL CHORRO, FATIMA, NARAMBOTE, PUCALLPA, CHORRO GRANDE, SANTA ANA CAUQUIL BESTION, SAN GERARDO, SAN MARTIN GRANDE, CHUMBLIN, CRISTAL AGUARONGOS.</t>
  </si>
  <si>
    <t xml:space="preserve">15</t>
  </si>
  <si>
    <t xml:space="preserve">1522/CABECERA</t>
  </si>
  <si>
    <t xml:space="preserve">GUALACEO</t>
  </si>
  <si>
    <t xml:space="preserve">1522 GUALACEO CENTRO, SAN PEDRO LOS OLIVOS </t>
  </si>
  <si>
    <t xml:space="preserve">GUALACEO CENTRO, AYALOMA, VÍA QUIMZHI - DOTAXI, PARCULOMA, SALAGUICHAY,  AV. POLICÍA NACIONAL, AV. CIRCUNVALACIÓN, CALLE EUGENIO ESPEJO, EL PROGRESO, BARRIO LINDO, BULZHÚN, TOCTELOMA, PATUL, LLAMPASAY, BULLCAY, ILUNCAY, SAN PEDRO DE LOS OLIVOS, CAGUAZHÚN CHICO, PUENTE EUROPA</t>
  </si>
  <si>
    <t xml:space="preserve">18</t>
  </si>
  <si>
    <t xml:space="preserve">1825/CABECERA (SIN SUSCALPAMBA VIEJO)</t>
  </si>
  <si>
    <t xml:space="preserve">1825: DUCUR / PETROECUADOR</t>
  </si>
  <si>
    <t xml:space="preserve">SAN RAFAEL, JIRINCAY, SHUYA, CHARACAY, GUN CHICO, YANACANCHIS, CHACARPAMBA, CASHUIN, RIRPUR, GUALLETURO, GULAG</t>
  </si>
  <si>
    <t xml:space="preserve">Comercial</t>
  </si>
  <si>
    <t xml:space="preserve">J2</t>
  </si>
  <si>
    <t xml:space="preserve">0522/RECONECT: MEXICO</t>
  </si>
  <si>
    <t xml:space="preserve">0522A: UNIDAD NACIONAL / COLISEO / TOTEMS</t>
  </si>
  <si>
    <t xml:space="preserve">AV. AMAZONAS, BARRIO LOS SENDEROS, CALLES ECUADOR, COLOMBIA, PARAGUAY, URUGUAY, CHILE, PADUA, AV. UNIDAD NACIONAL, GUAYAS ENTRE UNIDAD NACIONAL Y REMIGIO TAMARIZ, AV. REMIGIO CRESPO ENTRE AMÉRICAS Y LOJA, AV. DEL BATÁN ENTRE AMÉRICAS Y LOS RÍOS, AV. 12 DE ABRIL ENTRE AMÉRICAS Y LOS RÍOS, COLISEO JEFFERSON PÉREZ, PISCINA OLÍMPICA, AV. GRAN COLOMBIA ENTRE AMÉRICAS Y MIGUEL MOROCHO, ZONA ROSA.</t>
  </si>
  <si>
    <t xml:space="preserve">J</t>
  </si>
  <si>
    <t xml:space="preserve">1824/RECONECT: CAÑAR 24 MAYO</t>
  </si>
  <si>
    <t xml:space="preserve">1824A: SIGSIHUAYCO/ LA PLAYA TAMBO/ COYOCTOR </t>
  </si>
  <si>
    <t xml:space="preserve">SIGSIHUAYCO/ LA PLAYA TAMBO/ COYOCTOR </t>
  </si>
  <si>
    <t xml:space="preserve">21</t>
  </si>
  <si>
    <t xml:space="preserve">2121/RECONECTADOR MANUEL MONCAYO</t>
  </si>
  <si>
    <t xml:space="preserve">MORONA SANTIAGO</t>
  </si>
  <si>
    <t xml:space="preserve">MORONA</t>
  </si>
  <si>
    <t xml:space="preserve">2121: MACAS, RIO BLANCO</t>
  </si>
  <si>
    <t xml:space="preserve">BARRIO ROSARIO DESDE LA CALLE HERMITA AL SUR, BARRIO LOS VERGELES, BARRIO VALLE DEL UPANO, LA ALBORADA, AV. LUIS FELIPE JARAMILLO, TERMINAL TERRESTRE DE MACAS, BARRIO AMAZONAS (DESDE LA AV. AMAZONAS HASTA LA CALLE RODRIGO NÚÑEZ DE BONILLA), SECTOR DE LAS PISCINAS MUNICIPALES, PASAJE LOS CANELOS, ANTIGUO HOSPITAL DE MACAS, AV. 24 DE MAYO (HASTA LA CALLE QUITO), SECTOR LA BARBACOA, BAJA DEL UPANO HASTA LA AV. DE LA CIUDAD, BANCO DEL PICHINCHA, COLISEO LOS CANELOS, CUERPO DE BOMBEROS DE MACAS, SECTOR COLEGIO DON BOSCO, SECTOR COLEGIO MARÍA AUXILIADORA, GOBIERNO MUNICIPAL DE MORONA, GOBIERNO PROVINCIAL DE MORONA SANTIAGO, CNT, COLISEO 29 DE MAYO, AV. DON BOSCO, PARQUE RECREACIONAL, SECTOR COLISEO LA LAGUNA, PASAJE MIRADOR, UNIVERSIDAD ESPOCH, ESTADIO TITO NAVARRETE, SECTOR RECINTO FERIAL, CALLE PADRE ALBINO DEL CURTO, BARRIO TINGUICHACA DESDE LA CALLE VICTORIA CARVAJAL, BARRIO 5 DE OCTUBRE DESDE LA CALLE CATALINA VILLAREAL, BARRIO JARDÍN DEL UPANO DESDE LA AV. 13 DE ABRIL, VÍA A PROAÑO, GENERAL PROAÑO SECTOR PARQUE CENTRAL Y JUNTA PARROQUIAL, NUEVO JERUSALÉN, PACCHA, HUACHO - DOMINGO, SAN ISIDRO.</t>
  </si>
  <si>
    <t xml:space="preserve">22</t>
  </si>
  <si>
    <t xml:space="preserve">2213/CABECERA</t>
  </si>
  <si>
    <t xml:space="preserve">SANTIAGO DE MÉNDEZ Y TIWINTZA</t>
  </si>
  <si>
    <t xml:space="preserve">2213: SANTIAGO / SAN JOSÉ DE MORONA / PATUCA / YAUPI</t>
  </si>
  <si>
    <t xml:space="preserve">SANTIAGO, SAN JOSÉ DE MORONA, PATUCA, YAUPI.</t>
  </si>
  <si>
    <t xml:space="preserve">K</t>
  </si>
  <si>
    <t xml:space="preserve">5012/RECONECT: EL ZAFRERO</t>
  </si>
  <si>
    <t xml:space="preserve">5012B: COLISEO LA TRONCAL</t>
  </si>
  <si>
    <t xml:space="preserve">SAN VALENTIN, BCO DE LA VIVIENDA, JUAN HIDALGO, COLISEO, CDLA MENDIETA, MARTA DE ROLDOS, ZONA NORTE VOLUNTAD DE DIOS</t>
  </si>
  <si>
    <t xml:space="preserve">5014/CABECERA</t>
  </si>
  <si>
    <t xml:space="preserve">5014: LA PUNTILLA / PANCHO NEGRO</t>
  </si>
  <si>
    <t xml:space="preserve">CDLA. UNIDOS VENCEREMOS, TERMINAL TERRESTRE, PUNTILLA, PANCHO NEGRO, LA NORMITA, 40 CUADRAS, LA MOLIENDA, BALNEARIO PEDREGAL,
SAN LUIS, SAN VICENTE EL CISNE, EL PORVENIR.</t>
  </si>
  <si>
    <t xml:space="preserve">L</t>
  </si>
  <si>
    <t xml:space="preserve">01</t>
  </si>
  <si>
    <t xml:space="preserve">0102/CABECERA</t>
  </si>
  <si>
    <t xml:space="preserve">0102: SANGURIMA, GRAN COLOMBIA Y  BOLÍVAR ENTRE BENIGNO MALO Y HERMANO MIGUEL.  GOBERNACIÓN, IESS</t>
  </si>
  <si>
    <t xml:space="preserve">SANGURIMA ENTRE LUIS CORDERO Y HEMANO MIGUEL, LAMAR ENTRE LUIS CORDERO Y MARIANO CUEVA, GRAN COLOMBIA ENTRE BENIGNO MALO  Y HERMANO MIGUEL, BOLÍVAR ENTRE BENIGNO MALO Y MARIANO CUEVA, SUCRE ENTRE BORRERO Y HMNO. MIGUEL, GOBERNACIÓN, IESS. LUIS CORDERO ENTRE SANGURIMA Y RAFAEL MARÍA ARÍZAGA, LUIS CORDERO ENTRE BOLÍVAR Y GRAN COLOMBIA, BENIGNO MALO ENTRE BOLÍVAR Y LAMAR, BORRERO ENTRE PRESIDENTE CÓRDOVA Y VEGA MUÑOZ, HERMANO MIGUEL ENTRE SUCRE Y SANGURIMA, MARIANO CUEVA ENTRE SUCRE Y BOLÍVAR. </t>
  </si>
  <si>
    <t xml:space="preserve">0527/CABECERA (SIN SAN JOAQUIN 2)</t>
  </si>
  <si>
    <t xml:space="preserve">0527A: SAN JOAQUÍN / SAYAUSÍ / MOLLETURO</t>
  </si>
  <si>
    <t xml:space="preserve">MISICATA, SAN JOAQUÍN, SAYAUSÍ, CULEBRILLAS, MOLLETURO, HIERBABUENA.</t>
  </si>
  <si>
    <t xml:space="preserve">M</t>
  </si>
  <si>
    <t xml:space="preserve">02</t>
  </si>
  <si>
    <t xml:space="preserve">0204/CABECERA</t>
  </si>
  <si>
    <t xml:space="preserve">0204: PARQUE DE LA MADRE/HOSPITAL MILITAR/SINDICATO CHOFERES/CORTE SUPREMA/MILENIUM</t>
  </si>
  <si>
    <t xml:space="preserve">PARQUE DE LA MADRE, HOSPITAL MILITAR, SINDICATO CHOFERES, CORTE SUPREMA, MILENIUM. AV. 12 DE ABRIL ENTRE SOLANO Y LOS FRESNOS, FLORENCIA ASTUDILLO ENTRE SOLANO Y DOCE DE ABRIL, JOSÉ PERALTA ENTRE DOCE DE ABRIL Y ESTADIO, MUNUEL J CALLE ENTRE DOCE DE ABRIL Y ESTADIO</t>
  </si>
  <si>
    <t xml:space="preserve">0423/CABECERA</t>
  </si>
  <si>
    <t xml:space="preserve">0423: SININCAY / BARRIAL BLANTO / TURUHUAYCO</t>
  </si>
  <si>
    <t xml:space="preserve">EL CARMEN DE SININCAY, CRUCE DEL CARMEN, BARRIO SANTA FE, EL TABLÓN DE LAS ORQUÍDEAS, AV. BARRIAL BLANCO, DE LAS AREPAS, AV. TURUHUAYCO, AV. MANUEL ANTONIO MUÑOZ BORRERO, CUMANA.</t>
  </si>
  <si>
    <t xml:space="preserve">23</t>
  </si>
  <si>
    <t xml:space="preserve">2311/CABECERA</t>
  </si>
  <si>
    <t xml:space="preserve">LIMÓN INDANZA</t>
  </si>
  <si>
    <t xml:space="preserve">2311: LIMÓN INDANZA CENTRO / YUNGANZA / CHIVIAZA / SAN ANTONIO</t>
  </si>
  <si>
    <t xml:space="preserve">CENTRO CANTONAL DE LIMÓN INDANZA, PARROQUIAS: YUNGANZA, CHIVIAZA, SAN ANTONIO.</t>
  </si>
  <si>
    <t xml:space="preserve">N</t>
  </si>
  <si>
    <t xml:space="preserve">0523/CABECERA</t>
  </si>
  <si>
    <t xml:space="preserve">0523: SECTOR ISAURO RODRÍGUEZ / JARDINES DE SAN JOAQUÍN / CRISTO DEL CONSUELO / CENTRO FORENSE </t>
  </si>
  <si>
    <t xml:space="preserve">CARLOS ARÍZAGA VEGA, JUAN GIRÓN SANCHEZ, ISAURO RODRÍGUEZ, ENRIQUE ARÍZAGA TORAL, VÍCTOR TINOCO CHACÓN, CARMELA MALO, TARQUINO CORDERO, CARLOS ARÍZAGA TORAL.</t>
  </si>
  <si>
    <t xml:space="preserve">1424/CABECERA</t>
  </si>
  <si>
    <t xml:space="preserve">SANTA ISABEL</t>
  </si>
  <si>
    <t xml:space="preserve">1424: SANTA ISABEL / ABDÓN CALDERÓN ( CATAVIÑA, GUALDÉLEG, PILCOCAJAS Y CERCALOMA) / GUABOPAMBA / CAÑARIBAMBA / ZHAGLLI/ PUCARÁ / BASE MILITAR NARIGUIÑA / PONCE ENRÍQUEZ (SAN GERARDO, SAN JUAN DE NARANJILLAS).</t>
  </si>
  <si>
    <t xml:space="preserve">MOLINOPATA, CORAZARI, CATAVIÑA, SAN JAVIER, EL ALMIBAR, GUALDÉLEG, PILCOCAJAS, LA UNION, CERCALOMA, LA PAZ DE PORTOVELO, GUAZHAPAMBA, GUAYARA, QUILLOSISA, GUABOPAMBA, EL GUAGUAL, PILANCÓN, TRANCAPAMBA, CAÑARIBAMBA, CHUVIN, TOTORAS, SAN PEDRO, CHAMANA, EL TABLON, CEBADILLAS, EL LIMON, DEUTA, ÑUGROPAMBA, ABISPOLOMA, SAN ANTONIO DE ÑUGRO, PINGULLO, YUNGACORRAL, HUASIPAMBA, TORTAPALI, SALINAS, SAN ALFONSO, LA LIBERTAD, SARAMALOMA, AYACAÑA, SHAGLLI, TUNTÚN, CARACHULA, PEDERNALES, SANTA TERESA, MINAS, TANGEO, HUERTAS, HORNILLOS, PUCULCAY, CHILCA, NAZARI, AURIN, LAGUNAS DE AURIN, CEBADAS, MANGAN, PALMAS, MULLO, RAMOS, LAS NIEVES, GUABIDUCA, BUENAS ESPERANZA, SANTA ROSA, BUENA VISTA, CHALAXI, RAMBRAN, LA DOLOROSA DE CHUQUI, PELINCAY, EL MANZANO, ZHALO, PUCARA CENTRO, CALIGUIÑA, SAN MARCOS, MANZANILLA, SAUCAL, JARQUIN, SAN MIGUEL DE LAS PALMERAS, QUINUAS, LA MACARENA, GUENA, CACHI, LA ENRAMADA, SAN VICENTE, SAN GERARDO, SAN JUAN DE NARANJILLAS, EL PROGRESO, LA FLORIDA, SAN JACINTO DE IÑAN, SAN ANTONIO, GRANADILLAS, LA FORTUNA, QUEBRADA FRIA, LA UNION.</t>
  </si>
  <si>
    <t xml:space="preserve">O</t>
  </si>
  <si>
    <t xml:space="preserve">0526/CABECERA</t>
  </si>
  <si>
    <t xml:space="preserve">0526: CEBOLLAR</t>
  </si>
  <si>
    <t xml:space="preserve">AV. DE LAS AMERICAS, DEL CEBOLLAR, CAMINO DEL CEBOLLAR, CALLE JARAMIJO, CAMINO SAN PEDRO DEL CEBOLLAR, CALLE DEL PEREJIL, TARQUINO MARTINEZ BORRERO, PEDRO LOPEZ ARGUDO, GLORIA PESANTEZ BERMUDEZ.</t>
  </si>
  <si>
    <t xml:space="preserve">0721/CABECERA (SIN 4 ESQUINAS 2)</t>
  </si>
  <si>
    <t xml:space="preserve"> 0721B: CUATRO ESQUINAS / ENTRADA A RICAURTE / CDLA KENNEDY / QUINTA CHICA ALTA</t>
  </si>
  <si>
    <t xml:space="preserve">EL EJECUTIVO, CUARTEL CAYAMBE, CDLA KENNEDY, CALLES GRAL URBINA, GRAL URDANETA, CORONEL DELGADO, PAQUISHA, CORONEL REMIGIO MACHUCA, QUINTA CHICA ALTA, CALLES CUBILCHE, LLAVIUCO, CUICOCHA, SAN PABLO DEL LAGO ENTRE PAN. NORTE Y  SURROCUCHO.</t>
  </si>
  <si>
    <t xml:space="preserve">0722/CABECERA</t>
  </si>
  <si>
    <t xml:space="preserve">0722: GONZÁLEZ SUÁREZ / PANAMERICANA NORTE/ CDLA DE LOS INGENIEROS / CDLA ROMA/ PACCHA/ UCUBAMBA / FERIA DE AUTOS</t>
  </si>
  <si>
    <t xml:space="preserve">CALLES LONDRES, PARÍS, TRES, AMSTERDAM, BL, MACCHU PICCHU, ROMA, OSLO, REDONDEL CHOLAS DE PIEDRA, GONZALEZ SUAREZ SECTOR CDLA DE LOS INGENIEROS, CALLES A, B, CUMANDÁ, RAMAYANA, BEN HUR, ARAUCANA, DEL INGENIERO, TABARÉ, CAMINO A PACCHA, INTERCAMBIADOR DE PACCHA, AUTOPISTA ENTRE ENTRADA A NULTI Y H. DEL RIO, UCUBAMBA, UCUBAMBA ALTO, HIGOSPAMBA, POLÍGONO DE TIRO, NARANJOS, VIOLA, CABULLIN, PACCHA, ARENAL DE NULTI, PUCUNGO, FERIA DE CARROS, HIERBABUENA, NULTI, PANAMERICANA NORTE, SIDCAY, CUARTEL DÁVALOS, CALLES ITALIA, FRANCIA, ALEMANIA, UNIÓN SOVIETICA.</t>
  </si>
  <si>
    <t xml:space="preserve">1822/CABECERA (SIN TAMBO)</t>
  </si>
  <si>
    <t xml:space="preserve">1822B TAMBO CENTRO</t>
  </si>
  <si>
    <t xml:space="preserve">LA POSTA, TAMBO, CUCHOCORRAL, PILCOPATA, CUCHUCÚN CAÑAR, CARAZHAO, SAN RAFAEL, JIRINCAY, GUARAHUIN, CHARACAY, SHUYA.</t>
  </si>
  <si>
    <t xml:space="preserve">P</t>
  </si>
  <si>
    <t xml:space="preserve">0822/RECONECT: 12 OCTUBRE 1</t>
  </si>
  <si>
    <t xml:space="preserve">0822A: GASOLINERA PRIMA AV. 12 DE OCTUBRE/SUPERMAXI DON BOSCO/ESCUELA NICOLAS SOJOS/PARQUE PAMPLONADOS/CEVICHES DE LA Y (CRISTOBAL COLÓN)/CENTRO DE SALUD PARQUE IBERIA</t>
  </si>
  <si>
    <t xml:space="preserve"> AV. DON BOSCO Y 12 DE OCTUBRE; AV. DON BOSCO Y LAS CALLES TRANSVERSALES VAZCO NUÑEZ DE BALBOA, BARTOLOME RUIZ, FRANCISCO DE ORELLA, MIGUEL DE CERVANTES, LA PINTA, SANTA MARIA; 
CALLE UNAMUNO; CALLE MENDEZ PIDAL Y MIGUEL DE CERVANTES; CALLE CRISTOBAL COLON Y LAS TRASVERSALES LOPE DE VEGA, MIGUEL HERNANDEZ, PIO BAROJA, FRANCISCO DE ORELLANA, FEDERICO GARCIA LORCA; CALLE FEDERICO GARCIA LORCA; CALLE GASPAR DE JOVELLANOS; CALLE ISABELA CATOLICA, CALLE PEDRO DE ROCHA; CALLE PEDRO CALDERON DE LA BARCA, CALLE GUSTAVO ADOLFO BECQUER, CALLE LOS JUGLARES; SECTOR AV. ISABELA CATOLICA Y LAS CALLES TRANSVERSALES FRANCISCO DE ORELLANA, RAMON Y CAJAL, MIGUEL ANGEL ASTURIAS, MIGUEL DE CERVANTES</t>
  </si>
  <si>
    <t xml:space="preserve">0822/RECONECT: 12 OCTUBRE 2</t>
  </si>
  <si>
    <t xml:space="preserve">0822B: MALL  DEL RIO / COLEGIO TÉCNICO SALESIANO / DON BOSCO / FELIPE II</t>
  </si>
  <si>
    <t xml:space="preserve">DON BOSCO ENTRE 12 DE OCTUBRE Y TRES PUENTES, FELIPE II ENTRE DON BOSCO Y AUTOPISTA. JOSÉ ORTEGA Y GASSET, FERNANDO DE ARAGÓN, FRAY LUIS DE LEÓN</t>
  </si>
  <si>
    <t xml:space="preserve">0824/RECONECT: SAN ANTONIO GAPAL</t>
  </si>
  <si>
    <t xml:space="preserve">0824A: SAN ANTONIO DE GAPAL / CASTILLA CRUZ / CHILCAPAMBA / VIRGEN DEL CISNE / CORAZON DE JESUS /  EL VALLE CENTRO / SAN MIGUEL /  MOROCHO QUIGUA / SANTA MARTHA / QUILLOPUNGO / EL PARAISO DE EL VALLE /  LA VICTORIA ALTA Y BAJA.</t>
  </si>
  <si>
    <t xml:space="preserve">VIRGEN DEL CISNE, SAN JOSÉ DE LA PLAYA, SAN MIGUEL DE EL VALLE, MOROCHO QUIGUA,  LA PLAYA EL VALLE, LOS LAURELES CENTRO, EL VALLE CENTRO, LA VICTORIA, POLOMA, SANTA MARTHA VALLE, CASTILLA CRUZ, CHILCAPAMBA, QUILLOPUNGO, SAN ANTONIO DE EL VALLE, PAREDONES DE EL VALLE, CRUZ DEL CAMINO.QUILLOPUNGO, SAN ANTONIO VALLE, PAREDONES VALLE, CRUZ DEL CAMINO, CURIQUINGA, MALUAY, MOSQUERA.</t>
  </si>
  <si>
    <t xml:space="preserve">1524/CABECERA</t>
  </si>
  <si>
    <t xml:space="preserve">CHORDELEG</t>
  </si>
  <si>
    <t xml:space="preserve">1524 DESDE CHORDELEG HASTA SIGSIG SECTOR ZHOTOR ALTO.</t>
  </si>
  <si>
    <t xml:space="preserve">CHORDELEG CENTRO, LA UNIÓN, SAN MARTÍN DE PUZHIO, CAPILLAPAMBA, DELEGSOL, PRINCIPAL, GUEL, PANZHA, RURCAJ, VÍA ZHOTOR - GUEL, CALLE ESPINOZA, CALLE DE LA COMUNA DE SAN SEBASTIÁN, CALLE SUCRE, CALLE BOLÍVAR, CALLE TORRES, 16 DE ABRIL, LUIS MOSCOSO DÁVILA, MUNICIPIO, VEGA MUÑOZ, RERON, CURÍN, ZHOTOR ALTO.</t>
  </si>
  <si>
    <t xml:space="preserve">Q</t>
  </si>
  <si>
    <t xml:space="preserve">1221/CABECERA</t>
  </si>
  <si>
    <t xml:space="preserve">1221: CHALLUABAMBA / GASOLINERA PRIMAX / PUENTE SIXTO DURÁN / NULTI / APANGORAS / TABLON /LLATCON /EL DESCANSO PANAMERICANA NORTE, SECTOR PETROECUADOR/GUANGARCUCHO /JADAN / SAN JUAN PAMBA/SAN CRISTÓBAL</t>
  </si>
  <si>
    <t xml:space="preserve">AUTOPISTA CUENCA AZOGUES DESDE LA CALLE CULTURA SALASACA HASTA COLINAS DE CHALLUABAMBA, CALLES: PUEBLO DE LOS QUITUS, CULTURA YUMBO, DOÑA LEONORCITA FAJARDO SAENZ, CULTURA MANTEÑA, CULTURA LOS PASTOS, CULTURA HUANCAVILCA, CULTURA IMBAYA, CULTURA MONJASHUAYCO, CULTURA LOS PASTOS, CULTURA MANTEÑA, CULTURA JAMA, CULTURA CHIRIJE, CULTURA GUANGALA, CULTURA COSANGA, CULTURA QUILLASINGA, CULTURA COSANGA, CULTURA PIRINCAY,QUEBRADA ALLPAYACU,  CULTURA EL ÁNGEL, CULTURA EL INGA, CULTURA LAS VEGAS, GUILLERMO VÁZQUEZ, DE LOS DIAMANATES, DE LOS RUBÍES, DE LOS CRISTALES, DE LOS TOPACIOS, DEL ONIX, DEL BOMBERO, PUEBLO DE LOS QUITUS, DON REINALDO, SECTORES: NULTI, APANGORAS, EL PLATEADO, LLATCÓN, PUICAY, TABLÓN NULTI, CHALLUABAMBA, IGUILA, GUAGUALSHUMI, EL ARENAL NULTI, PANAMERICANA NORTE DESDE EL DESCANSO HACIA ZONA AUSTROGAS. PETROCOMERCIAL, ROCA AZUL, CRUZLOMA,EL DESCANSO, GUACHÚN, SAN CRISTÓBAL, LA VICTORIA, LA RAMADA, PASTOPAMBA, PUEBLO NUEVO, GUANGARCUCHO, SAN JUANPAMBA, LLATCON, CHOCARSÍ, EL PROGRESO, VEGASPAMBA, JADÁN, GRANDA, INGAMULLO, CHICHÍN, LLAZHATAN, JABASPAMBA, GRANDA.</t>
  </si>
  <si>
    <t xml:space="preserve">2127/CABECERA</t>
  </si>
  <si>
    <t xml:space="preserve">SUCÚA Y LOGROÑO</t>
  </si>
  <si>
    <t xml:space="preserve">2127: RÍO BLANCO / SANTA MARIANITA / SUCÚA / HUAMBI / LOGROÑO / SHIMPIS</t>
  </si>
  <si>
    <t xml:space="preserve">PARROQUIA SANTA MARIANITA DESDE LA AV. TRONCAL AMAZÓNICA HASTA LA CALLE H, BARRIO EL BELÉN DESDE LA AV. TRONCAL AMAZÓNICA HASTA EL RÍO SUNGAIME, BARRIO EL TERMINAL DESDE LA AV. TRONCAL AMAZONIA HASTA EL RÍO SUNGAIME, URBANIZACIÓN AMAZONAS, BARRIO LA CRUZ, BARRIO NORTE, BARRIO EL PARAÍSO, BARRIO EL PROGRESO, BARRIO CENTRO, BARRIO 8 DE DICIEMBRE, BARRIO 12 DE FEBRERO, BARRIO SUR, BARRIO AEROPUERTO,  BARRIO 4 DE OCTUBRE, BARRIO LOS ARTESANOS, BARRIO EL NAZARENO, PARROQUIA LA ASUNCIÓN Y SUS COMUNIDADES, EL TRIUNFO, HUAMBINIMI, PARROQUIA HUAMBI Y SUS COMUNIDADES, LOGROÑO Y SUS COMUNIDADES, PARROQUIA SHIMPIS Y SUS COMUNIDADES.</t>
  </si>
  <si>
    <t xml:space="preserve">R</t>
  </si>
  <si>
    <t xml:space="preserve">2122/RECONECTADOR MECANICA MUNICIPAL</t>
  </si>
  <si>
    <t xml:space="preserve">2122A: JIMBITONO, 9 DE OCTUBRE, ZUÑAK</t>
  </si>
  <si>
    <t xml:space="preserve">CALLE 13 DE ABRIL, EL PALACIO DEL NIÑO (CEFAS), SECTOR POLIDEPORTIVO, BARRIO 13 DE ABRIL, SECTOR CORTE DE JUSTICIA, ESTADIO DE GENERAL PROAÑO, GENERAL PROAÑO (DESDE LA JUNTA PARROQUIAL DE PROAÑO, HASTA EL REDONDEL A JIMBITONO), JIMBITONO, TANQUES DE AGUA DE JIMBITONO, 9 DE OCTUBRE, ZUÑAC.</t>
  </si>
  <si>
    <t xml:space="preserve">2212/CABECERA</t>
  </si>
  <si>
    <t xml:space="preserve">SANTIAGO DE MÉNDEZ</t>
  </si>
  <si>
    <t xml:space="preserve">2212: MÉNDEZ / COPAL / CHUPIANZA </t>
  </si>
  <si>
    <t xml:space="preserve">MÉNDEZ, COPAL, CHUPIANZA.</t>
  </si>
  <si>
    <t xml:space="preserve">5013/RECONECT: ALFONSO ANDRADE</t>
  </si>
  <si>
    <t xml:space="preserve">LA TROCAL</t>
  </si>
  <si>
    <t xml:space="preserve">5013B: ZONA SUR COMERCIAL DE LA TRONCAL </t>
  </si>
  <si>
    <t xml:space="preserve">ZONA SUR COMERCIAL DE LA TRONCAL, CALLES GUAYAS, MANABI, LOS RIOS, ESMERALDAS, LAS AMÉRICAS, 16 ESTE, 17 ESTE, 18 ESTE </t>
  </si>
  <si>
    <t xml:space="preserve">0104/CABECERA</t>
  </si>
  <si>
    <t xml:space="preserve">0104: HÉROES DE VERDELOMA / VEGA MUÑOZ</t>
  </si>
  <si>
    <t xml:space="preserve">HÉROES DE VERDELOMA ENTRE TARQUI Y TOMÁS ORDÓÑEZ, TERCERA ZONA MILITAR, ALBERTO MUÑOZ VERNAZA ENTRE CORONEL TALBOT Y TOMÁS ORDÓÑEZ, RAFAEL MARÍA ARÍZAGA ENTRE OCTAVIO CORDERO PALACIOS Y LUIS CORDERO, PÍO BRAVO ENTRE MIGUEL VELEZ Y BENIGNO MALO, VEGA MUÑOZ ENTRE GASPAR SANGURIMA Y BENIGNO MALO, SANGURIMA ENTRE DANIEL ALVARADO Y ESTÉVEZ DE TORAL.</t>
  </si>
  <si>
    <t xml:space="preserve">0201/CABECERA</t>
  </si>
  <si>
    <t xml:space="preserve">0201: CALLE LARGA/ PARQUE LUIS CORDERO/ REGISTRO CIVIL/MANUEL VEGA/PARQUE SAN BLAS</t>
  </si>
  <si>
    <t xml:space="preserve">CALLE LARGA ENTRE BENIGNO MALO Y AV. HUAYNA CÁPAC, CALLE ALFONSO JERVES ENTRE TOMÁS ORDÓÑEZ Y AV. HUYNA CÁPAC, HONORATO VÁSQUEZ ENTRE LA TOMÁS ORDÓÑEZ Y AV. HUAYNA CÁPAC, JUAN JARAMILLO ENTRE VARGAS MACHUCA Y AV. HUYNA CÁPAC, SUCRE ENTRE HERMANO MIGUEL Y AV. HUYNA CÁPAC, TOMÁS ORDÓÑEZ ENTRE LARGA Y SIMÓN BOLÍVAR,  MANUEL VEGA ENTRE LARGA Y PRESIDENTE CÓRDOVA, PARQUE SAN BLAS.</t>
  </si>
  <si>
    <t xml:space="preserve">A</t>
  </si>
  <si>
    <t xml:space="preserve">0205/CABECERA</t>
  </si>
  <si>
    <t xml:space="preserve">0205: UNIVERSIDAD DE CUENCA CAMPUS CENTRAL/ OTORONGO/ CLINICA SANTA INES </t>
  </si>
  <si>
    <t xml:space="preserve">DOCE DE ABRIL ENTRE SOLANO Y EL ORO, AV. TRES DE NOVIEMBRE ENTRE LOJA Y SIMÓN BOLÍVAR, AV. LOJA ENTRE DOCE DE ABRIL Y REMIGIO TAMARIZ, AGUSTÍN CUEVA ENTRE DOCE DE ABRIL Y REMIGIO TAMARIZ, FEDERICO PROAÑO ENTRE DANIEL CÓRDOVA Y REMIGIO TAMARIZ, BENJAMÍN DE LA CADENA. </t>
  </si>
  <si>
    <t xml:space="preserve">03</t>
  </si>
  <si>
    <t xml:space="preserve">0323/CABECERA(SIN 10 DE AGOSTO)</t>
  </si>
  <si>
    <t xml:space="preserve">0323: AV. 24 DE MAYO / GAPAL / QUINTA BOLIVAR /  AV. 10 DE AGOSTO DESDE EL PARQUE EL PARAISO HASTA EL REDONDEL DE ETAPA / CASA CHAGUARCHIMBANA / CIUDADELA CHAGUARCHIMBANA / CIUDADELA CASA PARA TODOS.</t>
  </si>
  <si>
    <t xml:space="preserve">AV. 24 DE MAYO DESDE MAX UHLE HASTA REDONDEL GAPAL, AV. DIEZ DE AGOSTO DESDE EL PARQUE EL PARAISO HASTA EL REDONDEL DE ETAPA, LOS GERANIOS, CASA DE CHAGUARCHIMBANA, CALLE DAVID DIAZ, FASEC, CRA, PARQUE EL PARAISO, CIUDADELA CHAGUARCHIMBANA, CIUDADELA CASA PARA TODOS.</t>
  </si>
  <si>
    <t xml:space="preserve">0325/CABECERA</t>
  </si>
  <si>
    <t xml:space="preserve">0325: SECTOR TOTORACOCHA / CEMENTERIO / AV.PASEO DE LOS CAÑARIS / AV. HURTADO DE MENDOZA / YANAHURCO</t>
  </si>
  <si>
    <t xml:space="preserve">HURTADO DE MENDOZA, CDLA. TOSI, CDLA. BANCO DE LA VIVIENDA, CENTRAL TELEFÓNICA ETAPA, YANAHURCO, RÍO CURARAY, FASAYÑÁN, SARAURCO, ALLCUQUIRO, BUERÁN, CORDILLERA, ANTISANA, PARQUE CURIQUINGA, AV. LOS ANDES, COMPLEJO TOTORACOCHA, PASEO MILCHICHIG, CALLES DEL CÓNDOR, DE LOS HUANCAVILCAS, YAGUARCOCHA, TOTORACOCHA, HUILA, PAN DE AZÚCAR, REVENTADOR, PASEO MILCHICHIG.  </t>
  </si>
  <si>
    <t xml:space="preserve">B</t>
  </si>
  <si>
    <t xml:space="preserve">0525/CABECERA</t>
  </si>
  <si>
    <t xml:space="preserve">0525: BAÑOS/CHAUCHA / TANGEO </t>
  </si>
  <si>
    <t xml:space="preserve">CALLE ANTONIO LLORET, JUAN PIO MONTUFAR, DOS DE AGOSTO, JUAN LARREA GUERRERO, MANUELA CAÑIZARES, CANTON BUENA FE,  AV. RICARDO DURAN, BAÑOS CENTRO, UCHULOMA, SECTOR HUISHIL, MINAS DE BAÑOS, SUSTAG, SOLDADOS, TANGEO, PIMO, EL BARCO, SAN ANTONIO, SAN GABRIEL DE CHAUCHA, LA IBERIA, CARMEN DE PIJILÍ.</t>
  </si>
  <si>
    <t xml:space="preserve">13</t>
  </si>
  <si>
    <t xml:space="preserve">1323/CABECERA</t>
  </si>
  <si>
    <t xml:space="preserve">1323: ESTACIÓN DE CUMBE/SAN AGUSTIN/SAN PEDRO DE ESCALERAS/VICTORIA DEL PORTETE/DESCANSO DE SUCRE/CUMBE/JIMA / SAN JOSE RARANGA/ LA ESMERALDA/SAN MIGUEL CUYES/AMAZONAS</t>
  </si>
  <si>
    <t xml:space="preserve">BELLAVISTA TARQUI, ESTACIÓN DE CUMBRE,SAN PEDRO DE ESCALERAS, LA MERCED CUMBE, VICTORIA DEL PORTETE, CHURUGUSHO, IRQUIS, SAN VICENTE DE ARRAYÁN, RODEO CUMBE, SIMBALO, UCURURRO, TIERRA BLANCA, GAÑADEL, TACADEL, VIOLA LA UNIÓN, JIMA, SAN JOSE DE RARANGA, LA ESMERALDA DE SAN JOSÉ DE RARANGA, CUSHING, MOYA, SAN MIGUEL DE CUYES, AMAZONAS</t>
  </si>
  <si>
    <t xml:space="preserve">2123/RECONECT: ESC AMAZONAS</t>
  </si>
  <si>
    <t xml:space="preserve">MORONA, TAISHA Y HUAMBOYA</t>
  </si>
  <si>
    <t xml:space="preserve">2123B: SEVILLA DON BOSCO, SANTA ANA</t>
  </si>
  <si>
    <t xml:space="preserve">SANTA ANA, PARROQUIA SEVILLA DON BOSCO, ESCUELA DEL MILENIO, SAN LUIS DE IÑINQUIS, GUADALUPE</t>
  </si>
  <si>
    <t xml:space="preserve">C</t>
  </si>
  <si>
    <t xml:space="preserve">1222/CABECERA</t>
  </si>
  <si>
    <t xml:space="preserve">1222: PAUTE / EL CABO</t>
  </si>
  <si>
    <t xml:space="preserve">LUGMAMPAMBA, PUENTE EUROPA, CHICTICAY, LA JOSEFINA, EL CABO, ZHUMIR, PAUTE, DUG DUG, TOMEBAMBA, GUARAINAG, AMALUZA, SUMAG, TUNTAG, LLAMACONJURUPILLOS OSOHUAYCO, PARTE DE PALMAS GUARUMALES SECTOR ESTADIO, SECTOR LA PLAYA .</t>
  </si>
  <si>
    <t xml:space="preserve">1421/CABECERA</t>
  </si>
  <si>
    <t xml:space="preserve">1421: SANTA ISABEL (YUNGUILLA), ABDÓN CALDERÓN (LA UNIÓN) Y SARAGURO (SUMAIPAMBA Y YULUC).</t>
  </si>
  <si>
    <t xml:space="preserve">SANTA ISABEL CENTRO, TOBACHIRÍ, SAN ANTONIO, EL PORTÓN, PARQUE EXTREMO, CATAVIÑA, LA ATALAYA, LA UNIÓN, PORTOVELO, QUILLOSISA, VÍA GIRÓN PASAJE, ESTRELLAS DE SUR, GUABOPAMBA, CERCALOMA, PATAPATA, LACAY, EL RAMAL, SULUPALI, JUBONES, PEÑA BLANCA, AZHIDEL, PUENTE LOMA, TUGULA, DANDAN, EL TABLÓN, MINAS DE HUASCACHACA, SUMAIPAMBA, SAN SEBASTIÁN DE YÚLUC.</t>
  </si>
  <si>
    <t xml:space="preserve">2125/CABECERA</t>
  </si>
  <si>
    <t xml:space="preserve">2125: MACAS</t>
  </si>
  <si>
    <t xml:space="preserve">BARRIO EL ROSARIO, DESDE LA CALLE HERMITA AL NORTE, AV. 29 DE MAYO DESDE EL PUENTE DEL JURUMBAINO HASTA EL REDONDEL DE LOS MACABEOS, POLICÍA NACIONAL, SECTOR DE LA EMPRESA ELÉCTRICA, BARRIO 27 DE FEBRERO (DESDE LA CALLE BENJAMÍN DELGADO, EXCEPTO LAS CALLES INCA ATAHUALPA Y GENERAL RUMIÑAHUI), COLEGIO 27 DE FEBRERO, AV. JAIME ROLDÓS AGUILERA, ECU 911, BARRIO LA UNIÓN, REGISTRO CIVIL DE MACAS, CALLE FRANCISCO FLOR, DEFENSORÍA DEL PUEBLO, SECTOR PARQUE DEL NIÑO, UNIVERSIDAD CATÓLICA SEDE MACAS, JUAN DE SALINAS DESDE LA AV. 29 DE MAYO HASTA LA SOASTI, GOBERNACIÓN DE MORONA SANTIAGO, KIRUBA (DESDE LA AV. 29 DE MAYO HASTA LA SOASTI), JUAN DE LA CRUZ (DESDE LA GUAMOTE HASTA LA 24 DE MAYO), AV. AMAZONAS, AV. SOASTI, SECTOR MERCADO CENTRAL DE MACAS, CENTRO COMERCIAL TÍA, CALLE GUAMOTE, CALLE TARQUI (DESDE LA SOASTI HASTA LA GUAMOTE), DIRECCIÓN DE AVIACIÓN CIVIL (AEROPUERTO),  CALLE QUITO, SECTOR DEL COLISEO LA LOMA, CHAKUAP, COMUNIDAD SALESIANA DE MACAS, 9 DE OCTUBRE (DESDE CALLE RIOBAMBA HASTA RAFAEL RIVADENEIRA, LAS SIGUIENTES CALLES DESDE LA 24 DE MAYO HASTA LA AMAZONAS (SUCRE, CUENCA, 5 DE AGOSTO, RIOBAMBA), CALLE HERNANDO DE BENAVENTE, SECTOR ESCUELA ELOY ALFARO, COLEGIO MACAS, BARRIO TINGUICHACHA (DESDE LA CALLE PADRE JUAN VIGNA HASTA LA CALLE CATALINA VILLAREAL).</t>
  </si>
  <si>
    <t xml:space="preserve">5016/CABECERA</t>
  </si>
  <si>
    <t xml:space="preserve">5016: PASO LATERAL / COCHANCAY</t>
  </si>
  <si>
    <t xml:space="preserve">CASA PARA TODOS, PASO LATERAL, EL DORADO, HUERTOS FAMILIARES, COCHANCAY, COPALILLOS, LA DELICIA, EL AMARILLAL.</t>
  </si>
  <si>
    <t xml:space="preserve">D</t>
  </si>
  <si>
    <t xml:space="preserve">0103/CABECERA</t>
  </si>
  <si>
    <t xml:space="preserve">0103: VEGA MUÑOZ ENTRE GENERAL TORRES Y BENIGNO MALO, SANGURIMA ENTRE JUAN MONTALVO Y BENIGNO MALO, GRAN COLOMBIA ENTRE ESTÉVEZ DE TORAL Y BENIGNO MALO, LAMAR ENTRE JUAN MONTALVO Y LUIS CORDERO,BOLÍVAR ENTRE TARQUI Y JUAN MONTALVO</t>
  </si>
  <si>
    <t xml:space="preserve">VEGA MUÑOZ ENTRE GENERAL TORRES Y BENIGNO MALO, SANGURIMA ENTRE JUAN MONTALVO Y BENIGNO MALO, GRAN COLOMBIA ENTRE ESTÉVEZ DE TORAL Y BENIGNO MALO, LAMAR ENTRE JUAN MONTALVO Y LUIS CORDERO,BOLÍVAR ENTRE TARQUI Y JUAN MONTALVO</t>
  </si>
  <si>
    <t xml:space="preserve">1425/CABECERA</t>
  </si>
  <si>
    <t xml:space="preserve">OÑA / SANTA ISABEL</t>
  </si>
  <si>
    <t xml:space="preserve">1425: SANTA ISABEL / OÑA / EL TABLÓN - SARAGURO</t>
  </si>
  <si>
    <t xml:space="preserve">RIRCAY, YARITZAGUA, EL MOLINO, SANTA ROSA, EL PROGRESO, PORTETILLO, LA CRÍA, SAN ISIDRO, CORRALEJA,  SUSUDEL, YUNGUILLAPAMBA, OÑA CENTRO, EL TABLÓN.</t>
  </si>
  <si>
    <t xml:space="preserve">1521/CABECERA</t>
  </si>
  <si>
    <t xml:space="preserve">SIGSIG</t>
  </si>
  <si>
    <t xml:space="preserve">1521 SIGSIG / LUDO / CUCHIL GUALACEO: NALLIG, UZHAR, SAN LUIS, DUNDLA, SAN JUAN, SARACTAR, LA TRANCA, SAN MIGUEL, SAN ANTONIO VÍA GUALACEO SAN JUAN SHOTOR , </t>
  </si>
  <si>
    <t xml:space="preserve">GUALACEO: (NALLIG, UZHAR, SAN LUIS, DUNDLA, SAN JUAN, SARACTAR, LA TRANCA, SAN MIGUEL, SAN ANTONIO, VÍA GUALACEO SAN JUAN.)
 SÍGSIG: (YAGUARSOL, SIGSIGLLANO, SIPTA, LA UNIÓN, DELEGSOL, SORCHE, SUGUNSORCHE, GUANÑA, TIGAPALI PANZHA, TULTUL, PAMARCHACRIN, CHININ, CRUZ LOMA, PIQUETES, ALGARROBOS, ZHIMBRUG, PEÑAS BLANCAS, PIBLIA, PITAGMA, AV. MARÍA AUXILIADORA, AV. HÉROES DEL CENEPA, AV. KENNEDY, CALLE RESTAURACIÓN, ZHINGATE, BARRIO PEDERNAL, CINCO ESQUINAS, VÍA AL ORIENTE, MERCADO MUNICIPAL, HOSPITAL MUNICIPAL, CALLE GARCÍA MORENO, CALLE GONZÁLEZ SUÁREZ, CALLE IGNACIO ARCENTALES, ROSAS, VÍA A DACTE, PUEBLO VIEJO, CALLANCAY, ZHIPIR, ZHUZHU, TASQUI, PARROQUIA CUTCIL, CEBADILLAS, ALTARHURCO, CHURUCO, NARIG, CHOBSI, TULLUPAMBA, PUCUNDEL, GUTÚN, SAN ANTONIO DE JACARCAR, PINGLLO, SARAR, BUENAVISTA, LOMA LARGA, VIRGENPAMBA, LUDO, HATOBOLO, LA DOLOROSA, CAZHAPUGRO, SERRAG, YARIGUIÑA ) GUALAQUIZA: (GRANADILLAS, TENDALES, SANGURIMA, PARROQUIA CHIGUINDA, PARROQUIA BERMEJOS, SAN MARTÍN, EL BOLICHE).</t>
  </si>
  <si>
    <t xml:space="preserve">1722/CABECERA</t>
  </si>
  <si>
    <t xml:space="preserve">1722 CAMINO DEL TEJAR ENTRE CALLE DEL SARAR Y AV. DE LAS AMÉRICAS / LAS PENCAS BAJO </t>
  </si>
  <si>
    <t xml:space="preserve">ORDÓÑEZ LASSO, CAMINO DEL TEJAR, LAS PENCAS.</t>
  </si>
  <si>
    <t xml:space="preserve">1821/CABECERA</t>
  </si>
  <si>
    <t xml:space="preserve">1821 INGAPIRCA / CAJÓN TAMBO / CHOROCOPTE</t>
  </si>
  <si>
    <t xml:space="preserve">INGANILLA, YANACARI CRUZ, CHUGUÍN GRANDE, INGAPIRCA, SISID CHICO, SISID, HACIENDA SANTA CLARA, CAJÓN TAMBO, INGA, TINDICUCHA, MASANQUE, SAN PEDRO DE CURIQUINGUE, ATUHUAYCU, GALLO RUMI, SAN PEDRO INGAPIRCA, PUCARSOL, LA CAPILLA, TRETÓN, MOLOBOG CHICO, CITACAR, CHOROCOPTE, GUAYRAPUNGO, SAN JOSÉ, HONORATO VÁSQUEZ, TAMBO VIEJO, PUCARÁ INGAPIRCA, ATO DE LA VIRGEN.</t>
  </si>
  <si>
    <t xml:space="preserve">E</t>
  </si>
  <si>
    <t xml:space="preserve">0521/CABECERA</t>
  </si>
  <si>
    <t xml:space="preserve">0521: AV. DE LAS AMERICAS CARRIL DE SALIDA DE LA CIUDAD DESDE LA CALLE MANUEL DE CISNEROS HASTA LA AUTOPISTA/ NARANCAY / TUTUPALI GRANDE Y CHICO/BARRIO CHAULLAYACU</t>
  </si>
  <si>
    <t xml:space="preserve">AV. DE LAS AMERICAS CARRIL DE SALIDA DE LA CIUDAD DESDE LA CALLE MANUEL DE CISNEROS HASTA LA AUTOPISTA, PANAMERICANA SUR DESDE NARANCAY HASTA TARQUI, SECTORES PLATAFORMA ITINERANTE DE NARANCAY, NARANCAY BAJO, PROPARTES, CALLES ISAAC ALBENIZ, BEETHOVEN, MOZART, ESCUELA HÍPICA DE LA POLÍCIA, CERÁMICA CUENCA, CAVA SAN MIGUEL, SEÑOR DEL CAUTIVO, LA PRADERA, ZHUCAY, ZHUCAY LOMA, TUTUPALI GRANDE Y CHICO, ATUCLOMA, BELLAVISTA, COTAPAMBA, TRANCAPAMBA, SANTA ROSA, AGCHAYACU, CORAZÓN DE JESÚS, TRES CLAVELES, RUTA SUNSUN, HASTA LA PLANTA DE TRATAMIENTO NERO, SECTOR BARRIO CHAULLAYACU</t>
  </si>
  <si>
    <t xml:space="preserve">0724/CABECERA(SIN CAPULISPAMBA)</t>
  </si>
  <si>
    <t xml:space="preserve">0724A: HUAJIBAMBA / LA MERCED / IGLESIA DE SIDCAY</t>
  </si>
  <si>
    <t xml:space="preserve">HUAJIBAMBA LA MERCED, LA MERCED RICAURTE.</t>
  </si>
  <si>
    <t xml:space="preserve">0724/RECONECT: LLACAO</t>
  </si>
  <si>
    <t xml:space="preserve">0724B: PARROQUIA LLACAO Y SUS SECTORES ALEDAÑOS</t>
  </si>
  <si>
    <t xml:space="preserve">LLACAO CENTRO, REINA DEL CISNE, EL MIRADOR, LA PLAYA, LA UNIÓN, STA MARIA, BARRIO BUENA ESPERANZA LA NUEVA DOLOROSA.</t>
  </si>
  <si>
    <t xml:space="preserve">1823/CABECERA</t>
  </si>
  <si>
    <t xml:space="preserve">1823 ZHUD / SUSCAL / GENERAL MORALES / CHONTAMARCA / VENTURA / SAN ANTONIO DE PAGUANCAY / JAVÍN </t>
  </si>
  <si>
    <t xml:space="preserve">SANTA ROSA DUCUR, CHICAL, BOTIJA PAQUINA, ENEN, GUN ZHUD, ANGAS ZHUD, TRANCALOMA, TIPOCOCHA,  ZHUD, LOMA REDONDA, ARRAYÁN DORMIDO, LAS COPAS, SAN ANTONIO DUCUR, SAN MIGUEL CHONTAMARCA, SHIRCAY, YANAYACU, BAYO CRUZ, BACHIRÍN, CHAUPIYUNGA, SAN MARCOS DUCUR, CHOCAR ZHUD, CHIGLEDEL, SAN CARLOS CHONTAMARCA, CIMIENTOS, MOYANCÓN, SAN ANTONIO, CHACARPAMBA, JAVÍN DUCUR, LA MERCED DUCUR, PIMO ZHUD,  CORDILLERA DE BULUBULU, LAS CRUCES, GENERAL MORALES, SAN FRANCISCO, SAN ANTONIO, CARGALCHINA, SUSCAL, PUCANGO, PUMATOGLIA, SAN LUIS CHONTAMARCA, YANAHURCO, LA CLEMENTINA, PAPAYAL.</t>
  </si>
  <si>
    <t xml:space="preserve">2128/CABECERA</t>
  </si>
  <si>
    <t xml:space="preserve">SUCÚA</t>
  </si>
  <si>
    <t xml:space="preserve">2128: RÍO BLANCO / SANTA MARIANITA / SUCÚA</t>
  </si>
  <si>
    <t xml:space="preserve">PARROQUIA SANTA MARIANITA DESDE LA AV. TRONCAL AMAZÓNICA HASTA RÍO UPANO, BARRIO EL BELÉN DESDE LA AV. TRONCAL AMAZÓNICA HASTA HACIA EL RÍO UPANO, BARRIO EL TERMINAL DESDE LA AV. TRONCAL AMAZÓNICA HASTA LA AV. 2000, BARRIO UPANO, BARRIO AMAZONAS, BARRIO 3 DE NOVIEMBRE, BARRIO 5 ESQUINAS, BARRIO 31 DE AGOSTO, BARRIO LA PROVIDENCIA, BARRIO NUEVO ISRAEL, SANTA ROSA, SAN PABLO, PINCHUNAINT, TUNDAYM, SEIP, FLOR DEL BOSQUE, SAN LUIS, YUKUTEIS, KAYAMAS.</t>
  </si>
  <si>
    <t xml:space="preserve">2211/CABECERA</t>
  </si>
  <si>
    <t xml:space="preserve">2211: Y DE PATUCA / TAYUZA / SAN FRANCISCO DE CHINIMBIMI</t>
  </si>
  <si>
    <t xml:space="preserve">Y DE PATUCA, TAYUZA, SAN FRANCISCO DE CHINIMBIMI.</t>
  </si>
  <si>
    <t xml:space="preserve">2312/CABECERA</t>
  </si>
  <si>
    <t xml:space="preserve">2312: LIMÓN INDANZA / SAN JUAN BOSCO / GUALAQUIZA</t>
  </si>
  <si>
    <t xml:space="preserve">INDANZA, SAN MIGUEL DE CONCHAY, CENTRO CANTONAL DE SAN JUAN BOSCO, PARROQUIAS, PAN DE AZÚCAR, PANANZA, WAKAMBEIS, SAN CARLOS DE LIMÓN, GUALAQUIZA TODOS LAS COMUNIDADES UBICADAS A LO LARGO DE LA TRONCAL AMAZÓNICA DESDE EL RÍO KALAGLAS HASTA SAN FRANCISCO.</t>
  </si>
  <si>
    <t xml:space="preserve">5011/CABECERA</t>
  </si>
  <si>
    <t xml:space="preserve">5011: LA CADENA - MANUEL DE J. CALLE</t>
  </si>
  <si>
    <t xml:space="preserve">LA CADENA, CALIFORNIA, INTEGRADO, RANCHO GRANDE, CIELITO, SAN ANTONIO, MANUEL DE J. CALLE.</t>
  </si>
  <si>
    <t xml:space="preserve">F</t>
  </si>
  <si>
    <t xml:space="preserve">0203/CABECERA</t>
  </si>
  <si>
    <t xml:space="preserve">0203: SAN SEBASTIAN/CRUZ DEL VADO</t>
  </si>
  <si>
    <t xml:space="preserve">BOLÍVAR ENTRE MIGUEL VELEZ Y JUAN MONTALVO, CLINICA BOLÍVAR, SUCRE SENTRE MIGUEL VELEZ Y GENERAL TORRES, PLAZA SAN FRANCISCO, LA CONDAMINE</t>
  </si>
  <si>
    <t xml:space="preserve">0321/CABECERA (SIN CENSO1)</t>
  </si>
  <si>
    <t xml:space="preserve">0321A: BAGUANCHI / GUNCAY / SANTA CATALINA / SAN PEDRO DE EL VALLE / EL CEMENTERIO DE EL VALLE / RAYOLOMA.</t>
  </si>
  <si>
    <t xml:space="preserve">AV. 24 DE MAYO, REDONDEL DEL IESS, RAYOLOMA, BARRIO EMILIO SARMIENTO, BAGUANCHI, CRUCE DE MONAY, CARAPUNGO, EL TABLON DE PACCHA, EL CEDILLO, COLEGIO ALEMAN, GUNCAY, SANTA CATALINA, SAN PEDRO DE BAHUANCHI, EL CEMENTERIO DE EL VALLE, SAN MIGUEL DE BAGUANCHI, BAGUANCHI CHICO, COCHAS DE PACCHA, EL CARMEN, TORREOS, TOCTEPAMBA.</t>
  </si>
  <si>
    <t xml:space="preserve">0321/RECONECT: BELLA UNION</t>
  </si>
  <si>
    <t xml:space="preserve">0321B: BELLA UNIÓN / SANTA BARBARA / SAN PEDRO / GANANCAY / SIGSICOCHA / LA LIBERTAD / SAN BARTOLOMÉ.</t>
  </si>
  <si>
    <t xml:space="preserve">BELLA UNIÓN, SANTA BARBARA, SAN PEDRO, GANANCAY, SIGSICOCHA, LA LIBERTAD, SAN BARTOLOMÉ.</t>
  </si>
  <si>
    <t xml:space="preserve">0321/RECONECT: SANTA ANA</t>
  </si>
  <si>
    <t xml:space="preserve">0321C: SANTA ANA / TIGAPAL / GORDELEG / ZHIDMAD / GUANDUG / CAZHAPATA / EL GUAYAN / CHICO LALCOTE / SAN JOSE DE LALCOTE / EL CARMEN DE JADAN / BAYZHUN / EL TABLON / YUDO.</t>
  </si>
  <si>
    <t xml:space="preserve">SANTA ANA, TIGAPAL, GORDELEG, ZHIDMAD, GUANDUG, CAZHAPATA, EL GUAYAN, CHICOLALCOTE, SAN JOSE DE LALCOTE, EL CARMEN DE JADAN, BAYZHUN, EL TABLON, YUDO.</t>
  </si>
  <si>
    <t xml:space="preserve">0321/RECONECT: DISHA</t>
  </si>
  <si>
    <t xml:space="preserve">0321D: QUINGEO/ SAN JOSE DE RARANGA</t>
  </si>
  <si>
    <t xml:space="preserve">EL VERDE QUINGEO, MEMBRILLO SANTA ANA, COCHAPAMBA QUINGEO, RUNAMACAS, MACAS QUINGEO, MONJAS QUINGEO, GARAUSHI, PIRICOCHA, CASPICORRAL, HUAIRAPUNGO, LA ESPERANZA SAN JOSE DE RARANGA</t>
  </si>
  <si>
    <t xml:space="preserve">0322/RECONECT: BOCATTI (SIN G SUAREZ1)</t>
  </si>
  <si>
    <t xml:space="preserve">0322A: GONZÁLEZ SUÁREZ / SECTOR EUCALIPTOS</t>
  </si>
  <si>
    <t xml:space="preserve">GONZÁLEZ SUÁREZ DESDE LA MAX UHLE  HASTA AV. TAHUANTINSUYO,  CALLE CARPENTER, GENERAL ARTIGAS, CONSTANCIO VIGIL, GABRIELA MISTRAL, PANCHO VILLA, BENITO JUAREZ, JOSE MARTI, 13 DE ABRIL, DE LOS MAYAS, RAFAEL GALARZA, MANUEL MUÑOZ, HERNAN CORDERO, TEOTIHUACAN, ATAHUALPA, OCTAVIO PAZ, PABLO NERUDA, EL TIEMPO HASTA WASHINGTON, SECTOR CURTIEMBRE, MULTIFALILIARES EUCALIPTOS, SECTOR PARQUE INTERANDINO, CALLE LOS SHIRIS, ALTIPLANO, PRINCESA PACCHA, PINTAG. </t>
  </si>
  <si>
    <t xml:space="preserve">G</t>
  </si>
  <si>
    <t xml:space="preserve">0101/CABECERA</t>
  </si>
  <si>
    <t xml:space="preserve">0101: VARGAS MACHUCA, TOMÁS ORDÓÑEZ Y MANUEL VEGA ENTRE BOLÍVAR Y RAFAEL MARÍA ARÍZAGA. MERCADO 9 DE OCTUBRE Y PLAZA ROTARY, CONSEJO PROVINCIAL.</t>
  </si>
  <si>
    <t xml:space="preserve">CALLE PÍO BRAVO ENTRE LUIS CORDERO Y AV. HUAYNA CÁPAC, ANTONIO VEGA MUÑOZ ENTRE MARIANO CUEVA Y AV. HUAYNA CÁPAC, GASPAR SANGURIMA ENTRE HERMANO MIGUEL Y AV. HUAYNA CÁPAC, LAMAR ENTRE MARIANO CUEVA Y AV. HUAYNA CÁPAC, GRAN COLOMBIA ENTE MARIANO CUEVA Y AV. HUYANA CÁPAC, BOLÍVAR ENTRE MARIANO CUEVA Y VARGAS MACHUCA, MARIANO CUEVA ENTRE  SUCRE Y RAFAEL MARÍA ARÍZAGA, VARGAS MACHUCA ENTRE BOLÍVAR Y RAFAEL MARÍA ARÍZAGA, TOMÁS ORDÓÑEZ ENTRE GRAN COLOMBIA Y RAFAEL MARÍA ARÍZAGA, MANUEL VEGA DESDE LA BOLÍVAR HASTA RAFAEL MARÍA ARÍZAGA. MERCADO NUEVE DE OCTUBRE Y PLAZA ROTARY, CONSEJO PROVINCIAL.</t>
  </si>
  <si>
    <t xml:space="preserve">05210/CABECERA</t>
  </si>
  <si>
    <t xml:space="preserve">05210: SECTOR AV. ORDÓÑEZ LASSO / PASEO TRES DE NOVIEMBRE</t>
  </si>
  <si>
    <t xml:space="preserve">FRANCISCO CISNEROS, MIGUEL ORTEGA ALCOCER, FRANCISCO AGUILAR, MARIANO ESTRELLA, GENERAL ESCANDÓN, RICARDO DARQUEA GRANDA, VÍCTOR MANUEL ALBORNOZ, ORDÓÑEZ LASSO DESDE LOS CEREZOS HASTA LOS ALAMOS, PASEO TRES DE NOVIEMBRE.</t>
  </si>
  <si>
    <t xml:space="preserve">0529/CABECERA</t>
  </si>
  <si>
    <t xml:space="preserve">0529: 1RO DE MAYO / REMIGIO CRESPO</t>
  </si>
  <si>
    <t xml:space="preserve">1ERO DE MAYO ENTRE LOJA Y SOLANO, 10 DE AGOSTO EN MIGUEL DIAZ Y LOJA, LORENZO PIEDRA ENTRE ISABEL LANDIBAR Y REMIGIO CRESPO, REMIGIO CRESPO ENTRE LOJA Y SOLANO, JULIO MATOVELLE ENTRE LOJA Y JUAN IÑIGUEZ.</t>
  </si>
  <si>
    <t xml:space="preserve">1523/RECONECT: NOCAY</t>
  </si>
  <si>
    <t xml:space="preserve">1523A: SECTOR UZHUPUD HASTA PADREHURCO.</t>
  </si>
  <si>
    <t xml:space="preserve">UZHUPUD, COLEGIO AGRONOMICO, SAN IGNACION, SANJUANPAMBA, ZHUMIR, SAN JOSE DE HUACAS, TACAPAMBA, VILLAFLOR, VANTE, PIRINCAY, PAUTE CENTRO, PLAZAPAMBA, EL CALVARIO, VIRGENPAMBA, PUCALOMA, MARCOLOMA, ZECAY, SUMAN, GUAYAN, BULAN, TEJAR, TAMBILLO PADREHURCO</t>
  </si>
  <si>
    <t xml:space="preserve">Y</t>
  </si>
  <si>
    <t xml:space="preserve">0524/RECONECT: MIGUEL CABELLO</t>
  </si>
  <si>
    <t xml:space="preserve">0524A: MIGUEL CABELLO BALBOA / EL SALADO/ALONSO CABRERA / LOJA/ 1ERO DE MAYO / FRAY GASPAR DE CARVAJAL / ISABELA LA CATOLICA / FRAY DE GRANADA </t>
  </si>
  <si>
    <t xml:space="preserve">MIGUEL CABELLO BALBOA, FRAY GASPAR DE CARVAJAL ENTRE MIGUEL CABELLO E ISABEL LA CATÓLICA, FRAY GASPAR DE VILLAROEL, EL SALADO ENTRE ALONSO CABRERA Y LOJA; LOJA ENTRE ALONSO CABRERA Y CIEZA DE LEÓN, AV. PRIMERO DE MAYO ENTRE GASPAR DE VILLAROEL Y LOJA, PEDRO CALDERÓN DE LA BARCA, CRISTOBAL COLÓN ENTRE LOJA Y MIGUEL DE SERVANTES, MENENDEZ PIDAL, ALONSO QUIJANO, FELIPE LEÓN, ALONSO CABRERA.  </t>
  </si>
  <si>
    <t xml:space="preserve">0524/RECONECT: SUPER STOK</t>
  </si>
  <si>
    <t xml:space="preserve">0524B: AV. DE LAS AMERICAS CARRIL DE ENTRADA A LA CIUDAD DESDE CORAL CENTRO / AV. LOJA ENTRE DON BOSCO Y AMÉRICAS / SECTOR EL TIEMPO / AV. DE LOS CONQUISTADORES ENTRE AV. LOJA Y LA NIÑA / LA NIÑA / LA RABIDA / SECTOR CIRCO SOCIAL / CARMEN DE GUZHO/CALVARIO / LA MERCED</t>
  </si>
  <si>
    <t xml:space="preserve">AV. DE LAS AMÉRICAS CARRIL DE ENTRADA A LA CIUDAD ENTRE CORAL CENTRO Y AV. LOJA; AV. LOJA ENTRE RICARDO DURAN Y AV. DON BOSCO, GONZÁLEZ DÍAZ, EL SALADO ENTRE LOJA Y NICOLAS DE ROCHA, RODRIGO ARIAS, VICENTE PINZÓN, ALONSO PINZÓN,  RÍO TARQUI, AUTOPISTA DESDE LAS AMÉRICAS HASTA DIEGO DE ALMAGRO, DIEGO DE ALMAGRO, PUERTO DE PALOS, FRANCISCO ORELLANA ENTRE DIEGO DE ALMAGRO Y CALLE DE LA CONQUISTA, SANTA MARIA ENTRE ALONSO PINZON Y GABRIEL SANCHEZ, LA PINTA ENTRE PEDRO PUELLES Y AV. DE LOS CONQUISTADORES, LA NIÑA HASTA LA AV. DE LOS CONQUISDORES, LA RABIDA; DIEGO DE DAZA, RODRIGO DE TRIANA, DE LOS CONQUISTADORES ENTRE LOJA Y LA NIÑA, DIARIO EL TIEMPO, CIRCO SOCIAL, SAN MARCOS, EL CARMEN DE GUZHO, TIERRAS BLANCAS, EL CALVARIO, HUARIVIÑA, RUMILOMA, LA MERCED.</t>
  </si>
  <si>
    <t xml:space="preserve">0723/RECONECT: LA DOLOROSA</t>
  </si>
  <si>
    <t xml:space="preserve">0723A: LA DOLOROSA RICAURTE/ SIDCAY / BIBIN / PARCOLOMA / EL ROCIO / CRISTO DEL CONSUELO / O.C. PALACIOS / BAYANDEL.</t>
  </si>
  <si>
    <t xml:space="preserve">LA DOLOROSA RICAURTE, MARIA AUXILIADORA RICAURTE, SEÑOR DEL GRAN PODER, SIDCAY, BIBÍN, CRISTO DEL CONSUELO, EL ROCÍO, LA CALDERA/ SAN JOSE DE SIDCAY / PUEBLO VIEJO / SECTOR DORA CANELOS.</t>
  </si>
  <si>
    <t xml:space="preserve">0723/RECONECT: VIA A DELEG</t>
  </si>
  <si>
    <t xml:space="preserve">0723B: VIA DELEG / EL GUABO / LA RAYA </t>
  </si>
  <si>
    <t xml:space="preserve"> VIA DELEG DESDE EL ARENAL DE RICAURTE HASTA LA RAYA, URB. MIRAVALLE, EL GUABO, CRISTO REY, PATRON SANTIAGO, AZHAPUD, ADOBEPAMBA, GUABISHUN, LOS ANGELES, EL CALVARIO.</t>
  </si>
  <si>
    <t xml:space="preserve">1724/RECONECT: RIO AMARILLO</t>
  </si>
  <si>
    <t xml:space="preserve">5015/RECONECT: RUIDOSO CHICO</t>
  </si>
  <si>
    <t xml:space="preserve">Z</t>
  </si>
  <si>
    <t xml:space="preserve">0422/CABECERA (SIN CASTILLO AMERICAS2)</t>
  </si>
  <si>
    <t xml:space="preserve">0422A: EL VECINO / BARRIAL BLANCO / UPS / CDLA. CALDERÓN</t>
  </si>
  <si>
    <t xml:space="preserve">AV. DEL TORIL ENTRE HUAGRA UMA Y AV. DE LAS AMÉRICAS, AV. DE LAS AMÉRICAS ENTRE TURUHUAYCO E INDEPENDENCIA, JUAN LAVALLE, AV. INDEPENDENCIA, GENERAL CÓRDOVA, DE LA INDEPENDENCIA, DE LA QUEBRADA, MILCHICHIG, HORNILLOS, EL TABLÓN, BENIGNO PALACIOS, BATALLÓN NUMANCIA, CALLE VIEJA ENTRE ARMENILLAS Y DE LAS LADERAS, UPS, GIL RAMÍREZ DÁVALOS ENTRE PEDREGAL Y ARMENILLAS, TELERAMA, AV. ESPAÑA ENTRE GIL RAMÍREZ DÁVALOS Y SEGOVIA. TURUHUAYCO ENTRE ESPAÑA Y AV. DE LAS AMÉRICAS, CIUDADELA INDEPENDENCIA.</t>
  </si>
  <si>
    <t xml:space="preserve">0427/CABECERA (SIN LA COMPAÑIA)</t>
  </si>
  <si>
    <t xml:space="preserve">0427A: MAYANCELA / ORQUÍDEAS / TRIGALES </t>
  </si>
  <si>
    <t xml:space="preserve">0427/RECONECT: SAN ANDRES1</t>
  </si>
  <si>
    <t xml:space="preserve">0427B: CHIQUINTAD, CHECA, CORPANCHE, SAYMIRIN, SAUCAY</t>
  </si>
  <si>
    <t xml:space="preserve">CHIQUINTAD, VIRGEN DE LA NUBE, CORPANCHE, SAN ANDRÉS, CHECA, CORPANCHE, SAYMIRIN, SAUCAY, SAN JOSE DE CHIQUINTAD,</t>
  </si>
  <si>
    <t xml:space="preserve">0427/RECONECT: SAN SILVESTRE</t>
  </si>
  <si>
    <t xml:space="preserve">0427C: LA COMPAÑÍA/ HERMANO MIGUEL/ MAYANCELA/ PATAMARCA CHICO/ SAN VICENTE SININCAY</t>
  </si>
  <si>
    <t xml:space="preserve">CALLES: SAN SILVESTRE, GREGORIO CORDERO, PEDRO ARIAS, GASPAR DE GALLEGOS, VICENTE ALVARADO, FERNANDO LOPEZ, VICENTE SERRANO, AUSTIN CRESPO, DUITAMA, ISABEL ANTON, ALFONSO RIVERA, IGNACIO CORTAZAR, RODRIGO DE NARVAEZ, DE LA FEDERACION DEPORTIVA DEL AZUAY. DE LA COMPAÑIA, HEROES DEL CENEPA, CUEVA DE LOS TAYOS, PARROQUI CHAUCHA, CONSTITUCIÓN, DIEGO ABAD. </t>
  </si>
  <si>
    <t xml:space="preserve">1723/CABECERA (SIN CEREZOS)</t>
  </si>
  <si>
    <t xml:space="preserve">45005</t>
  </si>
  <si>
    <t xml:space="preserve">1723B: AV. DE LOS CEREZOS / SAN VICENTE DE LAS CALERAS / COLEGIO SANTA ANA </t>
  </si>
  <si>
    <t xml:space="preserve">LA GREVILLA, AV. LOS CEREZOS, SECTORES SAN VICENTE DE LAS CALERAS, COLEGIO SANTA ANA, CDLA. EL ROSARIO </t>
  </si>
  <si>
    <t xml:space="preserve">AA</t>
  </si>
  <si>
    <t xml:space="preserve">0424/CABECERA</t>
  </si>
  <si>
    <t xml:space="preserve">0424A: PARQUE MIRAFLORES / COLEGIO MANUEL J CALLE/AV. ESPAÑA / AEREOPUERTO</t>
  </si>
  <si>
    <t xml:space="preserve">AV. DE LAS AMÉRICAS HASTA LA ABELARDO ANDRADE, EL VENCEDOR, DE LA BOCINA; CAMINO MIRAFLORES HASTA DE LA TONAD, ANTONIO FARFAN Y EUGENIO ESPEJO HASTA LA MARIANO CUEVA Y HÉROES DE VERDELOMA, CALLE ARMENILLAS, AV ESPAÑA DESDE SEBASTIAN DE BENALCAZAR HASTA FRANCISCO PIZARRO, AEREOPUESTO, CALLE CASTELLANA, CALLE MADRID, CALLE BARCELONA, CALLE SEVILLA, CALLE GONZALO DE LAS PEÑAS.</t>
  </si>
</sst>
</file>

<file path=xl/styles.xml><?xml version="1.0" encoding="utf-8"?>
<styleSheet xmlns="http://schemas.openxmlformats.org/spreadsheetml/2006/main">
  <numFmts count="6">
    <numFmt numFmtId="164" formatCode="General"/>
    <numFmt numFmtId="165" formatCode="h:mm"/>
    <numFmt numFmtId="166" formatCode="dd/mm/yyyy"/>
    <numFmt numFmtId="167" formatCode="@"/>
    <numFmt numFmtId="168" formatCode="0"/>
    <numFmt numFmtId="169" formatCode="0.00"/>
  </numFmts>
  <fonts count="12">
    <font>
      <sz val="11"/>
      <color theme="1"/>
      <name val="Calibri"/>
      <family val="2"/>
      <charset val="1"/>
    </font>
    <font>
      <sz val="10"/>
      <name val="Arial"/>
      <family val="0"/>
    </font>
    <font>
      <sz val="10"/>
      <name val="Arial"/>
      <family val="0"/>
    </font>
    <font>
      <sz val="10"/>
      <name val="Arial"/>
      <family val="0"/>
    </font>
    <font>
      <b val="true"/>
      <sz val="11"/>
      <color theme="1"/>
      <name val="Calibri"/>
      <family val="2"/>
      <charset val="1"/>
    </font>
    <font>
      <sz val="11"/>
      <name val="Calibri"/>
      <family val="2"/>
      <charset val="1"/>
    </font>
    <font>
      <sz val="11"/>
      <color rgb="FFFF0000"/>
      <name val="Calibri"/>
      <family val="2"/>
      <charset val="1"/>
    </font>
    <font>
      <sz val="10"/>
      <name val="Arial"/>
      <family val="2"/>
    </font>
    <font>
      <sz val="9"/>
      <color rgb="FF000000"/>
      <name val="Tahoma"/>
      <family val="2"/>
      <charset val="1"/>
    </font>
    <font>
      <u val="single"/>
      <sz val="11"/>
      <color theme="1"/>
      <name val="Calibri"/>
      <family val="2"/>
      <charset val="1"/>
    </font>
    <font>
      <b val="true"/>
      <sz val="9"/>
      <color rgb="FF000000"/>
      <name val="Tahoma"/>
      <family val="2"/>
      <charset val="1"/>
    </font>
    <font>
      <sz val="11"/>
      <color rgb="FF000000"/>
      <name val="Calibri"/>
      <family val="2"/>
      <charset val="1"/>
    </font>
  </fonts>
  <fills count="21">
    <fill>
      <patternFill patternType="none"/>
    </fill>
    <fill>
      <patternFill patternType="gray125"/>
    </fill>
    <fill>
      <patternFill patternType="solid">
        <fgColor theme="9" tint="0.7999"/>
        <bgColor rgb="FFEBF1DE"/>
      </patternFill>
    </fill>
    <fill>
      <patternFill patternType="solid">
        <fgColor theme="6" tint="0.5999"/>
        <bgColor rgb="FFD9D9D9"/>
      </patternFill>
    </fill>
    <fill>
      <patternFill patternType="solid">
        <fgColor theme="8" tint="0.7999"/>
        <bgColor rgb="FFE3ECF8"/>
      </patternFill>
    </fill>
    <fill>
      <patternFill patternType="solid">
        <fgColor theme="0"/>
        <bgColor rgb="FFEBF1DE"/>
      </patternFill>
    </fill>
    <fill>
      <patternFill patternType="solid">
        <fgColor theme="5" tint="0.7999"/>
        <bgColor rgb="FFFDEADA"/>
      </patternFill>
    </fill>
    <fill>
      <patternFill patternType="solid">
        <fgColor theme="8" tint="0.5999"/>
        <bgColor rgb="FFB8D0ED"/>
      </patternFill>
    </fill>
    <fill>
      <patternFill patternType="solid">
        <fgColor theme="8" tint="0.3999"/>
        <bgColor rgb="FFB8D0ED"/>
      </patternFill>
    </fill>
    <fill>
      <patternFill patternType="solid">
        <fgColor theme="9" tint="0.5999"/>
        <bgColor rgb="FFF2DCDB"/>
      </patternFill>
    </fill>
    <fill>
      <patternFill patternType="solid">
        <fgColor theme="0" tint="-0.15"/>
        <bgColor rgb="FFD7E4BD"/>
      </patternFill>
    </fill>
    <fill>
      <patternFill patternType="solid">
        <fgColor theme="2" tint="-0.25"/>
        <bgColor rgb="FFC3D69B"/>
      </patternFill>
    </fill>
    <fill>
      <patternFill patternType="solid">
        <fgColor theme="3" tint="0.4999"/>
        <bgColor rgb="FFA6A6A6"/>
      </patternFill>
    </fill>
    <fill>
      <patternFill patternType="solid">
        <fgColor theme="3" tint="0.7499"/>
        <bgColor rgb="FFB7DEE8"/>
      </patternFill>
    </fill>
    <fill>
      <patternFill patternType="solid">
        <fgColor theme="6" tint="0.3999"/>
        <bgColor rgb="FFD7E4BD"/>
      </patternFill>
    </fill>
    <fill>
      <patternFill patternType="solid">
        <fgColor theme="0" tint="-0.35"/>
        <bgColor rgb="FFB3A2C7"/>
      </patternFill>
    </fill>
    <fill>
      <patternFill patternType="solid">
        <fgColor theme="3" tint="0.8999"/>
        <bgColor rgb="FFDBEEF4"/>
      </patternFill>
    </fill>
    <fill>
      <patternFill patternType="solid">
        <fgColor theme="6" tint="0.7999"/>
        <bgColor rgb="FFE3ECF8"/>
      </patternFill>
    </fill>
    <fill>
      <patternFill patternType="solid">
        <fgColor theme="5" tint="0.3999"/>
        <bgColor rgb="FFB3A2C7"/>
      </patternFill>
    </fill>
    <fill>
      <patternFill patternType="solid">
        <fgColor rgb="FFFFFF00"/>
        <bgColor rgb="FFFFFF00"/>
      </patternFill>
    </fill>
    <fill>
      <patternFill patternType="solid">
        <fgColor theme="7" tint="0.3999"/>
        <bgColor rgb="FFA6A6A6"/>
      </patternFill>
    </fill>
  </fills>
  <borders count="8">
    <border diagonalUp="false" diagonalDown="false">
      <left/>
      <right/>
      <top/>
      <bottom/>
      <diagonal/>
    </border>
    <border diagonalUp="false" diagonalDown="false">
      <left style="medium"/>
      <right style="thin"/>
      <top style="medium"/>
      <bottom/>
      <diagonal/>
    </border>
    <border diagonalUp="false" diagonalDown="false">
      <left style="thin"/>
      <right style="thin"/>
      <top style="medium"/>
      <bottom/>
      <diagonal/>
    </border>
    <border diagonalUp="false" diagonalDown="false">
      <left style="thin"/>
      <right style="thin"/>
      <top style="thin"/>
      <botto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right style="thin"/>
      <top style="thin"/>
      <bottom style="thin"/>
      <diagonal/>
    </border>
    <border diagonalUp="false" diagonalDown="false">
      <left style="thin"/>
      <right style="thin"/>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7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4" fillId="2" borderId="2" xfId="0" applyFont="true" applyBorder="tru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center" vertical="center" textRotation="0" wrapText="true" indent="0" shrinkToFit="false"/>
      <protection locked="true" hidden="false"/>
    </xf>
    <xf numFmtId="164" fontId="4" fillId="2" borderId="3" xfId="0" applyFont="true" applyBorder="true" applyAlignment="true" applyProtection="false">
      <alignment horizontal="general" vertical="center" textRotation="0" wrapText="false" indent="0" shrinkToFit="false"/>
      <protection locked="true" hidden="false"/>
    </xf>
    <xf numFmtId="164" fontId="4" fillId="2" borderId="3" xfId="0" applyFont="true" applyBorder="true" applyAlignment="true" applyProtection="false">
      <alignment horizontal="center" vertical="center" textRotation="0" wrapText="false" indent="0" shrinkToFit="false"/>
      <protection locked="true" hidden="false"/>
    </xf>
    <xf numFmtId="164" fontId="4" fillId="2" borderId="4" xfId="0" applyFont="true" applyBorder="true" applyAlignment="true" applyProtection="false">
      <alignment horizontal="center" vertical="center" textRotation="0" wrapText="true" indent="0" shrinkToFit="false"/>
      <protection locked="true" hidden="false"/>
    </xf>
    <xf numFmtId="164" fontId="4" fillId="3" borderId="4" xfId="0" applyFont="true" applyBorder="true" applyAlignment="true" applyProtection="false">
      <alignment horizontal="center" vertical="center" textRotation="0" wrapText="true" indent="0" shrinkToFit="false"/>
      <protection locked="true" hidden="false"/>
    </xf>
    <xf numFmtId="165" fontId="0" fillId="0" borderId="4" xfId="0" applyFont="true" applyBorder="true" applyAlignment="true" applyProtection="false">
      <alignment horizontal="center" vertical="center" textRotation="0" wrapText="false" indent="0" shrinkToFit="false"/>
      <protection locked="true" hidden="false"/>
    </xf>
    <xf numFmtId="166" fontId="0" fillId="0" borderId="4" xfId="0" applyFont="true" applyBorder="true" applyAlignment="true" applyProtection="false">
      <alignment horizontal="center" vertical="center" textRotation="0" wrapText="false" indent="0" shrinkToFit="false"/>
      <protection locked="true" hidden="false"/>
    </xf>
    <xf numFmtId="164" fontId="0" fillId="4" borderId="4" xfId="0" applyFont="true" applyBorder="true" applyAlignment="true" applyProtection="false">
      <alignment horizontal="general" vertical="center" textRotation="0" wrapText="false" indent="0" shrinkToFit="false"/>
      <protection locked="true" hidden="false"/>
    </xf>
    <xf numFmtId="167" fontId="0" fillId="0" borderId="4" xfId="0" applyFont="true" applyBorder="true" applyAlignment="true" applyProtection="false">
      <alignment horizontal="center" vertical="center" textRotation="0" wrapText="false" indent="0" shrinkToFit="false"/>
      <protection locked="true" hidden="false"/>
    </xf>
    <xf numFmtId="164" fontId="0" fillId="5" borderId="4" xfId="0" applyFont="true" applyBorder="true" applyAlignment="false" applyProtection="false">
      <alignment horizontal="general" vertical="bottom" textRotation="0" wrapText="false" indent="0" shrinkToFit="false"/>
      <protection locked="true" hidden="false"/>
    </xf>
    <xf numFmtId="168" fontId="0" fillId="6" borderId="4" xfId="0" applyFont="true" applyBorder="true" applyAlignment="true" applyProtection="false">
      <alignment horizontal="left" vertical="bottom" textRotation="0" wrapText="false" indent="0" shrinkToFit="false"/>
      <protection locked="true" hidden="false"/>
    </xf>
    <xf numFmtId="164" fontId="0" fillId="6" borderId="4" xfId="0" applyFont="true" applyBorder="true" applyAlignment="true" applyProtection="false">
      <alignment horizontal="left" vertical="center" textRotation="0" wrapText="false" indent="0" shrinkToFit="false"/>
      <protection locked="true" hidden="false"/>
    </xf>
    <xf numFmtId="169" fontId="0" fillId="5" borderId="4" xfId="0" applyFont="true" applyBorder="true" applyAlignment="true" applyProtection="false">
      <alignment horizontal="center" vertical="center" textRotation="0" wrapText="false" indent="0" shrinkToFit="false"/>
      <protection locked="true" hidden="false"/>
    </xf>
    <xf numFmtId="169" fontId="0" fillId="5" borderId="4" xfId="0" applyFont="true" applyBorder="true" applyAlignment="true" applyProtection="false">
      <alignment horizontal="center" vertical="center" textRotation="0" wrapText="true" indent="0" shrinkToFit="false"/>
      <protection locked="true" hidden="false"/>
    </xf>
    <xf numFmtId="169" fontId="0" fillId="5" borderId="4" xfId="0" applyFont="true" applyBorder="true" applyAlignment="true" applyProtection="false">
      <alignment horizontal="left" vertical="top" textRotation="0" wrapText="true" indent="0" shrinkToFit="false"/>
      <protection locked="true" hidden="false"/>
    </xf>
    <xf numFmtId="164" fontId="0" fillId="0" borderId="5" xfId="0" applyFont="true" applyBorder="true" applyAlignment="true" applyProtection="false">
      <alignment horizontal="left" vertical="top" textRotation="0" wrapText="true" indent="0" shrinkToFit="false"/>
      <protection locked="true" hidden="false"/>
    </xf>
    <xf numFmtId="164" fontId="0" fillId="0" borderId="4" xfId="0" applyFont="true" applyBorder="true" applyAlignment="true" applyProtection="false">
      <alignment horizontal="left" vertical="center" textRotation="0" wrapText="false" indent="0" shrinkToFit="false"/>
      <protection locked="true" hidden="false"/>
    </xf>
    <xf numFmtId="164" fontId="5" fillId="0" borderId="4" xfId="0" applyFont="true" applyBorder="true" applyAlignment="true" applyProtection="false">
      <alignment horizontal="left" vertical="center" textRotation="0" wrapText="false" indent="0" shrinkToFit="false"/>
      <protection locked="true" hidden="false"/>
    </xf>
    <xf numFmtId="164" fontId="0" fillId="7" borderId="4" xfId="0" applyFont="true" applyBorder="true" applyAlignment="true" applyProtection="false">
      <alignment horizontal="general" vertical="center" textRotation="0" wrapText="false" indent="0" shrinkToFit="false"/>
      <protection locked="true" hidden="false"/>
    </xf>
    <xf numFmtId="167" fontId="0" fillId="0" borderId="4" xfId="0" applyFont="true" applyBorder="true" applyAlignment="true" applyProtection="false">
      <alignment horizontal="left" vertical="top" textRotation="0" wrapText="true" indent="0" shrinkToFit="false"/>
      <protection locked="true" hidden="false"/>
    </xf>
    <xf numFmtId="167" fontId="0" fillId="0" borderId="6" xfId="0" applyFont="true" applyBorder="true" applyAlignment="true" applyProtection="false">
      <alignment horizontal="center" vertical="center" textRotation="0" wrapText="false" indent="0" shrinkToFit="false"/>
      <protection locked="true" hidden="false"/>
    </xf>
    <xf numFmtId="167" fontId="0" fillId="0" borderId="7" xfId="0" applyFont="true" applyBorder="true" applyAlignment="true" applyProtection="false">
      <alignment horizontal="center" vertical="center" textRotation="0" wrapText="false" indent="0" shrinkToFit="false"/>
      <protection locked="true" hidden="false"/>
    </xf>
    <xf numFmtId="167" fontId="0" fillId="0" borderId="4" xfId="0" applyFont="true" applyBorder="true" applyAlignment="true" applyProtection="false">
      <alignment horizontal="center" vertical="bottom" textRotation="0" wrapText="true" indent="0" shrinkToFit="false"/>
      <protection locked="true" hidden="false"/>
    </xf>
    <xf numFmtId="164" fontId="0" fillId="8" borderId="4" xfId="0" applyFont="true" applyBorder="true" applyAlignment="true" applyProtection="false">
      <alignment horizontal="general" vertical="center" textRotation="0" wrapText="false" indent="0" shrinkToFit="false"/>
      <protection locked="true" hidden="false"/>
    </xf>
    <xf numFmtId="167" fontId="0" fillId="0" borderId="4" xfId="0" applyFont="true" applyBorder="true" applyAlignment="true" applyProtection="false">
      <alignment horizontal="left" vertical="center" textRotation="0" wrapText="true" indent="0" shrinkToFit="false"/>
      <protection locked="true" hidden="false"/>
    </xf>
    <xf numFmtId="164" fontId="0" fillId="0" borderId="5" xfId="0" applyFont="true" applyBorder="true" applyAlignment="true" applyProtection="false">
      <alignment horizontal="left" vertical="center" textRotation="0" wrapText="true" indent="0" shrinkToFit="false"/>
      <protection locked="true" hidden="false"/>
    </xf>
    <xf numFmtId="167" fontId="0" fillId="0" borderId="6" xfId="0" applyFont="true" applyBorder="true" applyAlignment="true" applyProtection="false">
      <alignment horizontal="center" vertical="bottom" textRotation="0" wrapText="true" indent="0" shrinkToFit="false"/>
      <protection locked="true" hidden="false"/>
    </xf>
    <xf numFmtId="164" fontId="0" fillId="5" borderId="4" xfId="0" applyFont="true" applyBorder="true" applyAlignment="true" applyProtection="false">
      <alignment horizontal="general" vertical="center" textRotation="0" wrapText="false" indent="0" shrinkToFit="false"/>
      <protection locked="true" hidden="false"/>
    </xf>
    <xf numFmtId="164" fontId="0" fillId="9" borderId="4" xfId="0" applyFont="true" applyBorder="true" applyAlignment="false" applyProtection="false">
      <alignment horizontal="general" vertical="bottom" textRotation="0" wrapText="false" indent="0" shrinkToFit="false"/>
      <protection locked="true" hidden="false"/>
    </xf>
    <xf numFmtId="164" fontId="0" fillId="10" borderId="4" xfId="0" applyFont="true" applyBorder="true" applyAlignment="false" applyProtection="false">
      <alignment horizontal="general" vertical="bottom" textRotation="0" wrapText="false" indent="0" shrinkToFit="false"/>
      <protection locked="true" hidden="false"/>
    </xf>
    <xf numFmtId="164" fontId="5" fillId="5" borderId="4" xfId="0" applyFont="true" applyBorder="true" applyAlignment="true" applyProtection="false">
      <alignment horizontal="left" vertical="center" textRotation="0" wrapText="false" indent="0" shrinkToFit="false"/>
      <protection locked="true" hidden="false"/>
    </xf>
    <xf numFmtId="164" fontId="0" fillId="11" borderId="4" xfId="0" applyFont="true" applyBorder="true" applyAlignment="false" applyProtection="false">
      <alignment horizontal="general" vertical="bottom" textRotation="0" wrapText="false" indent="0" shrinkToFit="false"/>
      <protection locked="true" hidden="false"/>
    </xf>
    <xf numFmtId="164" fontId="0" fillId="5" borderId="3" xfId="0" applyFont="true" applyBorder="true" applyAlignment="true" applyProtection="false">
      <alignment horizontal="general" vertical="center" textRotation="0" wrapText="false" indent="0" shrinkToFit="false"/>
      <protection locked="true" hidden="false"/>
    </xf>
    <xf numFmtId="164" fontId="0" fillId="12" borderId="4" xfId="0" applyFont="true" applyBorder="true" applyAlignment="false" applyProtection="false">
      <alignment horizontal="general" vertical="bottom" textRotation="0" wrapText="false" indent="0" shrinkToFit="false"/>
      <protection locked="true" hidden="false"/>
    </xf>
    <xf numFmtId="164" fontId="0" fillId="5" borderId="4" xfId="0" applyFont="true" applyBorder="true" applyAlignment="true" applyProtection="false">
      <alignment horizontal="general" vertical="center" textRotation="0" wrapText="true" indent="0" shrinkToFit="false"/>
      <protection locked="true" hidden="false"/>
    </xf>
    <xf numFmtId="164" fontId="5" fillId="13" borderId="4" xfId="0" applyFont="true" applyBorder="true" applyAlignment="false" applyProtection="false">
      <alignment horizontal="general" vertical="bottom" textRotation="0" wrapText="false" indent="0" shrinkToFit="false"/>
      <protection locked="true" hidden="false"/>
    </xf>
    <xf numFmtId="164" fontId="0" fillId="5" borderId="3" xfId="0" applyFont="true" applyBorder="true" applyAlignment="true" applyProtection="false">
      <alignment horizontal="general" vertical="center" textRotation="0" wrapText="true" indent="0" shrinkToFit="false"/>
      <protection locked="true" hidden="false"/>
    </xf>
    <xf numFmtId="164" fontId="0" fillId="14" borderId="4" xfId="0" applyFont="true" applyBorder="true" applyAlignment="false" applyProtection="false">
      <alignment horizontal="general" vertical="bottom" textRotation="0" wrapText="false" indent="0" shrinkToFit="false"/>
      <protection locked="true" hidden="false"/>
    </xf>
    <xf numFmtId="164" fontId="0" fillId="3" borderId="4" xfId="0" applyFont="true" applyBorder="true" applyAlignment="false" applyProtection="false">
      <alignment horizontal="general" vertical="bottom" textRotation="0" wrapText="false" indent="0" shrinkToFit="false"/>
      <protection locked="true" hidden="false"/>
    </xf>
    <xf numFmtId="167" fontId="0" fillId="6" borderId="6" xfId="0" applyFont="true" applyBorder="true" applyAlignment="true" applyProtection="false">
      <alignment horizontal="center" vertical="center" textRotation="0" wrapText="false" indent="0" shrinkToFit="false"/>
      <protection locked="true" hidden="false"/>
    </xf>
    <xf numFmtId="164" fontId="0" fillId="8" borderId="4" xfId="0" applyFont="true" applyBorder="true" applyAlignment="false" applyProtection="false">
      <alignment horizontal="general" vertical="bottom" textRotation="0" wrapText="false" indent="0" shrinkToFit="false"/>
      <protection locked="true" hidden="false"/>
    </xf>
    <xf numFmtId="164" fontId="0" fillId="12" borderId="4" xfId="0" applyFont="true" applyBorder="true" applyAlignment="true" applyProtection="false">
      <alignment horizontal="left" vertical="center" textRotation="0" wrapText="false" indent="0" shrinkToFit="false"/>
      <protection locked="true" hidden="false"/>
    </xf>
    <xf numFmtId="164" fontId="0" fillId="5" borderId="7" xfId="0" applyFont="true" applyBorder="true" applyAlignment="true" applyProtection="false">
      <alignment horizontal="general" vertical="center" textRotation="0" wrapText="true" indent="0" shrinkToFit="false"/>
      <protection locked="true" hidden="false"/>
    </xf>
    <xf numFmtId="168" fontId="0" fillId="6" borderId="4" xfId="0" applyFont="true" applyBorder="true" applyAlignment="true" applyProtection="false">
      <alignment horizontal="left" vertical="center" textRotation="0" wrapText="false" indent="0" shrinkToFit="false"/>
      <protection locked="true" hidden="false"/>
    </xf>
    <xf numFmtId="169" fontId="0" fillId="5" borderId="4" xfId="0" applyFont="true" applyBorder="true" applyAlignment="true" applyProtection="false">
      <alignment horizontal="left" vertical="center" textRotation="0" wrapText="true" indent="0" shrinkToFit="false"/>
      <protection locked="true" hidden="false"/>
    </xf>
    <xf numFmtId="164" fontId="0" fillId="5" borderId="4" xfId="0" applyFont="true" applyBorder="true" applyAlignment="true" applyProtection="false">
      <alignment horizontal="left" vertical="center" textRotation="0" wrapText="true" indent="0" shrinkToFit="false"/>
      <protection locked="true" hidden="false"/>
    </xf>
    <xf numFmtId="164" fontId="0" fillId="5" borderId="4" xfId="0" applyFont="true" applyBorder="true" applyAlignment="true" applyProtection="false">
      <alignment horizontal="left" vertical="center" textRotation="0" wrapText="false" indent="0" shrinkToFit="false"/>
      <protection locked="true" hidden="false"/>
    </xf>
    <xf numFmtId="164" fontId="0" fillId="11" borderId="4" xfId="0" applyFont="true" applyBorder="true" applyAlignment="true" applyProtection="false">
      <alignment horizontal="left" vertical="center" textRotation="0" wrapText="false" indent="0" shrinkToFit="false"/>
      <protection locked="true" hidden="false"/>
    </xf>
    <xf numFmtId="164" fontId="6" fillId="11" borderId="4" xfId="0" applyFont="tru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true" applyProtection="false">
      <alignment horizontal="justify" vertical="top" textRotation="0" wrapText="tru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15" borderId="4" xfId="0" applyFont="true" applyBorder="true" applyAlignment="false" applyProtection="false">
      <alignment horizontal="general" vertical="bottom" textRotation="0" wrapText="false" indent="0" shrinkToFit="false"/>
      <protection locked="true" hidden="false"/>
    </xf>
    <xf numFmtId="164" fontId="0" fillId="16" borderId="4" xfId="0" applyFont="true" applyBorder="true" applyAlignment="false" applyProtection="false">
      <alignment horizontal="general" vertical="bottom" textRotation="0" wrapText="false" indent="0" shrinkToFit="false"/>
      <protection locked="true" hidden="false"/>
    </xf>
    <xf numFmtId="164" fontId="5" fillId="17" borderId="4" xfId="0" applyFont="true" applyBorder="true" applyAlignment="true" applyProtection="false">
      <alignment horizontal="general" vertical="bottom" textRotation="0" wrapText="true" indent="0" shrinkToFit="false"/>
      <protection locked="true" hidden="false"/>
    </xf>
    <xf numFmtId="164" fontId="5" fillId="17" borderId="4" xfId="0" applyFont="true" applyBorder="true" applyAlignment="true" applyProtection="false">
      <alignment horizontal="left" vertical="center" textRotation="0" wrapText="true" indent="0" shrinkToFit="false"/>
      <protection locked="true" hidden="false"/>
    </xf>
    <xf numFmtId="164" fontId="0" fillId="6" borderId="4" xfId="0" applyFont="true" applyBorder="true" applyAlignment="true" applyProtection="false">
      <alignment horizontal="general" vertical="center" textRotation="0" wrapText="true" indent="0" shrinkToFit="false"/>
      <protection locked="true" hidden="false"/>
    </xf>
    <xf numFmtId="164" fontId="0" fillId="18" borderId="4" xfId="0" applyFont="true" applyBorder="true" applyAlignment="true" applyProtection="false">
      <alignment horizontal="left" vertical="center" textRotation="0" wrapText="false" indent="0" shrinkToFit="false"/>
      <protection locked="true" hidden="false"/>
    </xf>
    <xf numFmtId="164" fontId="0" fillId="18" borderId="4" xfId="0" applyFont="true" applyBorder="true" applyAlignment="false" applyProtection="false">
      <alignment horizontal="general" vertical="bottom" textRotation="0" wrapText="false" indent="0" shrinkToFit="false"/>
      <protection locked="true" hidden="false"/>
    </xf>
    <xf numFmtId="164" fontId="0" fillId="19" borderId="4" xfId="0" applyFont="true" applyBorder="true" applyAlignment="true" applyProtection="false">
      <alignment horizontal="general" vertical="center" textRotation="0" wrapText="false" indent="0" shrinkToFit="false"/>
      <protection locked="true" hidden="false"/>
    </xf>
    <xf numFmtId="164" fontId="0" fillId="4" borderId="4" xfId="0" applyFont="true" applyBorder="true" applyAlignment="false" applyProtection="false">
      <alignment horizontal="general" vertical="bottom" textRotation="0" wrapText="false" indent="0" shrinkToFit="false"/>
      <protection locked="true" hidden="false"/>
    </xf>
    <xf numFmtId="164" fontId="0" fillId="19" borderId="4" xfId="0" applyFont="true" applyBorder="true" applyAlignment="true" applyProtection="false">
      <alignment horizontal="left" vertical="center" textRotation="0" wrapText="false" indent="0" shrinkToFit="false"/>
      <protection locked="true" hidden="false"/>
    </xf>
    <xf numFmtId="164" fontId="0" fillId="6" borderId="3" xfId="0" applyFont="true" applyBorder="true" applyAlignment="true" applyProtection="false">
      <alignment horizontal="general" vertical="center" textRotation="0" wrapText="true" indent="0" shrinkToFit="false"/>
      <protection locked="true" hidden="false"/>
    </xf>
    <xf numFmtId="164" fontId="0" fillId="20" borderId="4" xfId="0" applyFont="true" applyBorder="true" applyAlignment="false" applyProtection="false">
      <alignment horizontal="general" vertical="bottom" textRotation="0" wrapText="false" indent="0" shrinkToFit="false"/>
      <protection locked="true" hidden="false"/>
    </xf>
    <xf numFmtId="164" fontId="0" fillId="19" borderId="4" xfId="0" applyFont="true" applyBorder="true" applyAlignment="true" applyProtection="false">
      <alignment horizontal="general" vertical="center" textRotation="0" wrapText="true" indent="0" shrinkToFit="false"/>
      <protection locked="true" hidden="false"/>
    </xf>
    <xf numFmtId="164" fontId="0" fillId="5" borderId="4" xfId="0" applyFont="true" applyBorder="true" applyAlignment="true" applyProtection="false">
      <alignment horizontal="center" vertical="center" textRotation="0" wrapText="false" indent="0" shrinkToFit="false"/>
      <protection locked="true" hidden="false"/>
    </xf>
    <xf numFmtId="168" fontId="6" fillId="6" borderId="4" xfId="0" applyFont="true" applyBorder="true" applyAlignment="true" applyProtection="false">
      <alignment horizontal="left" vertical="center" textRotation="0" wrapText="false" indent="0" shrinkToFit="false"/>
      <protection locked="true" hidden="false"/>
    </xf>
    <xf numFmtId="164" fontId="0" fillId="19" borderId="3" xfId="0" applyFont="true" applyBorder="true" applyAlignment="true" applyProtection="false">
      <alignment horizontal="general" vertical="center" textRotation="0" wrapText="false" indent="0" shrinkToFit="false"/>
      <protection locked="true" hidden="false"/>
    </xf>
    <xf numFmtId="164" fontId="0" fillId="19" borderId="3" xfId="0" applyFont="true" applyBorder="true" applyAlignment="true" applyProtection="false">
      <alignment horizontal="general" vertical="center" textRotation="0" wrapText="true" indent="0" shrinkToFit="false"/>
      <protection locked="true" hidden="false"/>
    </xf>
    <xf numFmtId="164" fontId="0" fillId="19" borderId="0" xfId="0" applyFont="true" applyBorder="false" applyAlignment="false" applyProtection="false">
      <alignment horizontal="general" vertical="bottom" textRotation="0" wrapText="false" indent="0" shrinkToFit="false"/>
      <protection locked="true" hidden="false"/>
    </xf>
    <xf numFmtId="164" fontId="0" fillId="19" borderId="7" xfId="0" applyFont="true" applyBorder="true" applyAlignment="true" applyProtection="false">
      <alignment horizontal="general" vertical="center" textRotation="0" wrapText="true" indent="0" shrinkToFit="false"/>
      <protection locked="true" hidden="false"/>
    </xf>
    <xf numFmtId="164" fontId="0" fillId="6" borderId="4" xfId="0" applyFont="true" applyBorder="true" applyAlignment="true" applyProtection="false">
      <alignment horizontal="left" vertical="center" textRotation="0" wrapText="true" indent="0" shrinkToFit="false"/>
      <protection locked="true" hidden="false"/>
    </xf>
    <xf numFmtId="166" fontId="9" fillId="0" borderId="4" xfId="0" applyFont="true" applyBorder="true" applyAlignment="true" applyProtection="false">
      <alignment horizontal="center"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4" xfId="20"/>
  </cellStyles>
  <dxfs count="22">
    <dxf>
      <fill>
        <patternFill patternType="solid">
          <bgColor rgb="FF000000"/>
        </patternFill>
      </fill>
    </dxf>
    <dxf>
      <fill>
        <patternFill patternType="solid">
          <fgColor rgb="FF000000"/>
          <bgColor rgb="FF000000"/>
        </patternFill>
      </fill>
    </dxf>
    <dxf>
      <fill>
        <patternFill patternType="solid">
          <fgColor rgb="FFFDEADA"/>
          <bgColor rgb="FF000000"/>
        </patternFill>
      </fill>
    </dxf>
    <dxf>
      <fill>
        <patternFill patternType="solid">
          <fgColor rgb="FF93CDDD"/>
          <bgColor rgb="FF000000"/>
        </patternFill>
      </fill>
    </dxf>
    <dxf>
      <fill>
        <patternFill patternType="solid">
          <fgColor rgb="FFB7DEE8"/>
          <bgColor rgb="FF000000"/>
        </patternFill>
      </fill>
    </dxf>
    <dxf>
      <fill>
        <patternFill patternType="solid">
          <fgColor rgb="FFDBEEF4"/>
          <bgColor rgb="FF000000"/>
        </patternFill>
      </fill>
    </dxf>
    <dxf>
      <fill>
        <patternFill patternType="solid">
          <fgColor rgb="FFF2DCDB"/>
          <bgColor rgb="FF000000"/>
        </patternFill>
      </fill>
    </dxf>
    <dxf>
      <fill>
        <patternFill patternType="solid">
          <fgColor rgb="FFFFFF00"/>
          <bgColor rgb="FF000000"/>
        </patternFill>
      </fill>
    </dxf>
    <dxf>
      <fill>
        <patternFill patternType="solid">
          <fgColor rgb="FFFFFFFF"/>
          <bgColor rgb="FF000000"/>
        </patternFill>
      </fill>
    </dxf>
    <dxf>
      <fill>
        <patternFill patternType="solid">
          <fgColor rgb="FF71A1DC"/>
          <bgColor rgb="FF000000"/>
        </patternFill>
      </fill>
    </dxf>
    <dxf>
      <fill>
        <patternFill patternType="solid">
          <fgColor rgb="FFA6A6A6"/>
          <bgColor rgb="FF000000"/>
        </patternFill>
      </fill>
    </dxf>
    <dxf>
      <fill>
        <patternFill patternType="solid">
          <fgColor rgb="FFB3A2C7"/>
          <bgColor rgb="FF000000"/>
        </patternFill>
      </fill>
    </dxf>
    <dxf>
      <fill>
        <patternFill patternType="solid">
          <fgColor rgb="FFB8D0ED"/>
          <bgColor rgb="FF000000"/>
        </patternFill>
      </fill>
    </dxf>
    <dxf>
      <fill>
        <patternFill patternType="solid">
          <fgColor rgb="FFC3D69B"/>
          <bgColor rgb="FF000000"/>
        </patternFill>
      </fill>
    </dxf>
    <dxf>
      <fill>
        <patternFill patternType="solid">
          <fgColor rgb="FFC4BD97"/>
          <bgColor rgb="FF000000"/>
        </patternFill>
      </fill>
    </dxf>
    <dxf>
      <fill>
        <patternFill patternType="solid">
          <fgColor rgb="FFD7E4BD"/>
          <bgColor rgb="FF000000"/>
        </patternFill>
      </fill>
    </dxf>
    <dxf>
      <fill>
        <patternFill patternType="solid">
          <fgColor rgb="FFD99694"/>
          <bgColor rgb="FF000000"/>
        </patternFill>
      </fill>
    </dxf>
    <dxf>
      <fill>
        <patternFill patternType="solid">
          <fgColor rgb="FFD9D9D9"/>
          <bgColor rgb="FF000000"/>
        </patternFill>
      </fill>
    </dxf>
    <dxf>
      <fill>
        <patternFill patternType="solid">
          <fgColor rgb="FFE3ECF8"/>
          <bgColor rgb="FF000000"/>
        </patternFill>
      </fill>
    </dxf>
    <dxf>
      <fill>
        <patternFill patternType="solid">
          <fgColor rgb="FFEBF1DE"/>
          <bgColor rgb="FF000000"/>
        </patternFill>
      </fill>
    </dxf>
    <dxf>
      <fill>
        <patternFill patternType="solid">
          <fgColor rgb="FFFCD5B5"/>
          <bgColor rgb="FF000000"/>
        </patternFill>
      </fill>
    </dxf>
    <dxf>
      <fill>
        <patternFill patternType="solid">
          <fgColor rgb="FFFF0000"/>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4BD97"/>
      <rgbColor rgb="FF808080"/>
      <rgbColor rgb="FF71A1DC"/>
      <rgbColor rgb="FF993366"/>
      <rgbColor rgb="FFEBF1DE"/>
      <rgbColor rgb="FFDBEEF4"/>
      <rgbColor rgb="FF660066"/>
      <rgbColor rgb="FFD99694"/>
      <rgbColor rgb="FF0066CC"/>
      <rgbColor rgb="FFB8D0ED"/>
      <rgbColor rgb="FF000080"/>
      <rgbColor rgb="FFFF00FF"/>
      <rgbColor rgb="FFFFFF00"/>
      <rgbColor rgb="FF00FFFF"/>
      <rgbColor rgb="FF800080"/>
      <rgbColor rgb="FF800000"/>
      <rgbColor rgb="FF008080"/>
      <rgbColor rgb="FF0000FF"/>
      <rgbColor rgb="FF00CCFF"/>
      <rgbColor rgb="FFE3ECF8"/>
      <rgbColor rgb="FFD7E4BD"/>
      <rgbColor rgb="FFFDEADA"/>
      <rgbColor rgb="FF93CDDD"/>
      <rgbColor rgb="FFF2DCDB"/>
      <rgbColor rgb="FFB3A2C7"/>
      <rgbColor rgb="FFFCD5B5"/>
      <rgbColor rgb="FF3366FF"/>
      <rgbColor rgb="FFB7DEE8"/>
      <rgbColor rgb="FFC3D69B"/>
      <rgbColor rgb="FFD9D9D9"/>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externalLink" Target="externalLinks/externalLink1.xml"/><Relationship Id="rId6"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Clientes_Bloque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14oct10h"/>
    </sheetNames>
    <sheetDataSet>
      <sheetData sheetId="0">
        <row r="2">
          <cell r="H2" t="str">
            <v>0921/CABECERA</v>
          </cell>
          <cell r="I2">
            <v>23430</v>
          </cell>
          <cell r="J2">
            <v>0</v>
          </cell>
          <cell r="K2">
            <v>1.63705166666667</v>
          </cell>
          <cell r="L2" t="str">
            <v>CAÑAR</v>
          </cell>
          <cell r="M2" t="str">
            <v>BIBLIÁN</v>
          </cell>
          <cell r="N2" t="str">
            <v>0921: BIBLIAN  / TURUPAMBA / SAGEO</v>
          </cell>
          <cell r="O2" t="str">
            <v>AUTOPISTA CUENCA AZOGUES, BIBLIÁN, TURUPAMBA, SAN LUIS DE MANGÁN, EL EMPALME, CUITUM BAJO, MANGÁN, NAZÓN, TENENCORAY, LA VAQUERIA, CAMPO ALEGRE, GULUAY, TASQUI..</v>
          </cell>
          <cell r="P2" t="str">
            <v>Residencial</v>
          </cell>
          <cell r="Q2">
            <v>4931</v>
          </cell>
          <cell r="R2">
            <v>4731</v>
          </cell>
          <cell r="S2">
            <v>0.683455705988635</v>
          </cell>
          <cell r="T2">
            <v>456</v>
          </cell>
          <cell r="U2">
            <v>0.207054428810074</v>
          </cell>
          <cell r="V2">
            <v>50</v>
          </cell>
          <cell r="W2">
            <v>0.10948986520129</v>
          </cell>
        </row>
        <row r="3">
          <cell r="H3" t="str">
            <v>0421/CABECERA</v>
          </cell>
          <cell r="I3">
            <v>15586</v>
          </cell>
          <cell r="J3">
            <v>0</v>
          </cell>
          <cell r="K3">
            <v>1.6865591421875</v>
          </cell>
          <cell r="L3" t="str">
            <v>AZUAY</v>
          </cell>
          <cell r="M3" t="str">
            <v>CUENCA</v>
          </cell>
          <cell r="N3" t="str">
            <v>0421: PARQUE INDUSTRIAL</v>
          </cell>
          <cell r="O3" t="str">
            <v>CALLE FRANK TOSI, CORNELIO VINTIMILLA, OCTAVIO CHACÓN, CARLOS TOSI</v>
          </cell>
          <cell r="P3" t="str">
            <v>Industrial</v>
          </cell>
          <cell r="Q3">
            <v>72</v>
          </cell>
          <cell r="R3">
            <v>1</v>
          </cell>
          <cell r="S3">
            <v>8.38301238989834E-006</v>
          </cell>
          <cell r="T3">
            <v>18</v>
          </cell>
          <cell r="U3">
            <v>0.0497345123305178</v>
          </cell>
          <cell r="V3">
            <v>13</v>
          </cell>
          <cell r="W3">
            <v>0.950257104657092</v>
          </cell>
        </row>
        <row r="4">
          <cell r="H4" t="str">
            <v>0426/CABECERA</v>
          </cell>
          <cell r="I4">
            <v>18295</v>
          </cell>
          <cell r="J4">
            <v>0</v>
          </cell>
          <cell r="K4">
            <v>2.16825</v>
          </cell>
          <cell r="L4" t="str">
            <v>AZUAY</v>
          </cell>
          <cell r="M4" t="str">
            <v>CUENCA</v>
          </cell>
          <cell r="N4" t="str">
            <v>0426: PARQUE INDUSTRIAL</v>
          </cell>
          <cell r="O4" t="str">
            <v>Av. Del Toril, Av Américas entre Cornelio Vintimilla y Octavio Chacón, Calle Octavio Chacón, Calle Primera, Miguel Narvaez, Carlos Tosi, Cornelio Vintimilla</v>
          </cell>
          <cell r="P4" t="str">
            <v>Industrial</v>
          </cell>
          <cell r="Q4">
            <v>97</v>
          </cell>
          <cell r="R4">
            <v>1</v>
          </cell>
          <cell r="S4">
            <v>4.79061248742808E-005</v>
          </cell>
          <cell r="T4">
            <v>20</v>
          </cell>
          <cell r="U4">
            <v>0.0582348608808848</v>
          </cell>
          <cell r="V4">
            <v>29</v>
          </cell>
          <cell r="W4">
            <v>0.941717232994241</v>
          </cell>
        </row>
        <row r="5">
          <cell r="H5" t="str">
            <v>0422/CABECERA</v>
          </cell>
          <cell r="I5">
            <v>422</v>
          </cell>
          <cell r="J5">
            <v>0</v>
          </cell>
          <cell r="K5">
            <v>1.59248632</v>
          </cell>
          <cell r="L5" t="str">
            <v>AZUAY</v>
          </cell>
          <cell r="M5" t="str">
            <v>CUENCA</v>
          </cell>
          <cell r="N5" t="str">
            <v>0422C: QUINTA CHICA</v>
          </cell>
          <cell r="O5" t="str">
            <v>AV. DE LAS AMÉRICAS ENTRE INDEPENDENCIA Y GONZÁLEZ SUÁREZ, QUINTA CHICA, PASEO MILCHICHIG ENTRE AV. ESPAÑA Y HUANCABILCAS.</v>
          </cell>
          <cell r="P5" t="str">
            <v>Industrial</v>
          </cell>
          <cell r="Q5">
            <v>1436</v>
          </cell>
          <cell r="R5">
            <v>1372</v>
          </cell>
          <cell r="S5">
            <v>0.328402987083477</v>
          </cell>
          <cell r="T5">
            <v>309</v>
          </cell>
          <cell r="U5">
            <v>0.337759736378335</v>
          </cell>
          <cell r="V5">
            <v>77</v>
          </cell>
          <cell r="W5">
            <v>0.333837276538188</v>
          </cell>
        </row>
        <row r="6">
          <cell r="H6" t="str">
            <v>0427/CABECERA</v>
          </cell>
          <cell r="I6">
            <v>26798</v>
          </cell>
          <cell r="J6">
            <v>0</v>
          </cell>
          <cell r="K6">
            <v>2.3799</v>
          </cell>
          <cell r="L6" t="str">
            <v>AZUAY</v>
          </cell>
          <cell r="M6" t="str">
            <v>CUENCA</v>
          </cell>
          <cell r="N6" t="str">
            <v>0427: MAYANCELA / ORQUÍDEAS / TRIGALES </v>
          </cell>
          <cell r="O6" t="str">
            <v>VÍA A PATAMARCA, LA COMPANÍA, MAYANCELA, CIUDADELA EL ROSAL, SAN VICENTE DE SININCAY, TRIGALES, ORQUÍDEAS, BEMANI, AV DEL TORIL, AV LOS CHASQUIS, CDLA LOS MECANICOS.</v>
          </cell>
          <cell r="P6" t="str">
            <v>Residencial</v>
          </cell>
          <cell r="Q6">
            <v>17084</v>
          </cell>
          <cell r="R6">
            <v>4467</v>
          </cell>
          <cell r="S6">
            <v>0.607528080493764</v>
          </cell>
          <cell r="T6">
            <v>203</v>
          </cell>
          <cell r="U6">
            <v>0.131979749734908</v>
          </cell>
          <cell r="V6">
            <v>79</v>
          </cell>
          <cell r="W6">
            <v>0.260492169771328</v>
          </cell>
        </row>
        <row r="7">
          <cell r="H7" t="str">
            <v>1723/CABECERA</v>
          </cell>
          <cell r="I7">
            <v>56955</v>
          </cell>
          <cell r="J7">
            <v>0</v>
          </cell>
          <cell r="K7">
            <v>2.31949793338776</v>
          </cell>
          <cell r="L7" t="str">
            <v>AZUAY</v>
          </cell>
          <cell r="M7" t="str">
            <v>CUENCA</v>
          </cell>
          <cell r="N7" t="str">
            <v>1723: SAN SEBASTIÁN /SININCAY</v>
          </cell>
          <cell r="O7" t="str">
            <v>LA GREVILLA, AV. LOS CEREZOS, SECTORES SAN VICENTE DE LAS CALERAS, COLEGIO SANTA ANA, CDLA. EL ROSARIO, SAN MATEO DE LA CERÁMICA, RACAR PLAZA, MUTUALISTA AZUAY 2, SANTÍSIMA TRINIDAD, EL CHORRO, SIGCHO, ANTENAS DE RADIO SPLENDID, SININCAY CENTRO, LA DOLOROSA, PAMPAS DE ROSAS, EL SALADO.</v>
          </cell>
          <cell r="P7" t="str">
            <v>Industrial</v>
          </cell>
          <cell r="Q7">
            <v>6923</v>
          </cell>
          <cell r="R7">
            <v>4840</v>
          </cell>
          <cell r="S7">
            <v>0.35343319344543</v>
          </cell>
          <cell r="T7">
            <v>177</v>
          </cell>
          <cell r="U7">
            <v>0.134691531573683</v>
          </cell>
          <cell r="V7">
            <v>57</v>
          </cell>
          <cell r="W7">
            <v>0.511875274980887</v>
          </cell>
        </row>
        <row r="8">
          <cell r="H8" t="str">
            <v>0723/CABECERA</v>
          </cell>
          <cell r="I8">
            <v>14128</v>
          </cell>
          <cell r="J8">
            <v>0</v>
          </cell>
          <cell r="K8">
            <v>4.06273333333333</v>
          </cell>
          <cell r="L8" t="str">
            <v>AZUAY</v>
          </cell>
          <cell r="M8" t="str">
            <v>CUENCA</v>
          </cell>
          <cell r="N8" t="str">
            <v>0723: RICAURTE / SAN ANTONIO RICAURTE /LA DOLOROSA RICAURTE/ SIDCAY / BIBIN / PARCOLOMA / EL ROCIO / CRISTO DEL CONSUELO / O.C. PALACIOS / BAYANDEL / EL GUABO / LA RAYA </v>
          </cell>
          <cell r="O8" t="str">
            <v>CENTRO RICAURTE, CALLE VICENTE PACHECO, CALLE MIGUEL UZHCA, AV 25 DE MARZO, CALLE VICENTE PACHECO, LA DOLOROSA RICAURTE, MARIA AUXILIADORA RICAURTE, SEÑOR DEL GRAN PODER, SIDCAY, BIBÍN, CRISTO DEL CONSUELO, EL ROCÍO, LA CALDERA/ SAN JOSE DE SIDCAY / PUEBLO VIEJO / SECTOR DORA CANELOS,  SIDCAY, BIBÍN, CRISTO DEL CONSUELO, EL ROCÍO, CHECA, CHIQUINTAD, VIA DELEG DESDE EL ARENAL DE RICAURTE HASTA LA RAYA, URB. MIRAVALLE, EL GUABO, CRISTO REY, PATRON SANTIAGO, AZHAPUD, ADOBEPAMBA, GUABISHUN, LOS ANGELES, EL CALVARIO..</v>
          </cell>
          <cell r="P8" t="str">
            <v>Industrial</v>
          </cell>
          <cell r="Q8">
            <v>13198</v>
          </cell>
          <cell r="R8">
            <v>3208</v>
          </cell>
          <cell r="S8">
            <v>0.321008821752526</v>
          </cell>
          <cell r="T8">
            <v>294</v>
          </cell>
          <cell r="U8">
            <v>0.069903152978807</v>
          </cell>
          <cell r="V8">
            <v>49</v>
          </cell>
          <cell r="W8">
            <v>0.609088025268667</v>
          </cell>
        </row>
        <row r="9">
          <cell r="H9" t="str">
            <v>5015/CABECERA</v>
          </cell>
          <cell r="I9">
            <v>30776</v>
          </cell>
          <cell r="J9">
            <v>0</v>
          </cell>
          <cell r="K9">
            <v>1.49068636413574</v>
          </cell>
          <cell r="L9" t="str">
            <v>CAÑAR</v>
          </cell>
          <cell r="M9" t="str">
            <v>LA TRONCAL</v>
          </cell>
          <cell r="N9" t="str">
            <v>5015A: ZONA RURAL COLONIA AMAZONAS / ZHUCAY</v>
          </cell>
          <cell r="O9" t="str">
            <v>PRODUCARGO, PUNTILLA PARCIAL, BASURERO, RUIDOSO CHICO, 10 DE AGOSTO, ZHUCAY, MANTAREAL, ESTERO HONDO, PUTUCAY, CENTRO PATUL, POGYOS</v>
          </cell>
          <cell r="P9" t="str">
            <v>Industrial</v>
          </cell>
          <cell r="Q9">
            <v>1230</v>
          </cell>
          <cell r="R9">
            <v>770</v>
          </cell>
          <cell r="S9">
            <v>0.137141157126853</v>
          </cell>
          <cell r="T9">
            <v>38</v>
          </cell>
          <cell r="U9">
            <v>0.0283594735581893</v>
          </cell>
          <cell r="V9">
            <v>4</v>
          </cell>
          <cell r="W9">
            <v>0.834499369314957</v>
          </cell>
        </row>
        <row r="10">
          <cell r="H10" t="str">
            <v>0524/CABECERA</v>
          </cell>
          <cell r="I10">
            <v>15679</v>
          </cell>
          <cell r="J10">
            <v>0</v>
          </cell>
          <cell r="K10">
            <v>1.9502</v>
          </cell>
          <cell r="L10" t="str">
            <v>AZUAY</v>
          </cell>
          <cell r="M10" t="str">
            <v>CUENCA</v>
          </cell>
          <cell r="N10" t="str">
            <v>0524: MIGUEL CABELLO BALBOA / EL SALADO/ALONSO CABRERA / LOJA/ 1ERO DE MAYO / FRAY GASPAR DE CARVAJAL / ISABELA LA CATOLICA / FRAY DE GRANADA / SECTOR EL TIEMPO / AV. DE LOS CONQUISTADORES ENTRE AV. LOJA Y LA NIÑA / LA NIÑA / LA RABIDA / SECTOR CIRCO SOCIAL / CARMEN DE GUZHO/CALVARIO / LA MERCED</v>
          </cell>
          <cell r="O10" t="str">
            <v>CALLE MANUEL CISNEROS ENTRE TARQUINO CORDERO Y AV. AMÉRICAS, AV AMÉRICAS LADO DEL CORAL  ENTRE MIGUEL CABELLO Y FRANCISCO TRELLES, CALLE DE ROCHAS NICOLAS, CALLE ANTONIO LLORET ENTRE AMERICAS Y LOJA, AV DON BOSCO ENTRE AMÉRICAS Y LOJA, MIGUEL CABELLO BALBOA, FRAY GASPAR DE CARVAJAL ENTRE MIGUEL CABELLO E ISABEL LA CATÓLICA, FRAY GASPAR DE VILLAROEL, EL SALADO ENTRE ALONSO CABRERA Y LOJA; LOJA ENTRE ALONSO CABRERA Y CIEZA DE LEÓN, AV. PRIMERO DE MAYO ENTRE GASPAR DE VILLAROEL Y LOJA, PEDRO CALDERÓN DE LA BARCA, CRISTOBAL COLÓN ENTRE LOJA Y MIGUEL DE SERVANTES, MENENDEZ PIDAL, ALONSO QUIJANO, FELIPE LEÓN, ALONSO CABRERA.  AV. DE LAS AMÉRICAS CARRIL DE ENTRADA A LA CIUDAD ENTRE CORAL CENTRO Y AV. LOJA; AV. LOJA ENTRE RICARDO DURAN Y AV. DON BOSCO, GONZÁLEZ DÍAZ, EL SALADO ENTRE LOJA Y NICOLAS DE ROCHA, RODRIGO ARIAS, VICENTE PINZÓN, ALONSO PINZÓN,  RÍO TARQUI, AUTOPISTA DESDE LAS AMÉRICAS HASTA DIEGO DE ALMAGRO, DIEGO DE ALMAGRO, PUERTO DE PALOS, FRANCISCO ORELLANA ENTRE DIEGO DE ALMAGRO Y CALLE DE LA CONQUISTA, SANTA MARIA ENTRE ALONSO PINZON Y GABRIEL SANCHEZ, LA PINTA ENTRE PEDRO PUELLES Y AV. DE LOS CONQUISTADORES, LA NIÑA HASTA LA AV. DE LOS CONQUISDORES, LA RABIDA; DIEGO DE DAZA, RODRIGO DE TRIANA, DE LOS CONQUISTADORES ENTRE LOJA Y LA NIÑA, DIARIO EL TIEMPO, CIRCO SOCIAL, SAN MARCOS, EL CARMEN DE GUZHO, TIERRAS BLANCAS, EL CALVARIO, HUARIVIÑA, RUMILOMA, LA MERCED.</v>
          </cell>
          <cell r="P10" t="str">
            <v>Industrial</v>
          </cell>
          <cell r="Q10">
            <v>1578</v>
          </cell>
          <cell r="R10">
            <v>2763</v>
          </cell>
          <cell r="S10">
            <v>0.414945430327986</v>
          </cell>
          <cell r="T10">
            <v>209</v>
          </cell>
          <cell r="U10">
            <v>0.202034617312513</v>
          </cell>
          <cell r="V10">
            <v>67</v>
          </cell>
          <cell r="W10">
            <v>0.383019952359501</v>
          </cell>
        </row>
        <row r="11">
          <cell r="H11" t="str">
            <v>1724/CABECERA</v>
          </cell>
          <cell r="I11">
            <v>56957</v>
          </cell>
          <cell r="J11">
            <v>0</v>
          </cell>
          <cell r="K11">
            <v>2.0503579980135</v>
          </cell>
          <cell r="L11" t="str">
            <v>AZUAY</v>
          </cell>
          <cell r="M11" t="str">
            <v>CUENCA</v>
          </cell>
          <cell r="N11" t="str">
            <v>1724B RÍO AMARILLO / REDONDEL DE LA CALLE DULCAMARA / SAYAUSÍ</v>
          </cell>
          <cell r="O11" t="str">
            <v>AV. ORDÓÑEZ LASSO ENTRE DEL ARRIERO Y ENRIQUE ARÍZAGA TORAL, VÍA A SAN MIGUEL DE PUTUSHÍ, SAN MIGUEL DE PUTUSHÍ, DE LA MENTA ENTRE ORDÓÑEZ LASSO Y DEL MATORRAL, DE LA ORTIGA, DEL ORÉGANO, DEL CULANTRO, BELLAVISTA.</v>
          </cell>
          <cell r="P11" t="str">
            <v>Industrial</v>
          </cell>
          <cell r="Q11">
            <v>5008</v>
          </cell>
          <cell r="R11">
            <v>4664</v>
          </cell>
          <cell r="S11">
            <v>0.433296128125416</v>
          </cell>
          <cell r="T11">
            <v>279</v>
          </cell>
          <cell r="U11">
            <v>0.0944183859652673</v>
          </cell>
          <cell r="V11">
            <v>73</v>
          </cell>
          <cell r="W11">
            <v>0.472285485909317</v>
          </cell>
        </row>
        <row r="12">
          <cell r="H12" t="str">
            <v>0821/CABECERA</v>
          </cell>
          <cell r="I12">
            <v>32906</v>
          </cell>
          <cell r="J12">
            <v>0</v>
          </cell>
          <cell r="K12">
            <v>2.986026</v>
          </cell>
          <cell r="L12" t="str">
            <v>AZUAY</v>
          </cell>
          <cell r="M12" t="str">
            <v>CUENCA</v>
          </cell>
          <cell r="N12" t="str">
            <v>0821: TURI / SECTORES ENTRE 1RO DE MAYO, REMIGO CRESPO, SOLANO Y LOJA</v>
          </cell>
          <cell r="O12" t="str">
            <v>TURI, 24 DE MAYO ENTRE REDONDEL DE GAPAL Y TRES PUENTES, PRIMERO DE MAYO ENTRE TRES PUENTES Y LOJA, 10 DE AGOSTO ENTRE SOLANO Y LOJA, LORENZO PIEDRA, REMIGIO CRESPO ENTRE SOLANO Y LOJA.</v>
          </cell>
          <cell r="P12" t="str">
            <v>Residencial</v>
          </cell>
          <cell r="Q12">
            <v>9064</v>
          </cell>
          <cell r="R12">
            <v>2720</v>
          </cell>
          <cell r="S12">
            <v>0.472275306291731</v>
          </cell>
          <cell r="T12">
            <v>605</v>
          </cell>
          <cell r="U12">
            <v>0.403227145797878</v>
          </cell>
          <cell r="V12">
            <v>39</v>
          </cell>
          <cell r="W12">
            <v>0.124497547910391</v>
          </cell>
        </row>
        <row r="13">
          <cell r="H13" t="str">
            <v>0823/CABECERA</v>
          </cell>
          <cell r="I13">
            <v>32908</v>
          </cell>
          <cell r="J13">
            <v>0</v>
          </cell>
          <cell r="K13">
            <v>0.634942</v>
          </cell>
          <cell r="L13" t="str">
            <v>AZUAY</v>
          </cell>
          <cell r="M13" t="str">
            <v>CUENCA</v>
          </cell>
          <cell r="N13" t="str">
            <v>0823: LA QUEBRADA DE TURI,  BELLAVISTA / PUNTA CORRAL / CORAZÓN DE JESUS / SAN PEDRO DE HIERBA BUENA / EL VERDE /  GULLANZHAPA / GUALALCAY / VÍA A LOS LAURELES / VÍA A PAREDONES / TRES ESTRELLAS / TOTORACOCHA ALTA Y BAJA DE GUALALCAY / TRANCAPAMBA /  SAN PEDRO DE YUNGA / PARACOLOMA /  MORASCALLE / TAÑILOMA /  CHILCATOTORA / CHILACACHAPARRA / SAN FRANCISCO / TARQUI CENTRO.</v>
          </cell>
          <cell r="O13" t="str">
            <v> LA QUEBRADA DE TURI, BELLAVISTA, PUNTA CORRAL;  CORAZÓN DE JESÚS, SAN PEDRO DE HIERBA BUENA; EL VERDE; GULLANZHAPA, GUALALCAY, VIA A LOS LAURELES, VIA A  PAREDONES, TRES ESTRELLAS, TOTORACOCHA ALTA Y BAJA DE GUALALCAY, TRANCAPAMBA,  SAN PEDRO DE YUNGA, PARACOLOMA, MORASCALLE, TAÑILOMA, CHILCATOTORA, CHILACACHAPARRA, SAN FRANCISCO, TARQUI CENTRO.</v>
          </cell>
          <cell r="P13" t="str">
            <v>Residencial</v>
          </cell>
          <cell r="Q13">
            <v>4788</v>
          </cell>
          <cell r="R13">
            <v>2096</v>
          </cell>
          <cell r="S13">
            <v>0.873364820769687</v>
          </cell>
          <cell r="T13">
            <v>89</v>
          </cell>
          <cell r="U13">
            <v>0.104509383163774</v>
          </cell>
          <cell r="V13">
            <v>20</v>
          </cell>
          <cell r="W13">
            <v>0.022125796066539</v>
          </cell>
        </row>
        <row r="14">
          <cell r="H14" t="str">
            <v>1223/CABECERA</v>
          </cell>
          <cell r="I14">
            <v>16875</v>
          </cell>
          <cell r="J14">
            <v>0</v>
          </cell>
          <cell r="K14">
            <v>1.288462</v>
          </cell>
          <cell r="L14" t="str">
            <v>AZUAY</v>
          </cell>
          <cell r="M14" t="str">
            <v>PAUTE</v>
          </cell>
          <cell r="N14" t="str">
            <v>1223: EL CABO / LA HIGUERA / ZHUMIR / GUACHAPALA / EL PAN</v>
          </cell>
          <cell r="O14" t="str">
            <v>EL CABO, ZHUMIR, GUACHAPALA, LUGMAPAMBA, RUMIHURCO, LA ESTANCIA, AGUAS BLANCAS, CHICÁN, COPZHAL, MARAS, ALGARROBO, CHICTY, SAN PEDRO, TUTUCAN, PARIG, GUACHAPALA, ÑUÑURCO, DON JULO, GUABLID, SACRE, SAN VICENTE, SA.NTA TERESITA, LA MERCED, EL PAN, LA TINA, SEVILLA DE ORO, CHIMUL, LA UNIÓN, SANTA ROSA, CENTRO DE PALMAS, CHALACAY, OSOYACU</v>
          </cell>
          <cell r="P14" t="str">
            <v>Residencial</v>
          </cell>
          <cell r="Q14">
            <v>7207</v>
          </cell>
          <cell r="R14">
            <v>2187</v>
          </cell>
          <cell r="S14">
            <v>0.819896248912789</v>
          </cell>
          <cell r="T14">
            <v>132</v>
          </cell>
          <cell r="U14">
            <v>0.162194654999116</v>
          </cell>
          <cell r="V14">
            <v>12</v>
          </cell>
          <cell r="W14">
            <v>0.0179090960880945</v>
          </cell>
        </row>
        <row r="15">
          <cell r="H15" t="str">
            <v>1422/CABECERA</v>
          </cell>
          <cell r="I15">
            <v>6590</v>
          </cell>
          <cell r="J15">
            <v>0</v>
          </cell>
          <cell r="K15">
            <v>1.057104</v>
          </cell>
          <cell r="L15" t="str">
            <v>AZUAY</v>
          </cell>
          <cell r="M15" t="str">
            <v>NABÓN</v>
          </cell>
          <cell r="N15" t="str">
            <v>1422: LENTAG / LA PAZ / NABÓN / OÑA </v>
          </cell>
          <cell r="O15" t="str">
            <v>LENTAG BOHEMIA DRINKS, PAREDONES SAN FELIPE DE OÑA, YUQUIS, MEMBRILLO, NABÓN, ÑAMARÍN, COCHAPATA, ZHIÑA, LA CRUZ, HERMANO MIGUEL, PICHANILLAS, LA JARATA, AYALOMA, LA RAMADA,  MORASLOMA, PATADEL, BAIJÓN, CASADEL, RUMILOMA, LAS NIEVES CHAYA, BAYÁN, COCHAPATA, PUCA, TAMBO VIEJO, LA PAZ, PUTUPANO, PURÍN, ROSAS, RODEO, MORASLOMA DE OÑA, CHUNAZANA, RAÑAS, TRANCAPATA LAS NIEVES CHAYA, PUCALLPA, CHACAPATA, RAMBRAN SAN FELIPE DE OÑA, ULUCATA, PICHANILLAS,  CHARQUI, EL PASO, LLIMBI, UDUZHAPA, PUEBLO VIEJO, BAIJÓN, SANTA ELENA, COPACABANA, PARAMO DE TINAJILLAS, RARIG, OÑAZHAPA, TINTACRUZ, COCHAPATA.</v>
          </cell>
          <cell r="P15" t="str">
            <v>Residencial</v>
          </cell>
          <cell r="Q15">
            <v>7372</v>
          </cell>
          <cell r="R15">
            <v>2650</v>
          </cell>
          <cell r="S15">
            <v>0.714384293822761</v>
          </cell>
          <cell r="T15">
            <v>182</v>
          </cell>
          <cell r="U15">
            <v>0.234274449243132</v>
          </cell>
          <cell r="V15">
            <v>17</v>
          </cell>
          <cell r="W15">
            <v>0.0513412569341073</v>
          </cell>
        </row>
        <row r="16">
          <cell r="H16" t="str">
            <v>1423/CABECERA</v>
          </cell>
          <cell r="I16">
            <v>11871</v>
          </cell>
          <cell r="J16">
            <v>0</v>
          </cell>
          <cell r="K16">
            <v>1.777388</v>
          </cell>
          <cell r="L16" t="str">
            <v>AZUAY</v>
          </cell>
          <cell r="M16" t="str">
            <v>GIRÓN</v>
          </cell>
          <cell r="N16" t="str">
            <v>1423: VÍA GIRÓN - PASAJE / GIRÓN /  SAN FERNANDO</v>
          </cell>
          <cell r="O16" t="str">
            <v>BALZAPAMBA, MOISEN, PACAY, PUCUCARI, ROSAS, SANTO CRISTO, ASUNCIÓN, LAS NIEVES, RUMILOMA, RUMIPAMBA, SANTA ROSA, COCHALOMA, SAN JOSE, SAN FERNANDO, PARTE ALTA DE CALEDONIAS, RIRCAY, PONGO GRANDE, RIRCAY, GIGANTONES, CALEDONIAS, PONGO CHICO, RUMIPAMBA, LEOCAPAC, PARCUSPAMBA, TABLON, GIRÓN CENTRO, MAZTA CHICO, MAZTA GRANDE, ZAPATA, EL VERDE, PORTETE, EL CHORRO, CARMEN DEL CHORRO, FATIMA, NARAMBOTE, PUCALLPA, CHORRO GRANDE, SANTA ANA CAUQUIL BESTION, SAN GERARDO, SAN MARTIN GRANDE, CHUMBLIN, CRISTAL AGUARONGOS.</v>
          </cell>
          <cell r="P16" t="str">
            <v>Residencial</v>
          </cell>
          <cell r="Q16">
            <v>8506</v>
          </cell>
          <cell r="R16">
            <v>2582</v>
          </cell>
          <cell r="S16">
            <v>0.741670008138861</v>
          </cell>
          <cell r="T16">
            <v>288</v>
          </cell>
          <cell r="U16">
            <v>0.212830438837535</v>
          </cell>
          <cell r="V16">
            <v>16</v>
          </cell>
          <cell r="W16">
            <v>0.0454995530236035</v>
          </cell>
        </row>
        <row r="17">
          <cell r="H17" t="str">
            <v>1522/CABECERA</v>
          </cell>
          <cell r="I17">
            <v>16871</v>
          </cell>
          <cell r="J17">
            <v>0</v>
          </cell>
          <cell r="K17">
            <v>1.667042</v>
          </cell>
          <cell r="L17" t="str">
            <v>AZUAY</v>
          </cell>
          <cell r="M17" t="str">
            <v>GUALACEO</v>
          </cell>
          <cell r="N17" t="str">
            <v>1522 GUALACEO CENTRO, SAN PEDRO LOS OLIVOS </v>
          </cell>
          <cell r="O17" t="str">
            <v>GUALACEO CENTRO, AYALOMA, VÍA QUIMZHI - DOTAXI, PARCULOMA, SALAGUICHAY,  AV. POLICÍA NACIONAL, AV. CIRCUNVALACIÓN, CALLE EUGENIO ESPEJO, EL PROGRESO, BARRIO LINDO, BULZHÚN, TOCTELOMA, PATUL, LLAMPASAY, BULLCAY, ILUNCAY, SAN PEDRO DE LOS OLIVOS, CAGUAZHÚN CHICO, PUENTE EUROPA</v>
          </cell>
          <cell r="P17" t="str">
            <v>Residencial</v>
          </cell>
          <cell r="Q17">
            <v>9463</v>
          </cell>
          <cell r="R17">
            <v>5464</v>
          </cell>
          <cell r="S17">
            <v>0.564280983112145</v>
          </cell>
          <cell r="T17">
            <v>1640</v>
          </cell>
          <cell r="U17">
            <v>0.351296627846187</v>
          </cell>
          <cell r="V17">
            <v>143</v>
          </cell>
          <cell r="W17">
            <v>0.0844223890416682</v>
          </cell>
        </row>
        <row r="18">
          <cell r="H18" t="str">
            <v>1825/CABECERA (SIN SUSCALPAMBA VIEJO)</v>
          </cell>
          <cell r="I18">
            <v>50849</v>
          </cell>
          <cell r="J18">
            <v>52130</v>
          </cell>
          <cell r="K18">
            <v>0.307740571428572</v>
          </cell>
          <cell r="L18" t="str">
            <v>CAÑAR</v>
          </cell>
          <cell r="M18" t="str">
            <v>CAÑAR</v>
          </cell>
          <cell r="N18" t="str">
            <v>1825: DUCUR / PETROECUADOR</v>
          </cell>
          <cell r="O18" t="str">
            <v>SAN RAFAEL, JIRINCAY, SHUYA, CHARACAY, GUN CHICO, YANACANCHIS, CHACARPAMBA, CASHUIN, RIRPUR, GUALLETURO, GULAG</v>
          </cell>
          <cell r="P18" t="str">
            <v>Comercial</v>
          </cell>
          <cell r="Q18">
            <v>1724</v>
          </cell>
          <cell r="R18">
            <v>1156</v>
          </cell>
          <cell r="S18">
            <v>0.852108456340781</v>
          </cell>
          <cell r="T18">
            <v>35</v>
          </cell>
          <cell r="U18">
            <v>0.136628895074973</v>
          </cell>
          <cell r="V18">
            <v>4</v>
          </cell>
          <cell r="W18">
            <v>0.0112626485842459</v>
          </cell>
        </row>
        <row r="19">
          <cell r="H19" t="str">
            <v>0522/RECONECT: MEXICO</v>
          </cell>
          <cell r="I19">
            <v>43974</v>
          </cell>
          <cell r="J19">
            <v>0</v>
          </cell>
          <cell r="K19">
            <v>1.9644768</v>
          </cell>
          <cell r="L19" t="str">
            <v>AZUAY</v>
          </cell>
          <cell r="M19" t="str">
            <v>CUENCA</v>
          </cell>
          <cell r="N19" t="str">
            <v>0522A: UNIDAD NACIONAL / COLISEO / TOTEMS</v>
          </cell>
          <cell r="O19" t="str">
            <v>AV. AMAZONAS, BARRIO LOS SENDEROS, CALLES ECUADOR, COLOMBIA, PARAGUAY, URUGUAY, CHILE, PADUA, AV. UNIDAD NACIONAL, GUAYAS ENTRE UNIDAD NACIONAL Y REMIGIO TAMARIZ, AV. REMIGIO CRESPO ENTRE AMÉRICAS Y LOJA, AV. DEL BATÁN ENTRE AMÉRICAS Y LOS RÍOS, AV. 12 DE ABRIL ENTRE AMÉRICAS Y LOS RÍOS, COLISEO JEFFERSON PÉREZ, PISCINA OLÍMPICA, AV. GRAN COLOMBIA ENTRE AMÉRICAS Y MIGUEL MOROCHO, ZONA ROSA.</v>
          </cell>
          <cell r="P19" t="str">
            <v>Comercial</v>
          </cell>
          <cell r="Q19">
            <v>7297</v>
          </cell>
          <cell r="R19">
            <v>4616</v>
          </cell>
          <cell r="S19">
            <v>0.444167049800987</v>
          </cell>
          <cell r="T19">
            <v>1194</v>
          </cell>
          <cell r="U19">
            <v>0.53525383151897</v>
          </cell>
          <cell r="V19">
            <v>75</v>
          </cell>
          <cell r="W19">
            <v>0.0205791186800433</v>
          </cell>
        </row>
        <row r="20">
          <cell r="H20" t="str">
            <v>1824/RECONECT: CAÑAR 24 MAYO</v>
          </cell>
          <cell r="I20">
            <v>56538</v>
          </cell>
          <cell r="J20">
            <v>0</v>
          </cell>
          <cell r="K20">
            <v>0.221967666666667</v>
          </cell>
          <cell r="L20" t="str">
            <v>CAÑAR</v>
          </cell>
          <cell r="M20" t="str">
            <v>CAÑAR</v>
          </cell>
          <cell r="N20" t="str">
            <v>1824A: SIGSIHUAYCO/ LA PLAYA TAMBO/ COYOCTOR </v>
          </cell>
          <cell r="O20" t="str">
            <v>SIGSIHUAYCO/ LA PLAYA TAMBO/ COYOCTOR </v>
          </cell>
          <cell r="P20" t="str">
            <v>Residencial</v>
          </cell>
          <cell r="Q20">
            <v>2071</v>
          </cell>
          <cell r="R20">
            <v>1194</v>
          </cell>
          <cell r="S20">
            <v>0.655647871220512</v>
          </cell>
          <cell r="T20">
            <v>64</v>
          </cell>
          <cell r="U20">
            <v>0.13490078555159</v>
          </cell>
          <cell r="V20">
            <v>12</v>
          </cell>
          <cell r="W20">
            <v>0.209451343227898</v>
          </cell>
        </row>
        <row r="21">
          <cell r="H21" t="str">
            <v>2121/RECONECTADOR MANUEL MONCAYO</v>
          </cell>
          <cell r="I21">
            <v>45478</v>
          </cell>
          <cell r="J21">
            <v>0</v>
          </cell>
          <cell r="K21">
            <v>1.081582125</v>
          </cell>
          <cell r="L21" t="str">
            <v>MORONA SANTIAGO</v>
          </cell>
          <cell r="M21" t="str">
            <v>MORONA</v>
          </cell>
          <cell r="N21" t="str">
            <v>2121: MACAS, RIO BLANCO</v>
          </cell>
          <cell r="O21" t="str">
            <v>BARRIO ROSARIO DESDE LA CALLE HERMITA AL SUR, BARRIO LOS VERGELES, BARRIO VALLE DEL UPANO, LA ALBORADA, AV. LUIS FELIPE JARAMILLO, TERMINAL TERRESTRE DE MACAS, BARRIO AMAZONAS (DESDE LA AV. AMAZONAS HASTA LA CALLE RODRIGO NÚÑEZ DE BONILLA), SECTOR DE LAS PISCINAS MUNICIPALES, PASAJE LOS CANELOS, ANTIGUO HOSPITAL DE MACAS, AV. 24 DE MAYO (HASTA LA CALLE QUITO), SECTOR LA BARBACOA, BAJA DEL UPANO HASTA LA AV. DE LA CIUDAD, BANCO DEL PICHINCHA, COLISEO LOS CANELOS, CUERPO DE BOMBEROS DE MACAS, SECTOR COLEGIO DON BOSCO, SECTOR COLEGIO MARÍA AUXILIADORA, GOBIERNO MUNICIPAL DE MORONA, GOBIERNO PROVINCIAL DE MORONA SANTIAGO, CNT, COLISEO 29 DE MAYO, AV. DON BOSCO, PARQUE RECREACIONAL, SECTOR COLISEO LA LAGUNA, PASAJE MIRADOR, UNIVERSIDAD ESPOCH, ESTADIO TITO NAVARRETE, SECTOR RECINTO FERIAL, CALLE PADRE ALBINO DEL CURTO, BARRIO TINGUICHACA DESDE LA CALLE VICTORIA CARVAJAL, BARRIO 5 DE OCTUBRE DESDE LA CALLE CATALINA VILLAREAL, BARRIO JARDÍN DEL UPANO DESDE LA AV. 13 DE ABRIL, VÍA A PROAÑO, GENERAL PROAÑO SECTOR PARQUE CENTRAL Y JUNTA PARROQUIAL, NUEVO JERUSALÉN, PACCHA, HUACHO - DOMINGO, SAN ISIDRO.</v>
          </cell>
          <cell r="P21" t="str">
            <v>Residencial</v>
          </cell>
          <cell r="Q21">
            <v>4735</v>
          </cell>
          <cell r="R21">
            <v>1559</v>
          </cell>
          <cell r="S21">
            <v>0.565926720234159</v>
          </cell>
          <cell r="T21">
            <v>493</v>
          </cell>
          <cell r="U21">
            <v>0.416319581692313</v>
          </cell>
          <cell r="V21">
            <v>12</v>
          </cell>
          <cell r="W21">
            <v>0.0177536980735285</v>
          </cell>
        </row>
        <row r="22">
          <cell r="H22" t="str">
            <v>2213/CABECERA</v>
          </cell>
          <cell r="I22">
            <v>41025</v>
          </cell>
          <cell r="J22">
            <v>0</v>
          </cell>
          <cell r="K22">
            <v>0.475316</v>
          </cell>
          <cell r="L22" t="str">
            <v>MORONA SANTIAGO</v>
          </cell>
          <cell r="M22" t="str">
            <v>SANTIAGO DE MÉNDEZ Y TIWINTZA</v>
          </cell>
          <cell r="N22" t="str">
            <v>2213: SANTIAGO / SAN JOSÉ DE MORONA / PATUCA / YAUPI</v>
          </cell>
          <cell r="O22" t="str">
            <v>SANTIAGO, SAN JOSÉ DE MORONA, PATUCA, YAUPI.</v>
          </cell>
          <cell r="P22" t="str">
            <v>Residencial</v>
          </cell>
          <cell r="Q22">
            <v>1994</v>
          </cell>
          <cell r="R22">
            <v>753</v>
          </cell>
          <cell r="S22">
            <v>0.44263052261519</v>
          </cell>
          <cell r="T22">
            <v>138</v>
          </cell>
          <cell r="U22">
            <v>0.546697985103866</v>
          </cell>
          <cell r="V22">
            <v>6</v>
          </cell>
          <cell r="W22">
            <v>0.0106714922809435</v>
          </cell>
        </row>
        <row r="23">
          <cell r="H23" t="str">
            <v>5012/RECONECT: EL ZAFRERO</v>
          </cell>
          <cell r="I23">
            <v>52262</v>
          </cell>
          <cell r="J23">
            <v>0</v>
          </cell>
          <cell r="K23">
            <v>1.10326093716634</v>
          </cell>
          <cell r="L23" t="str">
            <v>CAÑAR</v>
          </cell>
          <cell r="M23" t="str">
            <v>LA TRONCAL</v>
          </cell>
          <cell r="N23" t="str">
            <v>5012B: COLISEO LA TRONCAL</v>
          </cell>
          <cell r="O23" t="str">
            <v>SAN VALENTIN, BCO DE LA VIVIENDA, JUAN HIDALGO, COLISEO, CDLA MENDIETA, MARTA DE ROLDOS, ZONA NORTE VOLUNTAD DE DIOS</v>
          </cell>
          <cell r="P23" t="str">
            <v>Residencial</v>
          </cell>
          <cell r="Q23">
            <v>5457</v>
          </cell>
          <cell r="R23">
            <v>2223</v>
          </cell>
          <cell r="S23">
            <v>0.750604541499888</v>
          </cell>
          <cell r="T23">
            <v>256</v>
          </cell>
          <cell r="U23">
            <v>0.245746247388808</v>
          </cell>
          <cell r="V23">
            <v>5</v>
          </cell>
          <cell r="W23">
            <v>0.00364921111130392</v>
          </cell>
        </row>
        <row r="24">
          <cell r="H24" t="str">
            <v>5014/CABECERA</v>
          </cell>
          <cell r="I24">
            <v>30775</v>
          </cell>
          <cell r="J24">
            <v>0</v>
          </cell>
          <cell r="K24">
            <v>1.22683772729492</v>
          </cell>
          <cell r="L24" t="str">
            <v>CAÑAR</v>
          </cell>
          <cell r="M24" t="str">
            <v>LA TRONCAL</v>
          </cell>
          <cell r="N24" t="str">
            <v>5014: LA PUNTILLA / PANCHO NEGRO</v>
          </cell>
          <cell r="O24" t="str">
            <v>CDLA. UNIDOS VENCEREMOS, TERMINAL TERRESTRE, PUNTILLA, PANCHO NEGRO, LA NORMITA, 40 CUADRAS, LA MOLIENDA, BALNEARIO PEDREGAL,
SAN LUIS, SAN VICENTE EL CISNE, EL PORVENIR.</v>
          </cell>
          <cell r="P24" t="str">
            <v>Residencial</v>
          </cell>
          <cell r="Q24">
            <v>3115</v>
          </cell>
          <cell r="R24">
            <v>1763</v>
          </cell>
          <cell r="S24">
            <v>0.5066328009409</v>
          </cell>
          <cell r="T24">
            <v>331</v>
          </cell>
          <cell r="U24">
            <v>0.483541692847823</v>
          </cell>
          <cell r="V24">
            <v>7</v>
          </cell>
          <cell r="W24">
            <v>0.00982550621127626</v>
          </cell>
        </row>
        <row r="25">
          <cell r="H25" t="str">
            <v>0102/CABECERA</v>
          </cell>
          <cell r="I25">
            <v>10249</v>
          </cell>
          <cell r="J25">
            <v>0</v>
          </cell>
          <cell r="K25">
            <v>0.932567287841797</v>
          </cell>
          <cell r="L25" t="str">
            <v>AZUAY</v>
          </cell>
          <cell r="M25" t="str">
            <v>CUENCA</v>
          </cell>
          <cell r="N25" t="str">
            <v>0102: SANGURIMA, GRAN COLOMBIA Y  BOLÍVAR ENTRE BENIGNO MALO Y HERMANO MIGUEL.  GOBERNACIÓN, IESS</v>
          </cell>
          <cell r="O25" t="str">
            <v>SANGURIMA ENTRE LUIS CORDERO Y HEMANO MIGUEL, LAMAR ENTRE LUIS CORDERO Y MARIANO CUEVA, GRAN COLOMBIA ENTRE BENIGNO MALO  Y HERMANO MIGUEL, BOLÍVAR ENTRE BENIGNO MALO Y MARIANO CUEVA, SUCRE ENTRE BORRERO Y HMNO. MIGUEL, GOBERNACIÓN, IESS. LUIS CORDERO ENTRE SANGURIMA Y RAFAEL MARÍA ARÍZAGA, LUIS CORDERO ENTRE BOLÍVAR Y GRAN COLOMBIA, BENIGNO MALO ENTRE BOLÍVAR Y LAMAR, BORRERO ENTRE PRESIDENTE CÓRDOVA Y VEGA MUÑOZ, HERMANO MIGUEL ENTRE SUCRE Y SANGURIMA, MARIANO CUEVA ENTRE SUCRE Y BOLÍVAR. </v>
          </cell>
          <cell r="P25" t="str">
            <v>Comercial</v>
          </cell>
          <cell r="Q25">
            <v>2100</v>
          </cell>
          <cell r="R25">
            <v>768</v>
          </cell>
          <cell r="S25">
            <v>0.142866103356568</v>
          </cell>
          <cell r="T25">
            <v>1324</v>
          </cell>
          <cell r="U25">
            <v>0.848877414421767</v>
          </cell>
          <cell r="V25">
            <v>12</v>
          </cell>
          <cell r="W25">
            <v>0.0082564822216657</v>
          </cell>
        </row>
        <row r="26">
          <cell r="H26" t="str">
            <v>0527/CABECERA (SIN SAN JOAQUIN 2)</v>
          </cell>
          <cell r="I26">
            <v>32904</v>
          </cell>
          <cell r="J26">
            <v>56458</v>
          </cell>
          <cell r="K26">
            <v>1.69798573863636</v>
          </cell>
          <cell r="L26" t="str">
            <v>AZUAY</v>
          </cell>
          <cell r="M26" t="str">
            <v>CUENCA</v>
          </cell>
          <cell r="N26" t="str">
            <v>0527A: SAN JOAQUÍN / SAYAUSÍ / MOLLETURO</v>
          </cell>
          <cell r="O26" t="str">
            <v>MISICATA, SAN JOAQUÍN, SAYAUSÍ, CULEBRILLAS, MOLLETURO, HIERBABUENA.</v>
          </cell>
          <cell r="P26" t="str">
            <v>Residencial</v>
          </cell>
          <cell r="Q26">
            <v>8232</v>
          </cell>
          <cell r="R26">
            <v>3899</v>
          </cell>
          <cell r="S26">
            <v>0.716211463749825</v>
          </cell>
          <cell r="T26">
            <v>184</v>
          </cell>
          <cell r="U26">
            <v>0.251070735480357</v>
          </cell>
          <cell r="V26">
            <v>28</v>
          </cell>
          <cell r="W26">
            <v>0.0327178007698173</v>
          </cell>
        </row>
        <row r="27">
          <cell r="H27" t="str">
            <v>0204/CABECERA</v>
          </cell>
          <cell r="I27">
            <v>16907</v>
          </cell>
          <cell r="J27">
            <v>0</v>
          </cell>
          <cell r="K27">
            <v>1.250002</v>
          </cell>
          <cell r="L27" t="str">
            <v>AZUAY</v>
          </cell>
          <cell r="M27" t="str">
            <v>CUENCA</v>
          </cell>
          <cell r="N27" t="str">
            <v>0204: PARQUE DE LA MADRE/HOSPITAL MILITAR/SINDICATO CHOFERES/CORTE SUPREMA/MILENIUM</v>
          </cell>
          <cell r="O27" t="str">
            <v>PARQUE DE LA MADRE, HOSPITAL MILITAR, SINDICATO CHOFERES, CORTE SUPREMA, MILENIUM. AV. 12 DE ABRIL ENTRE SOLANO Y LOS FRESNOS, FLORENCIA ASTUDILLO ENTRE SOLANO Y DOCE DE ABRIL, JOSÉ PERALTA ENTRE DOCE DE ABRIL Y ESTADIO, MUNUEL J CALLE ENTRE DOCE DE ABRIL Y ESTADIO</v>
          </cell>
          <cell r="P27" t="str">
            <v>Comercial</v>
          </cell>
          <cell r="Q27">
            <v>1837</v>
          </cell>
          <cell r="R27">
            <v>359</v>
          </cell>
          <cell r="S27">
            <v>0.116247929431062</v>
          </cell>
          <cell r="T27">
            <v>632</v>
          </cell>
          <cell r="U27">
            <v>0.88360918814384</v>
          </cell>
          <cell r="V27">
            <v>2</v>
          </cell>
          <cell r="W27">
            <v>0.000142882425098463</v>
          </cell>
        </row>
        <row r="28">
          <cell r="H28" t="str">
            <v>0423/CABECERA</v>
          </cell>
          <cell r="I28">
            <v>15585</v>
          </cell>
          <cell r="J28">
            <v>0</v>
          </cell>
          <cell r="K28">
            <v>2.7476960485</v>
          </cell>
          <cell r="L28" t="str">
            <v>AZUAY</v>
          </cell>
          <cell r="M28" t="str">
            <v>CUENCA</v>
          </cell>
          <cell r="N28" t="str">
            <v>0423: SININCAY / BARRIAL BLANTO / TURUHUAYCO</v>
          </cell>
          <cell r="O28" t="str">
            <v>EL CARMEN DE SININCAY, CRUCE DEL CARMEN, BARRIO SANTA FE, EL TABLÓN DE LAS ORQUÍDEAS, AV. BARRIAL BLANCO, DE LAS AREPAS, AV. TURUHUAYCO, AV. MANUEL ANTONIO MUÑOZ BORRERO, CUMANA.</v>
          </cell>
          <cell r="P28" t="str">
            <v>Residencial</v>
          </cell>
          <cell r="Q28">
            <v>14279</v>
          </cell>
          <cell r="R28">
            <v>4534</v>
          </cell>
          <cell r="S28">
            <v>0.733541971538894</v>
          </cell>
          <cell r="T28">
            <v>362</v>
          </cell>
          <cell r="U28">
            <v>0.20784626192238</v>
          </cell>
          <cell r="V28">
            <v>118</v>
          </cell>
          <cell r="W28">
            <v>0.0586117665387264</v>
          </cell>
        </row>
        <row r="29">
          <cell r="H29" t="str">
            <v>2311/CABECERA</v>
          </cell>
          <cell r="I29">
            <v>18812</v>
          </cell>
          <cell r="J29">
            <v>0</v>
          </cell>
          <cell r="K29">
            <v>0.563012</v>
          </cell>
          <cell r="L29" t="str">
            <v>MORONA SANTIAGO</v>
          </cell>
          <cell r="M29" t="str">
            <v>LIMÓN INDANZA</v>
          </cell>
          <cell r="N29" t="str">
            <v>2311: LIMÓN INDANZA CENTRO / YUNGANZA / CHIVIAZA / SAN ANTONIO</v>
          </cell>
          <cell r="O29" t="str">
            <v>CENTRO CANTONAL DE LIMÓN INDANZA, PARROQUIAS: YUNGANZA, CHIVIAZA, SAN ANTONIO.</v>
          </cell>
          <cell r="P29" t="str">
            <v>Residencial</v>
          </cell>
          <cell r="Q29">
            <v>2866</v>
          </cell>
          <cell r="R29">
            <v>1034</v>
          </cell>
          <cell r="S29">
            <v>0.581877819996352</v>
          </cell>
          <cell r="T29">
            <v>209</v>
          </cell>
          <cell r="U29">
            <v>0.279625080406242</v>
          </cell>
          <cell r="V29">
            <v>32</v>
          </cell>
          <cell r="W29">
            <v>0.138497099597406</v>
          </cell>
        </row>
        <row r="30">
          <cell r="H30" t="str">
            <v>0523/CABECERA</v>
          </cell>
          <cell r="I30">
            <v>15678</v>
          </cell>
          <cell r="J30">
            <v>0</v>
          </cell>
          <cell r="K30">
            <v>0.60752</v>
          </cell>
          <cell r="L30" t="str">
            <v>AZUAY</v>
          </cell>
          <cell r="M30" t="str">
            <v>CUENCA</v>
          </cell>
          <cell r="N30" t="str">
            <v>0523: SECTOR ISAURO RODRÍGUEZ / JARDINES DE SAN JOAQUÍN / CRISTO DEL CONSUELO / CENTRO FORENSE </v>
          </cell>
          <cell r="O30" t="str">
            <v>CARLOS ARÍZAGA VEGA, JUAN GIRÓN SANCHEZ, ISAURO RODRÍGUEZ, ENRIQUE ARÍZAGA TORAL, VÍCTOR TINOCO CHACÓN, CARMELA MALO, TARQUINO CORDERO, CARLOS ARÍZAGA TORAL.</v>
          </cell>
          <cell r="P30" t="str">
            <v>Residencial</v>
          </cell>
          <cell r="Q30">
            <v>2089</v>
          </cell>
          <cell r="R30">
            <v>1869</v>
          </cell>
          <cell r="S30">
            <v>0.554241881589713</v>
          </cell>
          <cell r="T30">
            <v>190</v>
          </cell>
          <cell r="U30">
            <v>0.313507736901128</v>
          </cell>
          <cell r="V30">
            <v>30</v>
          </cell>
          <cell r="W30">
            <v>0.132250381509159</v>
          </cell>
        </row>
        <row r="31">
          <cell r="H31" t="str">
            <v>1424/CABECERA</v>
          </cell>
          <cell r="I31">
            <v>28696</v>
          </cell>
          <cell r="J31">
            <v>0</v>
          </cell>
          <cell r="K31">
            <v>4.762</v>
          </cell>
          <cell r="L31" t="str">
            <v>AZUAY</v>
          </cell>
          <cell r="M31" t="str">
            <v>SANTA ISABEL</v>
          </cell>
          <cell r="N31" t="str">
            <v>1424: SANTA ISABEL / ABDÓN CALDERÓN ( CATAVIÑA, GUALDÉLEG, PILCOCAJAS Y CERCALOMA) / GUABOPAMBA / CAÑARIBAMBA / ZHAGLLI/ PUCARÁ / BASE MILITAR NARIGUIÑA / PONCE ENRÍQUEZ (SAN GERARDO, SAN JUAN DE NARANJILLAS).</v>
          </cell>
          <cell r="O31" t="str">
            <v>MOLINOPATA, CORAZARI, CATAVIÑA, SAN JAVIER, EL ALMIBAR, GUALDÉLEG, PILCOCAJAS, LA UNION, CERCALOMA, LA PAZ DE PORTOVELO, GUAZHAPAMBA, GUAYARA, QUILLOSISA, GUABOPAMBA, EL GUAGUAL, PILANCÓN, TRANCAPAMBA, CAÑARIBAMBA, CHUVIN, TOTORAS, SAN PEDRO, CHAMANA, EL TABLON, CEBADILLAS, EL LIMON, DEUTA, ÑUGROPAMBA, ABISPOLOMA, SAN ANTONIO DE ÑUGRO, PINGULLO, YUNGACORRAL, HUASIPAMBA, TORTAPALI, SALINAS, SAN ALFONSO, LA LIBERTAD, SARAMALOMA, AYACAÑA, SHAGLLI, TUNTÚN, CARACHULA, PEDERNALES, SANTA TERESA, MINAS, TANGEO, HUERTAS, HORNILLOS, PUCULCAY, CHILCA, NAZARI, AURIN, LAGUNAS DE AURIN, CEBADAS, MANGAN, PALMAS, MULLO, RAMOS, LAS NIEVES, GUABIDUCA, BUENAS ESPERANZA, SANTA ROSA, BUENA VISTA, CHALAXI, RAMBRAN, LA DOLOROSA DE CHUQUI, PELINCAY, EL MANZANO, ZHALO, PUCARA CENTRO, CALIGUIÑA, SAN MARCOS, MANZANILLA, SAUCAL, JARQUIN, SAN MIGUEL DE LAS PALMERAS, QUINUAS, LA MACARENA, GUENA, CACHI, LA ENRAMADA, SAN VICENTE, SAN GERARDO, SAN JUAN DE NARANJILLAS, EL PROGRESO, LA FLORIDA, SAN JACINTO DE IÑAN, SAN ANTONIO, GRANADILLAS, LA FORTUNA, QUEBRADA FRIA, LA UNION.</v>
          </cell>
          <cell r="P31" t="str">
            <v>Industrial</v>
          </cell>
          <cell r="Q31">
            <v>6826</v>
          </cell>
          <cell r="R31">
            <v>1827</v>
          </cell>
          <cell r="S31">
            <v>0.196440603232889</v>
          </cell>
          <cell r="T31">
            <v>82</v>
          </cell>
          <cell r="U31">
            <v>0.041449057078526</v>
          </cell>
          <cell r="V31">
            <v>25</v>
          </cell>
          <cell r="W31">
            <v>0.762110339688585</v>
          </cell>
        </row>
        <row r="32">
          <cell r="H32" t="str">
            <v>0526/CABECERA</v>
          </cell>
          <cell r="I32">
            <v>15681</v>
          </cell>
          <cell r="J32">
            <v>0</v>
          </cell>
          <cell r="K32">
            <v>2.13666</v>
          </cell>
          <cell r="L32" t="str">
            <v>AZUAY</v>
          </cell>
          <cell r="M32" t="str">
            <v>CUENCA</v>
          </cell>
          <cell r="N32" t="str">
            <v>0526: CEBOLLAR</v>
          </cell>
          <cell r="O32" t="str">
            <v>AV. DE LAS AMERICAS, DEL CEBOLLAR, CAMINO DEL CEBOLLAR, CALLE JARAMIJO, CAMINO SAN PEDRO DEL CEBOLLAR, CALLE DEL PEREJIL, TARQUINO MARTINEZ BORRERO, PEDRO LOPEZ ARGUDO, GLORIA PESANTEZ BERMUDEZ.</v>
          </cell>
          <cell r="P32" t="str">
            <v>Residencial</v>
          </cell>
          <cell r="Q32">
            <v>7514</v>
          </cell>
          <cell r="R32">
            <v>4923</v>
          </cell>
          <cell r="S32">
            <v>0.52313907910973</v>
          </cell>
          <cell r="T32">
            <v>890</v>
          </cell>
          <cell r="U32">
            <v>0.401229248564876</v>
          </cell>
          <cell r="V32">
            <v>67</v>
          </cell>
          <cell r="W32">
            <v>0.0756316723253942</v>
          </cell>
        </row>
        <row r="33">
          <cell r="H33" t="str">
            <v>0721/CABECERA (SIN 4 ESQUINAS 2)</v>
          </cell>
          <cell r="I33">
            <v>11746</v>
          </cell>
          <cell r="J33">
            <v>44102</v>
          </cell>
          <cell r="K33">
            <v>0.838097142857143</v>
          </cell>
          <cell r="L33" t="str">
            <v>AZUAY</v>
          </cell>
          <cell r="M33" t="str">
            <v>CUENCA</v>
          </cell>
          <cell r="N33" t="str">
            <v> 0721B: CUATRO ESQUINAS / ENTRADA A RICAURTE / CDLA KENNEDY / QUINTA CHICA ALTA</v>
          </cell>
          <cell r="O33" t="str">
            <v>EL EJECUTIVO, CUARTEL CAYAMBE, CDLA KENNEDY, CALLES GRAL URBINA, GRAL URDANETA, CORONEL DELGADO, PAQUISHA, CORONEL REMIGIO MACHUCA, QUINTA CHICA ALTA, CALLES CUBILCHE, LLAVIUCO, CUICOCHA, SAN PABLO DEL LAGO ENTRE PAN. NORTE Y  SURROCUCHO.</v>
          </cell>
          <cell r="P33" t="str">
            <v>Residencial</v>
          </cell>
          <cell r="Q33">
            <v>4499</v>
          </cell>
          <cell r="R33">
            <v>2489</v>
          </cell>
          <cell r="S33">
            <v>0.146553265073955</v>
          </cell>
          <cell r="T33">
            <v>206</v>
          </cell>
          <cell r="U33">
            <v>0.0532841275650572</v>
          </cell>
          <cell r="V33">
            <v>44</v>
          </cell>
          <cell r="W33">
            <v>0.800162607360988</v>
          </cell>
        </row>
        <row r="34">
          <cell r="H34" t="str">
            <v>0722/CABECERA</v>
          </cell>
          <cell r="I34">
            <v>10887</v>
          </cell>
          <cell r="J34">
            <v>0</v>
          </cell>
          <cell r="K34">
            <v>1.92988</v>
          </cell>
          <cell r="L34" t="str">
            <v>AZUAY</v>
          </cell>
          <cell r="M34" t="str">
            <v>CUENCA</v>
          </cell>
          <cell r="N34" t="str">
            <v>0722: GONZÁLEZ SUÁREZ / PANAMERICANA NORTE/ CDLA DE LOS INGENIEROS / CDLA ROMA/ PACCHA/ UCUBAMBA / FERIA DE AUTOS</v>
          </cell>
          <cell r="O34" t="str">
            <v>CALLES LONDRES, PARÍS, TRES, AMSTERDAM, BL, MACCHU PICCHU, ROMA, OSLO, REDONDEL CHOLAS DE PIEDRA, GONZALEZ SUAREZ SECTOR CDLA DE LOS INGENIEROS, CALLES A, B, CUMANDÁ, RAMAYANA, BEN HUR, ARAUCANA, DEL INGENIERO, TABARÉ, CAMINO A PACCHA, INTERCAMBIADOR DE PACCHA, AUTOPISTA ENTRE ENTRADA A NULTI Y H. DEL RIO, UCUBAMBA, UCUBAMBA ALTO, HIGOSPAMBA, POLÍGONO DE TIRO, NARANJOS, VIOLA, CABULLIN, PACCHA, ARENAL DE NULTI, PUCUNGO, FERIA DE CARROS, HIERBABUENA, NULTI, PANAMERICANA NORTE, SIDCAY, CUARTEL DÁVALOS, CALLES ITALIA, FRANCIA, ALEMANIA, UNIÓN SOVIETICA.</v>
          </cell>
          <cell r="P34" t="str">
            <v>Residencial</v>
          </cell>
          <cell r="Q34">
            <v>5792</v>
          </cell>
          <cell r="R34">
            <v>2111</v>
          </cell>
          <cell r="S34">
            <v>0.461507366890039</v>
          </cell>
          <cell r="T34">
            <v>124</v>
          </cell>
          <cell r="U34">
            <v>0.0943711074009408</v>
          </cell>
          <cell r="V34">
            <v>31</v>
          </cell>
          <cell r="W34">
            <v>0.44412152570902</v>
          </cell>
        </row>
        <row r="35">
          <cell r="H35" t="str">
            <v>1822/CABECERA (SIN TAMBO)</v>
          </cell>
          <cell r="I35">
            <v>16873</v>
          </cell>
          <cell r="J35">
            <v>31737</v>
          </cell>
          <cell r="K35">
            <v>0.82100925</v>
          </cell>
          <cell r="L35" t="str">
            <v>CAÑAR</v>
          </cell>
          <cell r="M35" t="str">
            <v>CAÑAR</v>
          </cell>
          <cell r="N35" t="str">
            <v>1822B TAMBO CENTRO</v>
          </cell>
          <cell r="O35" t="str">
            <v>LA POSTA, TAMBO, CUCHOCORRAL, PILCOPATA, CUCHUCÚN CAÑAR, CARAZHAO, SAN RAFAEL, JIRINCAY, GUARAHUIN, CHARACAY, SHUYA.</v>
          </cell>
          <cell r="P35" t="str">
            <v>Comercial</v>
          </cell>
          <cell r="Q35">
            <v>5111</v>
          </cell>
          <cell r="R35">
            <v>3739</v>
          </cell>
          <cell r="S35">
            <v>0.721451834536432</v>
          </cell>
          <cell r="T35">
            <v>265</v>
          </cell>
          <cell r="U35">
            <v>0.221003792645157</v>
          </cell>
          <cell r="V35">
            <v>21</v>
          </cell>
          <cell r="W35">
            <v>0.0575443728184105</v>
          </cell>
        </row>
        <row r="36">
          <cell r="H36" t="str">
            <v>0822/RECONECT: 12 OCTUBRE 1</v>
          </cell>
          <cell r="I36">
            <v>44017</v>
          </cell>
          <cell r="J36">
            <v>0</v>
          </cell>
          <cell r="K36">
            <v>0.9422205</v>
          </cell>
          <cell r="L36" t="str">
            <v>AZUAY</v>
          </cell>
          <cell r="M36" t="str">
            <v>CUENCA</v>
          </cell>
          <cell r="N36" t="str">
            <v>0822A: GASOLINERA PRIMA AV. 12 DE OCTUBRE/SUPERMAXI DON BOSCO/ESCUELA NICOLAS SOJOS/PARQUE PAMPLONADOS/CEVICHES DE LA Y (CRISTOBAL COLÓN)/CENTRO DE SALUD PARQUE IBERIA</v>
          </cell>
          <cell r="O36" t="str">
            <v> AV. DON BOSCO Y 12 DE OCTUBRE; AV. DON BOSCO Y LAS CALLES TRANSVERSALES VAZCO NUÑEZ DE BALBOA, BARTOLOME RUIZ, FRANCISCO DE ORELLA, MIGUEL DE CERVANTES, LA PINTA, SANTA MARIA; 
CALLE UNAMUNO; CALLE MENDEZ PIDAL Y MIGUEL DE CERVANTES; CALLE CRISTOBAL COLON Y LAS TRASVERSALES LOPE DE VEGA, MIGUEL HERNANDEZ, PIO BAROJA, FRANCISCO DE ORELLANA, FEDERICO GARCIA LORCA; CALLE FEDERICO GARCIA LORCA; CALLE GASPAR DE JOVELLANOS; CALLE ISABELA CATOLICA, CALLE PEDRO DE ROCHA; CALLE PEDRO CALDERON DE LA BARCA, CALLE GUSTAVO ADOLFO BECQUER, CALLE LOS JUGLARES; SECTOR AV. ISABELA CATOLICA Y LAS CALLES TRANSVERSALES FRANCISCO DE ORELLANA, RAMON Y CAJAL, MIGUEL ANGEL ASTURIAS, MIGUEL DE CERVANTES</v>
          </cell>
          <cell r="P36" t="str">
            <v>Comercial</v>
          </cell>
          <cell r="Q36">
            <v>3779</v>
          </cell>
          <cell r="R36">
            <v>3357</v>
          </cell>
          <cell r="S36">
            <v>0.704182834136683</v>
          </cell>
          <cell r="T36">
            <v>379</v>
          </cell>
          <cell r="U36">
            <v>0.241296991218105</v>
          </cell>
          <cell r="V36">
            <v>44</v>
          </cell>
          <cell r="W36">
            <v>0.0545201746452118</v>
          </cell>
        </row>
        <row r="37">
          <cell r="H37" t="str">
            <v>0822/RECONECT: 12 OCTUBRE 2</v>
          </cell>
          <cell r="I37">
            <v>44015</v>
          </cell>
          <cell r="J37">
            <v>0</v>
          </cell>
          <cell r="K37">
            <v>1.334812375</v>
          </cell>
          <cell r="L37" t="str">
            <v>AZUAY</v>
          </cell>
          <cell r="M37" t="str">
            <v>CUENCA</v>
          </cell>
          <cell r="N37" t="str">
            <v>0822B: MALL  DEL RIO / COLEGIO TÉCNICO SALESIANO / DON BOSCO / FELIPE II</v>
          </cell>
          <cell r="O37" t="str">
            <v>DON BOSCO ENTRE 12 DE OCTUBRE Y TRES PUENTES, FELIPE II ENTRE DON BOSCO Y AUTOPISTA. JOSÉ ORTEGA Y GASSET, FERNANDO DE ARAGÓN, FRAY LUIS DE LEÓN</v>
          </cell>
          <cell r="P37" t="str">
            <v>Comercial</v>
          </cell>
          <cell r="Q37">
            <v>1898</v>
          </cell>
          <cell r="R37">
            <v>960</v>
          </cell>
          <cell r="S37">
            <v>0.251279609417439</v>
          </cell>
          <cell r="T37">
            <v>137</v>
          </cell>
          <cell r="U37">
            <v>0.732855350844751</v>
          </cell>
          <cell r="V37">
            <v>19</v>
          </cell>
          <cell r="W37">
            <v>0.0158650397378102</v>
          </cell>
        </row>
        <row r="38">
          <cell r="H38" t="str">
            <v>0824/RECONECT: SAN ANTONIO GAPAL</v>
          </cell>
          <cell r="I38">
            <v>43980</v>
          </cell>
          <cell r="J38">
            <v>0</v>
          </cell>
          <cell r="K38">
            <v>0.993072142857143</v>
          </cell>
          <cell r="L38" t="str">
            <v>AZUAY</v>
          </cell>
          <cell r="M38" t="str">
            <v>CUENCA</v>
          </cell>
          <cell r="N38" t="str">
            <v>0824A: SAN ANTONIO DE GAPAL / CASTILLA CRUZ / CHILCAPAMBA / VIRGEN DEL CISNE / CORAZON DE JESUS /  EL VALLE CENTRO / SAN MIGUEL /  MOROCHO QUIGUA / SANTA MARTHA / QUILLOPUNGO / EL PARAISO DE EL VALLE /  LA VICTORIA ALTA Y BAJA.</v>
          </cell>
          <cell r="O38" t="str">
            <v>VIRGEN DEL CISNE, SAN JOSÉ DE LA PLAYA, SAN MIGUEL DE EL VALLE, MOROCHO QUIGUA,  LA PLAYA EL VALLE, LOS LAURELES CENTRO, EL VALLE CENTRO, LA VICTORIA, POLOMA, SANTA MARTHA VALLE, CASTILLA CRUZ, CHILCAPAMBA, QUILLOPUNGO, SAN ANTONIO DE EL VALLE, PAREDONES DE EL VALLE, CRUZ DEL CAMINO.QUILLOPUNGO, SAN ANTONIO VALLE, PAREDONES VALLE, CRUZ DEL CAMINO, CURIQUINGA, MALUAY, MOSQUERA.</v>
          </cell>
          <cell r="P38" t="str">
            <v>Residencial</v>
          </cell>
          <cell r="Q38">
            <v>6098</v>
          </cell>
          <cell r="R38">
            <v>5739</v>
          </cell>
          <cell r="S38">
            <v>0.844580939396776</v>
          </cell>
          <cell r="T38">
            <v>295</v>
          </cell>
          <cell r="U38">
            <v>0.131455956035971</v>
          </cell>
          <cell r="V38">
            <v>69</v>
          </cell>
          <cell r="W38">
            <v>0.0239631045672536</v>
          </cell>
        </row>
        <row r="39">
          <cell r="H39" t="str">
            <v>1524/CABECERA</v>
          </cell>
          <cell r="I39">
            <v>1524</v>
          </cell>
          <cell r="J39">
            <v>0</v>
          </cell>
          <cell r="K39">
            <v>1.888624</v>
          </cell>
          <cell r="L39" t="str">
            <v>AZUAY</v>
          </cell>
          <cell r="M39" t="str">
            <v>CHORDELEG</v>
          </cell>
          <cell r="N39" t="str">
            <v>1524 DESDE CHORDELEG HASTA SIGSIG SECTOR ZHOTOR ALTO.</v>
          </cell>
          <cell r="O39" t="str">
            <v>CHORDELEG CENTRO, LA UNIÓN, SAN MARTÍN DE PUZHIO, CAPILLAPAMBA, DELEGSOL, PRINCIPAL, GUEL, PANZHA, RURCAJ, VÍA ZHOTOR - GUEL, CALLE ESPINOZA, CALLE DE LA COMUNA DE SAN SEBASTIÁN, CALLE SUCRE, CALLE BOLÍVAR, CALLE TORRES, 16 DE ABRIL, LUIS MOSCOSO DÁVILA, MUNICIPIO, VEGA MUÑOZ, RERON, CURÍN, ZHOTOR ALTO.</v>
          </cell>
          <cell r="P39" t="str">
            <v>Residencial</v>
          </cell>
          <cell r="Q39">
            <v>8226</v>
          </cell>
          <cell r="R39">
            <v>3722</v>
          </cell>
          <cell r="S39">
            <v>0.71840523437999</v>
          </cell>
          <cell r="T39">
            <v>580</v>
          </cell>
          <cell r="U39">
            <v>0.244155278013988</v>
          </cell>
          <cell r="V39">
            <v>73</v>
          </cell>
          <cell r="W39">
            <v>0.0374394876060223</v>
          </cell>
        </row>
        <row r="40">
          <cell r="H40" t="str">
            <v>1221/CABECERA</v>
          </cell>
          <cell r="I40">
            <v>18446</v>
          </cell>
          <cell r="J40">
            <v>0</v>
          </cell>
          <cell r="K40">
            <v>2.815302</v>
          </cell>
          <cell r="L40" t="str">
            <v>AZUAY</v>
          </cell>
          <cell r="M40" t="str">
            <v>CUENCA</v>
          </cell>
          <cell r="N40" t="str">
            <v>1221: CHALLUABAMBA / GASOLINERA PRIMAX / PUENTE SIXTO DURÁN / NULTI / APANGORAS / TABLON /LLATCON /EL DESCANSO PANAMERICANA NORTE, SECTOR PETROECUADOR/GUANGARCUCHO /JADAN / SAN JUAN PAMBA/SAN CRISTÓBAL</v>
          </cell>
          <cell r="O40" t="str">
            <v>AUTOPISTA CUENCA AZOGUES DESDE LA CALLE CULTURA SALASACA HASTA COLINAS DE CHALLUABAMBA, CALLES: PUEBLO DE LOS QUITUS, CULTURA YUMBO, DOÑA LEONORCITA FAJARDO SAENZ, CULTURA MANTEÑA, CULTURA LOS PASTOS, CULTURA HUANCAVILCA, CULTURA IMBAYA, CULTURA MONJASHUAYCO, CULTURA LOS PASTOS, CULTURA MANTEÑA, CULTURA JAMA, CULTURA CHIRIJE, CULTURA GUANGALA, CULTURA COSANGA, CULTURA QUILLASINGA, CULTURA COSANGA, CULTURA PIRINCAY,QUEBRADA ALLPAYACU,  CULTURA EL ÁNGEL, CULTURA EL INGA, CULTURA LAS VEGAS, GUILLERMO VÁZQUEZ, DE LOS DIAMANATES, DE LOS RUBÍES, DE LOS CRISTALES, DE LOS TOPACIOS, DEL ONIX, DEL BOMBERO, PUEBLO DE LOS QUITUS, DON REINALDO, SECTORES: NULTI, APANGORAS, EL PLATEADO, LLATCÓN, PUICAY, TABLÓN NULTI, CHALLUABAMBA, IGUILA, GUAGUALSHUMI, EL ARENAL NULTI, PANAMERICANA NORTE DESDE EL DESCANSO HACIA ZONA AUSTROGAS. PETROCOMERCIAL, ROCA AZUL, CRUZLOMA,EL DESCANSO, GUACHÚN, SAN CRISTÓBAL, LA VICTORIA, LA RAMADA, PASTOPAMBA, PUEBLO NUEVO, GUANGARCUCHO, SAN JUANPAMBA, LLATCON, CHOCARSÍ, EL PROGRESO, VEGASPAMBA, JADÁN, GRANDA, INGAMULLO, CHICHÍN, LLAZHATAN, JABASPAMBA, GRANDA.</v>
          </cell>
          <cell r="P40" t="str">
            <v>Residencial</v>
          </cell>
          <cell r="Q40">
            <v>12907</v>
          </cell>
          <cell r="R40">
            <v>2209</v>
          </cell>
          <cell r="S40">
            <v>0.533909840824107</v>
          </cell>
          <cell r="T40">
            <v>151</v>
          </cell>
          <cell r="U40">
            <v>0.339606383620972</v>
          </cell>
          <cell r="V40">
            <v>13</v>
          </cell>
          <cell r="W40">
            <v>0.126483775554921</v>
          </cell>
        </row>
        <row r="41">
          <cell r="H41" t="str">
            <v>2127/CABECERA</v>
          </cell>
          <cell r="I41">
            <v>36931</v>
          </cell>
          <cell r="J41">
            <v>0</v>
          </cell>
          <cell r="K41">
            <v>1.601674</v>
          </cell>
          <cell r="L41" t="str">
            <v>MORONA SANTIAGO</v>
          </cell>
          <cell r="M41" t="str">
            <v>SUCÚA Y LOGROÑO</v>
          </cell>
          <cell r="N41" t="str">
            <v>2127: RÍO BLANCO / SANTA MARIANITA / SUCÚA / HUAMBI / LOGROÑO / SHIMPIS</v>
          </cell>
          <cell r="O41" t="str">
            <v>PARROQUIA SANTA MARIANITA DESDE LA AV. TRONCAL AMAZÓNICA HASTA LA CALLE H, BARRIO EL BELÉN DESDE LA AV. TRONCAL AMAZÓNICA HASTA EL RÍO SUNGAIME, BARRIO EL TERMINAL DESDE LA AV. TRONCAL AMAZONIA HASTA EL RÍO SUNGAIME, URBANIZACIÓN AMAZONAS, BARRIO LA CRUZ, BARRIO NORTE, BARRIO EL PARAÍSO, BARRIO EL PROGRESO, BARRIO CENTRO, BARRIO 8 DE DICIEMBRE, BARRIO 12 DE FEBRERO, BARRIO SUR, BARRIO AEROPUERTO,  BARRIO 4 DE OCTUBRE, BARRIO LOS ARTESANOS, BARRIO EL NAZARENO, PARROQUIA LA ASUNCIÓN Y SUS COMUNIDADES, EL TRIUNFO, HUAMBINIMI, PARROQUIA HUAMBI Y SUS COMUNIDADES, LOGROÑO Y SUS COMUNIDADES, PARROQUIA SHIMPIS Y SUS COMUNIDADES.</v>
          </cell>
          <cell r="P41" t="str">
            <v>Residencial</v>
          </cell>
          <cell r="Q41">
            <v>6804</v>
          </cell>
          <cell r="R41">
            <v>1544</v>
          </cell>
          <cell r="S41">
            <v>0.608984565317737</v>
          </cell>
          <cell r="T41">
            <v>406</v>
          </cell>
          <cell r="U41">
            <v>0.353362675884398</v>
          </cell>
          <cell r="V41">
            <v>9</v>
          </cell>
          <cell r="W41">
            <v>0.0376527587978653</v>
          </cell>
        </row>
        <row r="42">
          <cell r="H42" t="str">
            <v>2122/RECONECTADOR MECANICA MUNICIPAL</v>
          </cell>
          <cell r="I42">
            <v>48745</v>
          </cell>
          <cell r="J42">
            <v>0</v>
          </cell>
          <cell r="K42">
            <v>0.2613924</v>
          </cell>
          <cell r="L42" t="str">
            <v>MORONA SANTIAGO</v>
          </cell>
          <cell r="M42" t="str">
            <v>MORONA</v>
          </cell>
          <cell r="N42" t="str">
            <v>2122A: JIMBITONO, 9 DE OCTUBRE, ZUÑAK</v>
          </cell>
          <cell r="O42" t="str">
            <v>CALLE 13 DE ABRIL, EL PALACIO DEL NIÑO (CEFAS), SECTOR POLIDEPORTIVO, BARRIO 13 DE ABRIL, SECTOR CORTE DE JUSTICIA, ESTADIO DE GENERAL PROAÑO, GENERAL PROAÑO (DESDE LA JUNTA PARROQUIAL DE PROAÑO, HASTA EL REDONDEL A JIMBITONO), JIMBITONO, TANQUES DE AGUA DE JIMBITONO, 9 DE OCTUBRE, ZUÑAC.</v>
          </cell>
          <cell r="P42" t="str">
            <v>Residencial</v>
          </cell>
          <cell r="Q42">
            <v>1165</v>
          </cell>
          <cell r="R42">
            <v>768</v>
          </cell>
          <cell r="S42">
            <v>0.668401623322799</v>
          </cell>
          <cell r="T42">
            <v>98</v>
          </cell>
          <cell r="U42">
            <v>0.324286898794788</v>
          </cell>
          <cell r="V42">
            <v>7</v>
          </cell>
          <cell r="W42">
            <v>0.00731147788241358</v>
          </cell>
        </row>
        <row r="43">
          <cell r="H43" t="str">
            <v>2212/CABECERA</v>
          </cell>
          <cell r="I43">
            <v>16876</v>
          </cell>
          <cell r="J43">
            <v>0</v>
          </cell>
          <cell r="K43">
            <v>0.626168</v>
          </cell>
          <cell r="L43" t="str">
            <v>MORONA SANTIAGO</v>
          </cell>
          <cell r="M43" t="str">
            <v>SANTIAGO DE MÉNDEZ</v>
          </cell>
          <cell r="N43" t="str">
            <v>2212: MÉNDEZ / COPAL / CHUPIANZA </v>
          </cell>
          <cell r="O43" t="str">
            <v>MÉNDEZ, COPAL, CHUPIANZA.</v>
          </cell>
          <cell r="P43" t="str">
            <v>Residencial</v>
          </cell>
          <cell r="Q43">
            <v>2149</v>
          </cell>
          <cell r="R43">
            <v>875</v>
          </cell>
          <cell r="S43">
            <v>0.550954154253714</v>
          </cell>
          <cell r="T43">
            <v>238</v>
          </cell>
          <cell r="U43">
            <v>0.432182938642805</v>
          </cell>
          <cell r="V43">
            <v>10</v>
          </cell>
          <cell r="W43">
            <v>0.0168629071034814</v>
          </cell>
        </row>
        <row r="44">
          <cell r="H44" t="str">
            <v>5013/RECONECT: ALFONSO ANDRADE</v>
          </cell>
          <cell r="I44">
            <v>52405</v>
          </cell>
          <cell r="J44">
            <v>0</v>
          </cell>
          <cell r="K44">
            <v>0.707439448762313</v>
          </cell>
          <cell r="L44" t="str">
            <v>CAÑAR</v>
          </cell>
          <cell r="M44" t="str">
            <v>LA TROCAL</v>
          </cell>
          <cell r="N44" t="str">
            <v>5013B: ZONA SUR COMERCIAL DE LA TRONCAL </v>
          </cell>
          <cell r="O44" t="str">
            <v>ZONA SUR COMERCIAL DE LA TRONCAL, CALLES GUAYAS, MANABI, LOS RIOS, ESMERALDAS, LAS AMÉRICAS, 16 ESTE, 17 ESTE, 18 ESTE </v>
          </cell>
          <cell r="P44" t="str">
            <v>Residencial</v>
          </cell>
          <cell r="Q44">
            <v>6218</v>
          </cell>
          <cell r="R44">
            <v>1880</v>
          </cell>
          <cell r="S44">
            <v>0.645826853472821</v>
          </cell>
          <cell r="T44">
            <v>358</v>
          </cell>
          <cell r="U44">
            <v>0.303514702590815</v>
          </cell>
          <cell r="V44">
            <v>8</v>
          </cell>
          <cell r="W44">
            <v>0.0506584439363633</v>
          </cell>
        </row>
        <row r="45">
          <cell r="H45" t="str">
            <v>0104/CABECERA</v>
          </cell>
          <cell r="I45">
            <v>18791</v>
          </cell>
          <cell r="J45">
            <v>0</v>
          </cell>
          <cell r="K45">
            <v>1.50936905883789</v>
          </cell>
          <cell r="L45" t="str">
            <v>AZUAY</v>
          </cell>
          <cell r="M45" t="str">
            <v>CUENCA</v>
          </cell>
          <cell r="N45" t="str">
            <v>0104: HÉROES DE VERDELOMA / VEGA MUÑOZ</v>
          </cell>
          <cell r="O45" t="str">
            <v>HÉROES DE VERDELOMA ENTRE TARQUI Y TOMÁS ORDÓÑEZ, TERCERA ZONA MILITAR, ALBERTO MUÑOZ VERNAZA ENTRE CORONEL TALBOT Y TOMÁS ORDÓÑEZ, RAFAEL MARÍA ARÍZAGA ENTRE OCTAVIO CORDERO PALACIOS Y LUIS CORDERO, PÍO BRAVO ENTRE MIGUEL VELEZ Y BENIGNO MALO, VEGA MUÑOZ ENTRE GASPAR SANGURIMA Y BENIGNO MALO, SANGURIMA ENTRE DANIEL ALVARADO Y ESTÉVEZ DE TORAL.</v>
          </cell>
          <cell r="P45" t="str">
            <v>Residencial</v>
          </cell>
          <cell r="Q45">
            <v>4901</v>
          </cell>
          <cell r="R45">
            <v>3006</v>
          </cell>
          <cell r="S45">
            <v>0.579831537139662</v>
          </cell>
          <cell r="T45">
            <v>365</v>
          </cell>
          <cell r="U45">
            <v>0.310916918412465</v>
          </cell>
          <cell r="V45">
            <v>62</v>
          </cell>
          <cell r="W45">
            <v>0.109251544447873</v>
          </cell>
        </row>
        <row r="46">
          <cell r="H46" t="str">
            <v>0201/CABECERA</v>
          </cell>
          <cell r="I46">
            <v>3794</v>
          </cell>
          <cell r="J46">
            <v>0</v>
          </cell>
          <cell r="K46">
            <v>0.894362</v>
          </cell>
          <cell r="L46" t="str">
            <v>AZUAY</v>
          </cell>
          <cell r="M46" t="str">
            <v>CUENCA</v>
          </cell>
          <cell r="N46" t="str">
            <v>0201: CALLE LARGA/ PARQUE LUIS CORDERO/ REGISTRO CIVIL/MANUEL VEGA/PARQUE SAN BLAS</v>
          </cell>
          <cell r="O46" t="str">
            <v>CALLE LARGA ENTRE BENIGNO MALO Y AV. HUAYNA CÁPAC, CALLE ALFONSO JERVES ENTRE TOMÁS ORDÓÑEZ Y AV. HUYNA CÁPAC, HONORATO VÁSQUEZ ENTRE LA TOMÁS ORDÓÑEZ Y AV. HUAYNA CÁPAC, JUAN JARAMILLO ENTRE VARGAS MACHUCA Y AV. HUYNA CÁPAC, SUCRE ENTRE HERMANO MIGUEL Y AV. HUYNA CÁPAC, TOMÁS ORDÓÑEZ ENTRE LARGA Y SIMÓN BOLÍVAR,  MANUEL VEGA ENTRE LARGA Y PRESIDENTE CÓRDOVA, PARQUE SAN BLAS.</v>
          </cell>
          <cell r="P46" t="str">
            <v>Comercial</v>
          </cell>
          <cell r="Q46">
            <v>2151</v>
          </cell>
          <cell r="R46">
            <v>1499</v>
          </cell>
          <cell r="S46">
            <v>0.367031587347678</v>
          </cell>
          <cell r="T46">
            <v>634</v>
          </cell>
          <cell r="U46">
            <v>0.620914318158732</v>
          </cell>
          <cell r="V46">
            <v>18</v>
          </cell>
          <cell r="W46">
            <v>0.0120540944935901</v>
          </cell>
        </row>
        <row r="47">
          <cell r="H47" t="str">
            <v>0205/CABECERA</v>
          </cell>
          <cell r="I47">
            <v>18795</v>
          </cell>
          <cell r="J47">
            <v>0</v>
          </cell>
          <cell r="K47">
            <v>0.991558</v>
          </cell>
          <cell r="L47" t="str">
            <v>AZUAY</v>
          </cell>
          <cell r="M47" t="str">
            <v>CUENCA</v>
          </cell>
          <cell r="N47" t="str">
            <v>0205: UNIVERSIDAD DE CUENCA CAMPUS CENTRAL/ OTORONGO/ CLINICA SANTA INES </v>
          </cell>
          <cell r="O47" t="str">
            <v>DOCE DE ABRIL ENTRE SOLANO Y EL ORO, AV. TRES DE NOVIEMBRE ENTRE LOJA Y SIMÓN BOLÍVAR, AV. LOJA ENTRE DOCE DE ABRIL Y REMIGIO TAMARIZ, AGUSTÍN CUEVA ENTRE DOCE DE ABRIL Y REMIGIO TAMARIZ, FEDERICO PROAÑO ENTRE DANIEL CÓRDOVA Y REMIGIO TAMARIZ, BENJAMÍN DE LA CADENA. </v>
          </cell>
          <cell r="P47" t="str">
            <v>Comercial</v>
          </cell>
          <cell r="Q47">
            <v>2100</v>
          </cell>
          <cell r="R47">
            <v>1456</v>
          </cell>
          <cell r="S47">
            <v>0.311972172089436</v>
          </cell>
          <cell r="T47">
            <v>626</v>
          </cell>
          <cell r="U47">
            <v>0.680956138378635</v>
          </cell>
          <cell r="V47">
            <v>19</v>
          </cell>
          <cell r="W47">
            <v>0.00707168953192914</v>
          </cell>
        </row>
        <row r="48">
          <cell r="H48" t="str">
            <v>0323/CABECERA(SIN 10 DE AGOSTO)</v>
          </cell>
          <cell r="I48">
            <v>323</v>
          </cell>
          <cell r="J48">
            <v>43994</v>
          </cell>
          <cell r="K48">
            <v>1.13117037037037</v>
          </cell>
          <cell r="L48" t="str">
            <v>AZUAY</v>
          </cell>
          <cell r="M48" t="str">
            <v>CUENCA</v>
          </cell>
          <cell r="N48" t="str">
            <v>0323: AV. 24 DE MAYO / GAPAL / QUINTA BOLIVAR /  AV. 10 DE AGOSTO DESDE EL PARQUE EL PARAISO HASTA EL REDONDEL DE ETAPA / CASA CHAGUARCHIMBANA / CIUDADELA CHAGUARCHIMBANA / CIUDADELA CASA PARA TODOS.</v>
          </cell>
          <cell r="O48" t="str">
            <v>AV. 24 DE MAYO DESDE MAX UHLE HASTA REDONDEL GAPAL, AV. DIEZ DE AGOSTO DESDE EL PARQUE EL PARAISO HASTA EL REDONDEL DE ETAPA, LOS GERANIOS, CASA DE CHAGUARCHIMBANA, CALLE DAVID DIAZ, FASEC, CRA, PARQUE EL PARAISO, CIUDADELA CHAGUARCHIMBANA, CIUDADELA CASA PARA TODOS.</v>
          </cell>
          <cell r="P48" t="str">
            <v>Comercial</v>
          </cell>
          <cell r="Q48">
            <v>1558</v>
          </cell>
          <cell r="R48">
            <v>1416</v>
          </cell>
          <cell r="S48">
            <v>0.367493911283192</v>
          </cell>
          <cell r="T48">
            <v>131</v>
          </cell>
          <cell r="U48">
            <v>0.625433756419671</v>
          </cell>
          <cell r="V48">
            <v>12</v>
          </cell>
          <cell r="W48">
            <v>0.00707233229713688</v>
          </cell>
        </row>
        <row r="49">
          <cell r="H49" t="str">
            <v>0325/CABECERA</v>
          </cell>
          <cell r="I49">
            <v>6485</v>
          </cell>
          <cell r="J49">
            <v>0</v>
          </cell>
          <cell r="K49">
            <v>2.57556</v>
          </cell>
          <cell r="L49" t="str">
            <v>AZUAY</v>
          </cell>
          <cell r="M49" t="str">
            <v>CUENCA</v>
          </cell>
          <cell r="N49" t="str">
            <v>0325: SECTOR TOTORACOCHA / CEMENTERIO / AV.PASEO DE LOS CAÑARIS / AV. HURTADO DE MENDOZA / YANAHURCO</v>
          </cell>
          <cell r="O49" t="str">
            <v>HURTADO DE MENDOZA, CDLA. TOSI, CDLA. BANCO DE LA VIVIENDA, CENTRAL TELEFÓNICA ETAPA, YANAHURCO, RÍO CURARAY, FASAYÑÁN, SARAURCO, ALLCUQUIRO, BUERÁN, CORDILLERA, ANTISANA, PARQUE CURIQUINGA, AV. LOS ANDES, COMPLEJO TOTORACOCHA, PASEO MILCHICHIG, CALLES DEL CÓNDOR, DE LOS HUANCAVILCAS, YAGUARCOCHA, TOTORACOCHA, HUILA, PAN DE AZÚCAR, REVENTADOR, PASEO MILCHICHIG.  </v>
          </cell>
          <cell r="P49" t="str">
            <v>Residencial</v>
          </cell>
          <cell r="Q49">
            <v>9575</v>
          </cell>
          <cell r="R49">
            <v>4053</v>
          </cell>
          <cell r="S49">
            <v>0.659218580605221</v>
          </cell>
          <cell r="T49">
            <v>426</v>
          </cell>
          <cell r="U49">
            <v>0.301770806167621</v>
          </cell>
          <cell r="V49">
            <v>106</v>
          </cell>
          <cell r="W49">
            <v>0.0390106132271579</v>
          </cell>
        </row>
        <row r="50">
          <cell r="H50" t="str">
            <v>0525/CABECERA</v>
          </cell>
          <cell r="I50">
            <v>15680</v>
          </cell>
          <cell r="J50">
            <v>0</v>
          </cell>
          <cell r="K50">
            <v>2.31818</v>
          </cell>
          <cell r="L50" t="str">
            <v>AZUAY</v>
          </cell>
          <cell r="M50" t="str">
            <v>CUENCA</v>
          </cell>
          <cell r="N50" t="str">
            <v>0525: BAÑOS/CHAUCHA / TANGEO </v>
          </cell>
          <cell r="O50" t="str">
            <v>CALLE ANTONIO LLORET, JUAN PIO MONTUFAR, DOS DE AGOSTO, JUAN LARREA GUERRERO, MANUELA CAÑIZARES, CANTON BUENA FE,  AV. RICARDO DURAN, BAÑOS CENTRO, UCHULOMA, SECTOR HUISHIL, MINAS DE BAÑOS, SUSTAG, SOLDADOS, TANGEO, PIMO, EL BARCO, SAN ANTONIO, SAN GABRIEL DE CHAUCHA, LA IBERIA, CARMEN DE PIJILÍ.</v>
          </cell>
          <cell r="P50" t="str">
            <v>Residencial</v>
          </cell>
          <cell r="Q50">
            <v>12370</v>
          </cell>
          <cell r="R50">
            <v>5393</v>
          </cell>
          <cell r="S50">
            <v>0.781372359180689</v>
          </cell>
          <cell r="T50">
            <v>325</v>
          </cell>
          <cell r="U50">
            <v>0.177998798864483</v>
          </cell>
          <cell r="V50">
            <v>71</v>
          </cell>
          <cell r="W50">
            <v>0.0406288419548275</v>
          </cell>
        </row>
        <row r="51">
          <cell r="H51" t="str">
            <v>1323/CABECERA</v>
          </cell>
          <cell r="I51">
            <v>56087</v>
          </cell>
          <cell r="J51">
            <v>0</v>
          </cell>
          <cell r="K51">
            <v>1.4443358631134</v>
          </cell>
          <cell r="L51" t="str">
            <v>AZUAY</v>
          </cell>
          <cell r="M51" t="str">
            <v>CUENCA</v>
          </cell>
          <cell r="N51" t="str">
            <v>1323: ESTACIÓN DE CUMBE/SAN AGUSTIN/SAN PEDRO DE ESCALERAS/VICTORIA DEL PORTETE/DESCANSO DE SUCRE/CUMBE/JIMA / SAN JOSE RARANGA/ LA ESMERALDA/SAN MIGUEL CUYES/AMAZONAS</v>
          </cell>
          <cell r="O51" t="str">
            <v>BELLAVISTA TARQUI, ESTACIÓN DE CUMBRE,SAN PEDRO DE ESCALERAS, LA MERCED CUMBE, VICTORIA DEL PORTETE, CHURUGUSHO, IRQUIS, SAN VICENTE DE ARRAYÁN, RODEO CUMBE, SIMBALO, UCURURRO, TIERRA BLANCA, GAÑADEL, TACADEL, VIOLA LA UNIÓN, JIMA, SAN JOSE DE RARANGA, LA ESMERALDA DE SAN JOSÉ DE RARANGA, CUSHING, MOYA, SAN MIGUEL DE CUYES, AMAZONAS</v>
          </cell>
          <cell r="P51" t="str">
            <v>Residencial</v>
          </cell>
          <cell r="Q51">
            <v>9261</v>
          </cell>
          <cell r="R51">
            <v>5485</v>
          </cell>
          <cell r="S51">
            <v>0.653585971150715</v>
          </cell>
          <cell r="T51">
            <v>203</v>
          </cell>
          <cell r="U51">
            <v>0.249695588901237</v>
          </cell>
          <cell r="V51">
            <v>50</v>
          </cell>
          <cell r="W51">
            <v>0.0967184399480474</v>
          </cell>
        </row>
        <row r="52">
          <cell r="H52" t="str">
            <v>2123/RECONECT: ESC AMAZONAS</v>
          </cell>
          <cell r="I52">
            <v>48741</v>
          </cell>
          <cell r="J52">
            <v>0</v>
          </cell>
          <cell r="K52">
            <v>1.33873666666667</v>
          </cell>
          <cell r="L52" t="str">
            <v>MORONA SANTIAGO</v>
          </cell>
          <cell r="M52" t="str">
            <v>MORONA, TAISHA Y HUAMBOYA</v>
          </cell>
          <cell r="N52" t="str">
            <v>2123B: SEVILLA DON BOSCO, SANTA ANA</v>
          </cell>
          <cell r="O52" t="str">
            <v>SANTA ANA, PARROQUIA SEVILLA DON BOSCO, ESCUELA DEL MILENIO, SAN LUIS DE IÑINQUIS, GUADALUPE</v>
          </cell>
          <cell r="P52" t="str">
            <v>Residencial</v>
          </cell>
          <cell r="Q52">
            <v>7524</v>
          </cell>
          <cell r="R52">
            <v>2962</v>
          </cell>
          <cell r="S52">
            <v>0.68830780885558</v>
          </cell>
          <cell r="T52">
            <v>239</v>
          </cell>
          <cell r="U52">
            <v>0.301948788094641</v>
          </cell>
          <cell r="V52">
            <v>13</v>
          </cell>
          <cell r="W52">
            <v>0.00974340304977923</v>
          </cell>
        </row>
        <row r="53">
          <cell r="H53" t="str">
            <v>1222/CABECERA</v>
          </cell>
          <cell r="I53">
            <v>19211</v>
          </cell>
          <cell r="J53">
            <v>0</v>
          </cell>
          <cell r="K53">
            <v>0.977356</v>
          </cell>
          <cell r="L53" t="str">
            <v>AZUAY</v>
          </cell>
          <cell r="M53" t="str">
            <v>PAUTE</v>
          </cell>
          <cell r="N53" t="str">
            <v>1222: PAUTE / EL CABO</v>
          </cell>
          <cell r="O53" t="str">
            <v>LUGMAMPAMBA, PUENTE EUROPA, CHICTICAY, LA JOSEFINA, EL CABO, ZHUMIR, PAUTE, DUG DUG, TOMEBAMBA, GUARAINAG, AMALUZA, SUMAG, TUNTAG, LLAMACONJURUPILLOS OSOHUAYCO, PARTE DE PALMAS GUARUMALES SECTOR ESTADIO, SECTOR LA PLAYA .</v>
          </cell>
          <cell r="P53" t="str">
            <v>Residencial</v>
          </cell>
          <cell r="Q53">
            <v>4644</v>
          </cell>
          <cell r="R53">
            <v>1504</v>
          </cell>
          <cell r="S53">
            <v>0.502427778770044</v>
          </cell>
          <cell r="T53">
            <v>98</v>
          </cell>
          <cell r="U53">
            <v>0.144674926945447</v>
          </cell>
          <cell r="V53">
            <v>16</v>
          </cell>
          <cell r="W53">
            <v>0.352897294284509</v>
          </cell>
        </row>
        <row r="54">
          <cell r="H54" t="str">
            <v>1421/CABECERA</v>
          </cell>
          <cell r="I54">
            <v>11870</v>
          </cell>
          <cell r="J54">
            <v>0</v>
          </cell>
          <cell r="K54">
            <v>2.471938</v>
          </cell>
          <cell r="L54" t="str">
            <v>AZUAY</v>
          </cell>
          <cell r="M54" t="str">
            <v>SANTA ISABEL</v>
          </cell>
          <cell r="N54" t="str">
            <v>1421: SANTA ISABEL (YUNGUILLA), ABDÓN CALDERÓN (LA UNIÓN) Y SARAGURO (SUMAIPAMBA Y YULUC).</v>
          </cell>
          <cell r="O54" t="str">
            <v>SANTA ISABEL CENTRO, TOBACHIRÍ, SAN ANTONIO, EL PORTÓN, PARQUE EXTREMO, CATAVIÑA, LA ATALAYA, LA UNIÓN, PORTOVELO, QUILLOSISA, VÍA GIRÓN PASAJE, ESTRELLAS DE SUR, GUABOPAMBA, CERCALOMA, PATAPATA, LACAY, EL RAMAL, SULUPALI, JUBONES, PEÑA BLANCA, AZHIDEL, PUENTE LOMA, TUGULA, DANDAN, EL TABLÓN, MINAS DE HUASCACHACA, SUMAIPAMBA, SAN SEBASTIÁN DE YÚLUC.</v>
          </cell>
          <cell r="P54" t="str">
            <v>Residencial</v>
          </cell>
          <cell r="Q54">
            <v>13089</v>
          </cell>
          <cell r="R54">
            <v>2965</v>
          </cell>
          <cell r="S54">
            <v>0.726921652509307</v>
          </cell>
          <cell r="T54">
            <v>296</v>
          </cell>
          <cell r="U54">
            <v>0.183247557287019</v>
          </cell>
          <cell r="V54">
            <v>28</v>
          </cell>
          <cell r="W54">
            <v>0.089830790203674</v>
          </cell>
        </row>
        <row r="55">
          <cell r="H55" t="str">
            <v>2125/CABECERA</v>
          </cell>
          <cell r="I55">
            <v>41026</v>
          </cell>
          <cell r="J55">
            <v>0</v>
          </cell>
          <cell r="K55">
            <v>1.56054</v>
          </cell>
          <cell r="L55" t="str">
            <v>MORONA SANTIAGO</v>
          </cell>
          <cell r="M55" t="str">
            <v>MORONA</v>
          </cell>
          <cell r="N55" t="str">
            <v>2125: MACAS</v>
          </cell>
          <cell r="O55" t="str">
            <v>BARRIO EL ROSARIO, DESDE LA CALLE HERMITA AL NORTE, AV. 29 DE MAYO DESDE EL PUENTE DEL JURUMBAINO HASTA EL REDONDEL DE LOS MACABEOS, POLICÍA NACIONAL, SECTOR DE LA EMPRESA ELÉCTRICA, BARRIO 27 DE FEBRERO (DESDE LA CALLE BENJAMÍN DELGADO, EXCEPTO LAS CALLES INCA ATAHUALPA Y GENERAL RUMIÑAHUI), COLEGIO 27 DE FEBRERO, AV. JAIME ROLDÓS AGUILERA, ECU 911, BARRIO LA UNIÓN, REGISTRO CIVIL DE MACAS, CALLE FRANCISCO FLOR, DEFENSORÍA DEL PUEBLO, SECTOR PARQUE DEL NIÑO, UNIVERSIDAD CATÓLICA SEDE MACAS, JUAN DE SALINAS DESDE LA AV. 29 DE MAYO HASTA LA SOASTI, GOBERNACIÓN DE MORONA SANTIAGO, KIRUBA (DESDE LA AV. 29 DE MAYO HASTA LA SOASTI), JUAN DE LA CRUZ (DESDE LA GUAMOTE HASTA LA 24 DE MAYO), AV. AMAZONAS, AV. SOASTI, SECTOR MERCADO CENTRAL DE MACAS, CENTRO COMERCIAL TÍA, CALLE GUAMOTE, CALLE TARQUI (DESDE LA SOASTI HASTA LA GUAMOTE), DIRECCIÓN DE AVIACIÓN CIVIL (AEROPUERTO),  CALLE QUITO, SECTOR DEL COLISEO LA LOMA, CHAKUAP, COMUNIDAD SALESIANA DE MACAS, 9 DE OCTUBRE (DESDE CALLE RIOBAMBA HASTA RAFAEL RIVADENEIRA, LAS SIGUIENTES CALLES DESDE LA 24 DE MAYO HASTA LA AMAZONAS (SUCRE, CUENCA, 5 DE AGOSTO, RIOBAMBA), CALLE HERNANDO DE BENAVENTE, SECTOR ESCUELA ELOY ALFARO, COLEGIO MACAS, BARRIO TINGUICHACHA (DESDE LA CALLE PADRE JUAN VIGNA HASTA LA CALLE CATALINA VILLAREAL).</v>
          </cell>
          <cell r="P55" t="str">
            <v>Comercial</v>
          </cell>
          <cell r="Q55">
            <v>3154</v>
          </cell>
          <cell r="R55">
            <v>1823</v>
          </cell>
          <cell r="S55">
            <v>0.41067792947462</v>
          </cell>
          <cell r="T55">
            <v>921</v>
          </cell>
          <cell r="U55">
            <v>0.577309586293985</v>
          </cell>
          <cell r="V55">
            <v>24</v>
          </cell>
          <cell r="W55">
            <v>0.0120124842313943</v>
          </cell>
        </row>
        <row r="56">
          <cell r="H56" t="str">
            <v>5016/CABECERA</v>
          </cell>
          <cell r="I56">
            <v>58362</v>
          </cell>
          <cell r="J56">
            <v>0</v>
          </cell>
          <cell r="K56">
            <v>0.935649424438477</v>
          </cell>
          <cell r="L56" t="str">
            <v>CAÑAR</v>
          </cell>
          <cell r="M56" t="str">
            <v>LA TRONCAL</v>
          </cell>
          <cell r="N56" t="str">
            <v>5016: PASO LATERAL / COCHANCAY</v>
          </cell>
          <cell r="O56" t="str">
            <v>CASA PARA TODOS, PASO LATERAL, EL DORADO, HUERTOS FAMILIARES, COCHANCAY, COPALILLOS, LA DELICIA, EL AMARILLAL.</v>
          </cell>
          <cell r="P56" t="str">
            <v>Residencial</v>
          </cell>
          <cell r="Q56">
            <v>3278</v>
          </cell>
          <cell r="R56">
            <v>2254</v>
          </cell>
          <cell r="S56">
            <v>0.609861770492238</v>
          </cell>
          <cell r="T56">
            <v>214</v>
          </cell>
          <cell r="U56">
            <v>0.196057679434564</v>
          </cell>
          <cell r="V56">
            <v>8</v>
          </cell>
          <cell r="W56">
            <v>0.194080550073198</v>
          </cell>
        </row>
        <row r="57">
          <cell r="H57" t="str">
            <v>0103/CABECERA</v>
          </cell>
          <cell r="I57">
            <v>10251</v>
          </cell>
          <cell r="J57">
            <v>0</v>
          </cell>
          <cell r="K57">
            <v>0.949437891479492</v>
          </cell>
          <cell r="L57" t="str">
            <v>AZUAY</v>
          </cell>
          <cell r="M57" t="str">
            <v>CUENCA</v>
          </cell>
          <cell r="N57" t="str">
            <v>0103: VEGA MUÑOZ ENTRE GENERAL TORRES Y BENIGNO MALO, SANGURIMA ENTRE JUAN MONTALVO Y BENIGNO MALO, GRAN COLOMBIA ENTRE ESTÉVEZ DE TORAL Y BENIGNO MALO, LAMAR ENTRE JUAN MONTALVO Y LUIS CORDERO,BOLÍVAR ENTRE TARQUI Y JUAN MONTALVO</v>
          </cell>
          <cell r="O57" t="str">
            <v>VEGA MUÑOZ ENTRE GENERAL TORRES Y BENIGNO MALO, SANGURIMA ENTRE JUAN MONTALVO Y BENIGNO MALO, GRAN COLOMBIA ENTRE ESTÉVEZ DE TORAL Y BENIGNO MALO, LAMAR ENTRE JUAN MONTALVO Y LUIS CORDERO,BOLÍVAR ENTRE TARQUI Y JUAN MONTALVO</v>
          </cell>
          <cell r="P57" t="str">
            <v>Comercial</v>
          </cell>
          <cell r="Q57">
            <v>2202</v>
          </cell>
          <cell r="R57">
            <v>1245</v>
          </cell>
          <cell r="S57">
            <v>0.355206632315921</v>
          </cell>
          <cell r="T57">
            <v>937</v>
          </cell>
          <cell r="U57">
            <v>0.629365848940203</v>
          </cell>
          <cell r="V57">
            <v>22</v>
          </cell>
          <cell r="W57">
            <v>0.0154275187438766</v>
          </cell>
        </row>
        <row r="58">
          <cell r="H58" t="str">
            <v>1425/CABECERA</v>
          </cell>
          <cell r="I58">
            <v>55352</v>
          </cell>
          <cell r="J58">
            <v>0</v>
          </cell>
          <cell r="K58">
            <v>0.376224</v>
          </cell>
          <cell r="L58" t="str">
            <v>AZUAY</v>
          </cell>
          <cell r="M58" t="str">
            <v>OÑA / SANTA ISABEL</v>
          </cell>
          <cell r="N58" t="str">
            <v>1425: SANTA ISABEL / OÑA / EL TABLÓN - SARAGURO</v>
          </cell>
          <cell r="O58" t="str">
            <v>RIRCAY, YARITZAGUA, EL MOLINO, SANTA ROSA, EL PROGRESO, PORTETILLO, LA CRÍA, SAN ISIDRO, CORRALEJA,  SUSUDEL, YUNGUILLAPAMBA, OÑA CENTRO, EL TABLÓN.</v>
          </cell>
          <cell r="P58" t="str">
            <v>Residencial</v>
          </cell>
          <cell r="Q58">
            <v>2968</v>
          </cell>
          <cell r="R58">
            <v>1157</v>
          </cell>
          <cell r="S58">
            <v>0.616485253300172</v>
          </cell>
          <cell r="T58">
            <v>178</v>
          </cell>
          <cell r="U58">
            <v>0.315145545637823</v>
          </cell>
          <cell r="V58">
            <v>29</v>
          </cell>
          <cell r="W58">
            <v>0.0683692010620058</v>
          </cell>
        </row>
        <row r="59">
          <cell r="H59" t="str">
            <v>1521/CABECERA</v>
          </cell>
          <cell r="I59">
            <v>16872</v>
          </cell>
          <cell r="J59">
            <v>0</v>
          </cell>
          <cell r="K59">
            <v>0.592174</v>
          </cell>
          <cell r="L59" t="str">
            <v>AZUAY</v>
          </cell>
          <cell r="M59" t="str">
            <v>SIGSIG</v>
          </cell>
          <cell r="N59" t="str">
            <v>1521 SIGSIG / LUDO / CUCHIL GUALACEO: NALLIG, UZHAR, SAN LUIS, DUNDLA, SAN JUAN, SARACTAR, LA TRANCA, SAN MIGUEL, SAN ANTONIO VÍA GUALACEO SAN JUAN SHOTOR , </v>
          </cell>
          <cell r="O59" t="str">
            <v>GUALACEO: (NALLIG, UZHAR, SAN LUIS, DUNDLA, SAN JUAN, SARACTAR, LA TRANCA, SAN MIGUEL, SAN ANTONIO, VÍA GUALACEO SAN JUAN.)
 SÍGSIG: (YAGUARSOL, SIGSIGLLANO, SIPTA, LA UNIÓN, DELEGSOL, SORCHE, SUGUNSORCHE, GUANÑA, TIGAPALI PANZHA, TULTUL, PAMARCHACRIN, CHININ, CRUZ LOMA, PIQUETES, ALGARROBOS, ZHIMBRUG, PEÑAS BLANCAS, PIBLIA, PITAGMA, AV. MARÍA AUXILIADORA, AV. HÉROES DEL CENEPA, AV. KENNEDY, CALLE RESTAURACIÓN, ZHINGATE, BARRIO PEDERNAL, CINCO ESQUINAS, VÍA AL ORIENTE, MERCADO MUNICIPAL, HOSPITAL MUNICIPAL, CALLE GARCÍA MORENO, CALLE GONZÁLEZ SUÁREZ, CALLE IGNACIO ARCENTALES, ROSAS, VÍA A DACTE, PUEBLO VIEJO, CALLANCAY, ZHIPIR, ZHUZHU, TASQUI, PARROQUIA CUTCIL, CEBADILLAS, ALTARHURCO, CHURUCO, NARIG, CHOBSI, TULLUPAMBA, PUCUNDEL, GUTÚN, SAN ANTONIO DE JACARCAR, PINGLLO, SARAR, BUENAVISTA, LOMA LARGA, VIRGENPAMBA, LUDO, HATOBOLO, LA DOLOROSA, CAZHAPUGRO, SERRAG, YARIGUIÑA ) GUALAQUIZA: (GRANADILLAS, TENDALES, SANGURIMA, PARROQUIA CHIGUINDA, PARROQUIA BERMEJOS, SAN MARTÍN, EL BOLICHE).</v>
          </cell>
          <cell r="P59" t="str">
            <v>Residencial</v>
          </cell>
          <cell r="Q59">
            <v>11033</v>
          </cell>
          <cell r="R59">
            <v>4261</v>
          </cell>
          <cell r="S59">
            <v>0.78095091393233</v>
          </cell>
          <cell r="T59">
            <v>320</v>
          </cell>
          <cell r="U59">
            <v>0.199275208619108</v>
          </cell>
          <cell r="V59">
            <v>24</v>
          </cell>
          <cell r="W59">
            <v>0.0197738774485623</v>
          </cell>
        </row>
        <row r="60">
          <cell r="H60" t="str">
            <v>1722/CABECERA</v>
          </cell>
          <cell r="I60">
            <v>56956</v>
          </cell>
          <cell r="J60">
            <v>0</v>
          </cell>
          <cell r="K60">
            <v>0.433356276333332</v>
          </cell>
          <cell r="L60" t="str">
            <v>AZUAY</v>
          </cell>
          <cell r="M60" t="str">
            <v>CUENCA</v>
          </cell>
          <cell r="N60" t="str">
            <v>1722 CAMINO DEL TEJAR ENTRE CALLE DEL SARAR Y AV. DE LAS AMÉRICAS / LAS PENCAS BAJO </v>
          </cell>
          <cell r="O60" t="str">
            <v>ORDÓÑEZ LASSO, CAMINO DEL TEJAR, LAS PENCAS.</v>
          </cell>
          <cell r="P60" t="str">
            <v>Residencial</v>
          </cell>
          <cell r="Q60">
            <v>2107</v>
          </cell>
          <cell r="R60">
            <v>1969</v>
          </cell>
          <cell r="S60">
            <v>0.789923343166621</v>
          </cell>
          <cell r="T60">
            <v>121</v>
          </cell>
          <cell r="U60">
            <v>0.135745454853191</v>
          </cell>
          <cell r="V60">
            <v>17</v>
          </cell>
          <cell r="W60">
            <v>0.074331201980188</v>
          </cell>
        </row>
        <row r="61">
          <cell r="H61" t="str">
            <v>1821/CABECERA</v>
          </cell>
          <cell r="I61">
            <v>10250</v>
          </cell>
          <cell r="J61">
            <v>0</v>
          </cell>
          <cell r="K61">
            <v>0.78702</v>
          </cell>
          <cell r="L61" t="str">
            <v>CAÑAR</v>
          </cell>
          <cell r="M61" t="str">
            <v>CAÑAR</v>
          </cell>
          <cell r="N61" t="str">
            <v>1821 INGAPIRCA / CAJÓN TAMBO / CHOROCOPTE</v>
          </cell>
          <cell r="O61" t="str">
            <v>INGANILLA, YANACARI CRUZ, CHUGUÍN GRANDE, INGAPIRCA, SISID CHICO, SISID, HACIENDA SANTA CLARA, CAJÓN TAMBO, INGA, TINDICUCHA, MASANQUE, SAN PEDRO DE CURIQUINGUE, ATUHUAYCU, GALLO RUMI, SAN PEDRO INGAPIRCA, PUCARSOL, LA CAPILLA, TRETÓN, MOLOBOG CHICO, CITACAR, CHOROCOPTE, GUAYRAPUNGO, SAN JOSÉ, HONORATO VÁSQUEZ, TAMBO VIEJO, PUCARÁ INGAPIRCA, ATO DE LA VIRGEN.</v>
          </cell>
          <cell r="P61" t="str">
            <v>Residencial</v>
          </cell>
          <cell r="Q61">
            <v>6636</v>
          </cell>
          <cell r="R61">
            <v>2083</v>
          </cell>
          <cell r="S61">
            <v>0.699981761055295</v>
          </cell>
          <cell r="T61">
            <v>92</v>
          </cell>
          <cell r="U61">
            <v>0.25421186316461</v>
          </cell>
          <cell r="V61">
            <v>6</v>
          </cell>
          <cell r="W61">
            <v>0.0458063757800946</v>
          </cell>
        </row>
        <row r="62">
          <cell r="H62" t="str">
            <v>0521/CABECERA</v>
          </cell>
          <cell r="I62">
            <v>15676</v>
          </cell>
          <cell r="J62">
            <v>0</v>
          </cell>
          <cell r="K62">
            <v>1.86304</v>
          </cell>
          <cell r="L62" t="str">
            <v>AZUAY</v>
          </cell>
          <cell r="M62" t="str">
            <v>CUENCA</v>
          </cell>
          <cell r="N62" t="str">
            <v>0521: AV. DE LAS AMERICAS CARRIL DE SALIDA DE LA CIUDAD DESDE LA CALLE MANUEL DE CISNEROS HASTA LA AUTOPISTA/ NARANCAY / TUTUPALI GRANDE Y CHICO/BARRIO CHAULLAYACU</v>
          </cell>
          <cell r="O62" t="str">
            <v>AV. DE LAS AMERICAS CARRIL DE SALIDA DE LA CIUDAD DESDE LA CALLE MANUEL DE CISNEROS HASTA LA AUTOPISTA, PANAMERICANA SUR DESDE NARANCAY HASTA TARQUI, SECTORES PLATAFORMA ITINERANTE DE NARANCAY, NARANCAY BAJO, PROPARTES, CALLES ISAAC ALBENIZ, BEETHOVEN, MOZART, ESCUELA HÍPICA DE LA POLÍCIA, CERÁMICA CUENCA, CAVA SAN MIGUEL, SEÑOR DEL CAUTIVO, LA PRADERA, ZHUCAY, ZHUCAY LOMA, TUTUPALI GRANDE Y CHICO, ATUCLOMA, BELLAVISTA, COTAPAMBA, TRANCAPAMBA, SANTA ROSA, AGCHAYACU, CORAZÓN DE JESÚS, TRES CLAVELES, RUTA SUNSUN, HASTA LA PLANTA DE TRATAMIENTO NERO, SECTOR BARRIO CHAULLAYACU</v>
          </cell>
          <cell r="P62" t="str">
            <v>Residencial</v>
          </cell>
          <cell r="Q62">
            <v>7687</v>
          </cell>
          <cell r="R62">
            <v>4452</v>
          </cell>
          <cell r="S62">
            <v>0.664386804234088</v>
          </cell>
          <cell r="T62">
            <v>276</v>
          </cell>
          <cell r="U62">
            <v>0.204586435799758</v>
          </cell>
          <cell r="V62">
            <v>57</v>
          </cell>
          <cell r="W62">
            <v>0.131026759966154</v>
          </cell>
        </row>
        <row r="63">
          <cell r="H63" t="str">
            <v>0724/CABECERA(SIN CAPULISPAMBA)</v>
          </cell>
          <cell r="I63">
            <v>55403</v>
          </cell>
          <cell r="J63">
            <v>57049</v>
          </cell>
          <cell r="K63">
            <v>0.2375</v>
          </cell>
          <cell r="L63" t="str">
            <v>AZUAY</v>
          </cell>
          <cell r="M63" t="str">
            <v>CUENCA</v>
          </cell>
          <cell r="N63" t="str">
            <v>0724A: HUAJIBAMBA / LA MERCED / IGLESIA DE SIDCAY</v>
          </cell>
          <cell r="O63" t="str">
            <v>HUAJIBAMBA LA MERCED, LA MERCED RICAURTE.</v>
          </cell>
          <cell r="P63" t="str">
            <v>Residencial</v>
          </cell>
          <cell r="Q63">
            <v>860</v>
          </cell>
          <cell r="R63">
            <v>823</v>
          </cell>
          <cell r="S63">
            <v>0.739454036693904</v>
          </cell>
          <cell r="T63">
            <v>29</v>
          </cell>
          <cell r="U63">
            <v>0.110853589489917</v>
          </cell>
          <cell r="V63">
            <v>8</v>
          </cell>
          <cell r="W63">
            <v>0.149692373816179</v>
          </cell>
        </row>
        <row r="64">
          <cell r="H64" t="str">
            <v>0724/RECONECT: LLACAO</v>
          </cell>
          <cell r="I64">
            <v>57050</v>
          </cell>
          <cell r="J64">
            <v>0</v>
          </cell>
          <cell r="K64">
            <v>0.285</v>
          </cell>
          <cell r="L64" t="str">
            <v>AZUAY</v>
          </cell>
          <cell r="M64" t="str">
            <v>CUENCA</v>
          </cell>
          <cell r="N64" t="str">
            <v>0724B: PARROQUIA LLACAO Y SUS SECTORES ALEDAÑOS</v>
          </cell>
          <cell r="O64" t="str">
            <v>LLACAO CENTRO, REINA DEL CISNE, EL MIRADOR, LA PLAYA, LA UNIÓN, STA MARIA, BARRIO BUENA ESPERANZA LA NUEVA DOLOROSA.</v>
          </cell>
          <cell r="P64" t="str">
            <v>Residencial</v>
          </cell>
          <cell r="Q64">
            <v>2331</v>
          </cell>
          <cell r="R64">
            <v>1561</v>
          </cell>
          <cell r="S64">
            <v>0.692863789523765</v>
          </cell>
          <cell r="T64">
            <v>51</v>
          </cell>
          <cell r="U64">
            <v>0.170327717985622</v>
          </cell>
          <cell r="V64">
            <v>13</v>
          </cell>
          <cell r="W64">
            <v>0.136808492490613</v>
          </cell>
        </row>
        <row r="65">
          <cell r="H65" t="str">
            <v>1823/CABECERA</v>
          </cell>
          <cell r="I65">
            <v>20932</v>
          </cell>
          <cell r="J65">
            <v>0</v>
          </cell>
          <cell r="K65">
            <v>0.49076</v>
          </cell>
          <cell r="L65" t="str">
            <v>CAÑAR</v>
          </cell>
          <cell r="M65" t="str">
            <v>CAÑAR</v>
          </cell>
          <cell r="N65" t="str">
            <v>1823 ZHUD / SUSCAL / GENERAL MORALES / CHONTAMARCA / VENTURA / SAN ANTONIO DE PAGUANCAY / JAVÍN </v>
          </cell>
          <cell r="O65" t="str">
            <v>SANTA ROSA DUCUR, CHICAL, BOTIJA PAQUINA, ENEN, GUN ZHUD, ANGAS ZHUD, TRANCALOMA, TIPOCOCHA,  ZHUD, LOMA REDONDA, ARRAYÁN DORMIDO, LAS COPAS, SAN ANTONIO DUCUR, SAN MIGUEL CHONTAMARCA, SHIRCAY, YANAYACU, BAYO CRUZ, BACHIRÍN, CHAUPIYUNGA, SAN MARCOS DUCUR, CHOCAR ZHUD, CHIGLEDEL, SAN CARLOS CHONTAMARCA, CIMIENTOS, MOYANCÓN, SAN ANTONIO, CHACARPAMBA, JAVÍN DUCUR, LA MERCED DUCUR, PIMO ZHUD,  CORDILLERA DE BULUBULU, LAS CRUCES, GENERAL MORALES, SAN FRANCISCO, SAN ANTONIO, CARGALCHINA, SUSCAL, PUCANGO, PUMATOGLIA, SAN LUIS CHONTAMARCA, YANAHURCO, LA CLEMENTINA, PAPAYAL.</v>
          </cell>
          <cell r="P65" t="str">
            <v>Residencial</v>
          </cell>
          <cell r="Q65">
            <v>5244</v>
          </cell>
          <cell r="R65">
            <v>1170</v>
          </cell>
          <cell r="S65">
            <v>0.77196414716552</v>
          </cell>
          <cell r="T65">
            <v>114</v>
          </cell>
          <cell r="U65">
            <v>0.218640697333402</v>
          </cell>
          <cell r="V65">
            <v>7</v>
          </cell>
          <cell r="W65">
            <v>0.00939515550107798</v>
          </cell>
        </row>
        <row r="66">
          <cell r="H66" t="str">
            <v>2128/CABECERA</v>
          </cell>
          <cell r="I66">
            <v>36932</v>
          </cell>
          <cell r="J66">
            <v>0</v>
          </cell>
          <cell r="K66">
            <v>0.798406</v>
          </cell>
          <cell r="L66" t="str">
            <v>MORONA SANTIAGO</v>
          </cell>
          <cell r="M66" t="str">
            <v>SUCÚA</v>
          </cell>
          <cell r="N66" t="str">
            <v>2128: RÍO BLANCO / SANTA MARIANITA / SUCÚA</v>
          </cell>
          <cell r="O66" t="str">
            <v>PARROQUIA SANTA MARIANITA DESDE LA AV. TRONCAL AMAZÓNICA HASTA RÍO UPANO, BARRIO EL BELÉN DESDE LA AV. TRONCAL AMAZÓNICA HASTA HACIA EL RÍO UPANO, BARRIO EL TERMINAL DESDE LA AV. TRONCAL AMAZÓNICA HASTA LA AV. 2000, BARRIO UPANO, BARRIO AMAZONAS, BARRIO 3 DE NOVIEMBRE, BARRIO 5 ESQUINAS, BARRIO 31 DE AGOSTO, BARRIO LA PROVIDENCIA, BARRIO NUEVO ISRAEL, SANTA ROSA, SAN PABLO, PINCHUNAINT, TUNDAYM, SEIP, FLOR DEL BOSQUE, SAN LUIS, YUKUTEIS, KAYAMAS.</v>
          </cell>
          <cell r="P66" t="str">
            <v>Residencial</v>
          </cell>
          <cell r="Q66">
            <v>3152</v>
          </cell>
          <cell r="R66">
            <v>2341</v>
          </cell>
          <cell r="S66">
            <v>0.702264393132924</v>
          </cell>
          <cell r="T66">
            <v>260</v>
          </cell>
          <cell r="U66">
            <v>0.260020858774923</v>
          </cell>
          <cell r="V66">
            <v>11</v>
          </cell>
          <cell r="W66">
            <v>0.0377147480921527</v>
          </cell>
        </row>
        <row r="67">
          <cell r="H67" t="str">
            <v>2211/CABECERA</v>
          </cell>
          <cell r="I67">
            <v>17209</v>
          </cell>
          <cell r="J67">
            <v>0</v>
          </cell>
          <cell r="K67">
            <v>0.16132</v>
          </cell>
          <cell r="L67" t="str">
            <v>MORONA SANTIAGO</v>
          </cell>
          <cell r="M67" t="str">
            <v>SANTIAGO DE MÉNDEZ</v>
          </cell>
          <cell r="N67" t="str">
            <v>2211: Y DE PATUCA / TAYUZA / SAN FRANCISCO DE CHINIMBIMI</v>
          </cell>
          <cell r="O67" t="str">
            <v>Y DE PATUCA, TAYUZA, SAN FRANCISCO DE CHINIMBIMI.</v>
          </cell>
          <cell r="P67" t="str">
            <v>Residencial</v>
          </cell>
          <cell r="Q67">
            <v>868</v>
          </cell>
          <cell r="R67">
            <v>775</v>
          </cell>
          <cell r="S67">
            <v>0.686648207199656</v>
          </cell>
          <cell r="T67">
            <v>89</v>
          </cell>
          <cell r="U67">
            <v>0.29686018068855</v>
          </cell>
          <cell r="V67">
            <v>7</v>
          </cell>
          <cell r="W67">
            <v>0.0164916121117939</v>
          </cell>
        </row>
        <row r="68">
          <cell r="H68" t="str">
            <v>2312/CABECERA</v>
          </cell>
          <cell r="I68">
            <v>20935</v>
          </cell>
          <cell r="J68">
            <v>0</v>
          </cell>
          <cell r="K68">
            <v>0.445414</v>
          </cell>
          <cell r="L68" t="str">
            <v>MORONA SANTIAGO</v>
          </cell>
          <cell r="M68" t="str">
            <v>LIMÓN INDANZA</v>
          </cell>
          <cell r="N68" t="str">
            <v>2312: LIMÓN INDANZA / SAN JUAN BOSCO / GUALAQUIZA</v>
          </cell>
          <cell r="O68" t="str">
            <v>INDANZA, SAN MIGUEL DE CONCHAY, CENTRO CANTONAL DE SAN JUAN BOSCO, PARROQUIAS, PAN DE AZÚCAR, PANANZA, WAKAMBEIS, SAN CARLOS DE LIMÓN, GUALAQUIZA TODOS LAS COMUNIDADES UBICADAS A LO LARGO DE LA TRONCAL AMAZÓNICA DESDE EL RÍO KALAGLAS HASTA SAN FRANCISCO.</v>
          </cell>
          <cell r="P68" t="str">
            <v>Residencial</v>
          </cell>
          <cell r="Q68">
            <v>2628</v>
          </cell>
          <cell r="R68">
            <v>549</v>
          </cell>
          <cell r="S68">
            <v>0.686120070507999</v>
          </cell>
          <cell r="T68">
            <v>82</v>
          </cell>
          <cell r="U68">
            <v>0.2925620259851</v>
          </cell>
          <cell r="V68">
            <v>15</v>
          </cell>
          <cell r="W68">
            <v>0.0213179035069002</v>
          </cell>
        </row>
        <row r="69">
          <cell r="H69" t="str">
            <v>5011/CABECERA</v>
          </cell>
          <cell r="I69">
            <v>30774</v>
          </cell>
          <cell r="J69">
            <v>0</v>
          </cell>
          <cell r="K69">
            <v>0.439678016971588</v>
          </cell>
          <cell r="L69" t="str">
            <v>CAÑAR</v>
          </cell>
          <cell r="M69" t="str">
            <v>LA TRONCAL</v>
          </cell>
          <cell r="N69" t="str">
            <v>5011: LA CADENA - MANUEL DE J. CALLE</v>
          </cell>
          <cell r="O69" t="str">
            <v>LA CADENA, CALIFORNIA, INTEGRADO, RANCHO GRANDE, CIELITO, SAN ANTONIO, MANUEL DE J. CALLE.</v>
          </cell>
          <cell r="P69" t="str">
            <v>Residencial</v>
          </cell>
          <cell r="Q69">
            <v>1187</v>
          </cell>
          <cell r="R69">
            <v>800</v>
          </cell>
          <cell r="S69">
            <v>0.706539366119633</v>
          </cell>
          <cell r="T69">
            <v>88</v>
          </cell>
          <cell r="U69">
            <v>0.286279377499771</v>
          </cell>
          <cell r="V69">
            <v>3</v>
          </cell>
          <cell r="W69">
            <v>0.00718125638059627</v>
          </cell>
        </row>
        <row r="70">
          <cell r="H70" t="str">
            <v>0203/CABECERA</v>
          </cell>
          <cell r="I70">
            <v>18793</v>
          </cell>
          <cell r="J70">
            <v>0</v>
          </cell>
          <cell r="K70">
            <v>1.126694</v>
          </cell>
          <cell r="L70" t="str">
            <v>AZUAY</v>
          </cell>
          <cell r="M70" t="str">
            <v>CUENCA</v>
          </cell>
          <cell r="N70" t="str">
            <v>0203: SAN SEBASTIAN/CRUZ DEL VADO</v>
          </cell>
          <cell r="O70" t="str">
            <v>BOLÍVAR ENTRE MIGUEL VELEZ Y JUAN MONTALVO, CLINICA BOLÍVAR, SUCRE SENTRE MIGUEL VELEZ Y GENERAL TORRES, PLAZA SAN FRANCISCO, LA CONDAMINE</v>
          </cell>
          <cell r="P70" t="str">
            <v>Comercial</v>
          </cell>
          <cell r="Q70">
            <v>2477</v>
          </cell>
          <cell r="R70">
            <v>1341</v>
          </cell>
          <cell r="S70">
            <v>0.28629013259863</v>
          </cell>
          <cell r="T70">
            <v>1120</v>
          </cell>
          <cell r="U70">
            <v>0.696427778758624</v>
          </cell>
          <cell r="V70">
            <v>21</v>
          </cell>
          <cell r="W70">
            <v>0.0172820886427456</v>
          </cell>
        </row>
        <row r="71">
          <cell r="H71" t="str">
            <v>0321/CABECERA (SIN CENSO1)</v>
          </cell>
          <cell r="I71">
            <v>8040</v>
          </cell>
          <cell r="J71">
            <v>44730</v>
          </cell>
          <cell r="K71">
            <v>1.31728945454545</v>
          </cell>
          <cell r="L71" t="str">
            <v>AZUAY</v>
          </cell>
          <cell r="M71" t="str">
            <v>CUENCA</v>
          </cell>
          <cell r="N71" t="str">
            <v>0321A: BAGUANCHI / GUNCAY / SANTA CATALINA / SAN PEDRO DE EL VALLE / EL CEMENTERIO DE EL VALLE / RAYOLOMA.</v>
          </cell>
          <cell r="O71" t="str">
            <v>AV. 24 DE MAYO, REDONDEL DEL IESS, RAYOLOMA, BARRIO EMILIO SARMIENTO, BAGUANCHI, CRUCE DE MONAY, CARAPUNGO, EL TABLON DE PACCHA, EL CEDILLO, COLEGIO ALEMAN, GUNCAY, SANTA CATALINA, SAN PEDRO DE BAHUANCHI, EL CEMENTERIO DE EL VALLE, SAN MIGUEL DE BAGUANCHI, BAGUANCHI CHICO, COCHAS DE PACCHA, EL CARMEN, TORREOS, TOCTEPAMBA.</v>
          </cell>
          <cell r="P71" t="str">
            <v>Residencial</v>
          </cell>
          <cell r="Q71">
            <v>6376</v>
          </cell>
          <cell r="R71">
            <v>6027</v>
          </cell>
          <cell r="S71">
            <v>0.800949288459429</v>
          </cell>
          <cell r="T71">
            <v>205</v>
          </cell>
          <cell r="U71">
            <v>0.128233996089361</v>
          </cell>
          <cell r="V71">
            <v>79</v>
          </cell>
          <cell r="W71">
            <v>0.0708167154512099</v>
          </cell>
        </row>
        <row r="72">
          <cell r="H72" t="str">
            <v>0321/RECONECT: BELLA UNION</v>
          </cell>
          <cell r="I72">
            <v>43965</v>
          </cell>
          <cell r="J72">
            <v>0</v>
          </cell>
          <cell r="K72">
            <v>0.143183636363636</v>
          </cell>
          <cell r="L72" t="str">
            <v>AZUAY</v>
          </cell>
          <cell r="M72" t="str">
            <v>CUENCA</v>
          </cell>
          <cell r="N72" t="str">
            <v>0321B: BELLA UNIÓN / SANTA BARBARA / SAN PEDRO / GANANCAY / SIGSICOCHA / LA LIBERTAD / SAN BARTOLOMÉ.</v>
          </cell>
          <cell r="O72" t="str">
            <v>BELLA UNIÓN, SANTA BARBARA, SAN PEDRO, GANANCAY, SIGSICOCHA, LA LIBERTAD, SAN BARTOLOMÉ.</v>
          </cell>
          <cell r="P72" t="str">
            <v>Residencial</v>
          </cell>
          <cell r="Q72">
            <v>2241</v>
          </cell>
          <cell r="R72">
            <v>2157</v>
          </cell>
          <cell r="S72">
            <v>0.839442098405008</v>
          </cell>
          <cell r="T72">
            <v>83</v>
          </cell>
          <cell r="U72">
            <v>0.14728680771308</v>
          </cell>
          <cell r="V72">
            <v>3</v>
          </cell>
          <cell r="W72">
            <v>0.0132710938819114</v>
          </cell>
        </row>
        <row r="73">
          <cell r="H73" t="str">
            <v>0321/RECONECT: SANTA ANA</v>
          </cell>
          <cell r="I73">
            <v>44058</v>
          </cell>
          <cell r="J73">
            <v>0</v>
          </cell>
          <cell r="K73">
            <v>0.171820363636364</v>
          </cell>
          <cell r="L73" t="str">
            <v>AZUAY</v>
          </cell>
          <cell r="M73" t="str">
            <v>CUENCA</v>
          </cell>
          <cell r="N73" t="str">
            <v>0321C: SANTA ANA / TIGAPAL / GORDELEG / ZHIDMAD / GUANDUG / CAZHAPATA / EL GUAYAN / CHICO LALCOTE / SAN JOSE DE LALCOTE / EL CARMEN DE JADAN / BAYZHUN / EL TABLON / YUDO.</v>
          </cell>
          <cell r="O73" t="str">
            <v>SANTA ANA, TIGAPAL, GORDELEG, ZHIDMAD, GUANDUG, CAZHAPATA, EL GUAYAN, CHICOLALCOTE, SAN JOSE DE LALCOTE, EL CARMEN DE JADAN, BAYZHUN, EL TABLON, YUDO.</v>
          </cell>
          <cell r="P73" t="str">
            <v>Residencial</v>
          </cell>
          <cell r="Q73">
            <v>1946</v>
          </cell>
          <cell r="R73">
            <v>1867</v>
          </cell>
          <cell r="S73">
            <v>0.853705350809247</v>
          </cell>
          <cell r="T73">
            <v>58</v>
          </cell>
          <cell r="U73">
            <v>0.0993859289380603</v>
          </cell>
          <cell r="V73">
            <v>22</v>
          </cell>
          <cell r="W73">
            <v>0.0469087202526929</v>
          </cell>
        </row>
        <row r="74">
          <cell r="H74" t="str">
            <v>0321/RECONECT: DISHA</v>
          </cell>
          <cell r="I74">
            <v>43966</v>
          </cell>
          <cell r="J74">
            <v>0</v>
          </cell>
          <cell r="K74">
            <v>0.143183636363636</v>
          </cell>
          <cell r="L74" t="str">
            <v>AZUAY</v>
          </cell>
          <cell r="M74" t="str">
            <v>CUENCA</v>
          </cell>
          <cell r="N74" t="str">
            <v>0321D: QUINGEO/ SAN JOSE DE RARANGA</v>
          </cell>
          <cell r="O74" t="str">
            <v>EL VERDE QUINGEO, MEMBRILLO SANTA ANA, COCHAPAMBA QUINGEO, RUNAMACAS, MACAS QUINGEO, MONJAS QUINGEO, GARAUSHI, PIRICOCHA, CASPICORRAL, HUAIRAPUNGO, LA ESPERANZA SAN JOSE DE RARANGA</v>
          </cell>
          <cell r="P74" t="str">
            <v>Residencial</v>
          </cell>
          <cell r="Q74">
            <v>2751</v>
          </cell>
          <cell r="R74">
            <v>2664</v>
          </cell>
          <cell r="S74">
            <v>0.843498746021522</v>
          </cell>
          <cell r="T74">
            <v>83</v>
          </cell>
          <cell r="U74">
            <v>0.14584742582097</v>
          </cell>
          <cell r="V74">
            <v>5</v>
          </cell>
          <cell r="W74">
            <v>0.010653828157508</v>
          </cell>
        </row>
        <row r="75">
          <cell r="H75" t="str">
            <v>0322/RECONECT: BOCATTI (SIN G SUAREZ1)</v>
          </cell>
          <cell r="I75">
            <v>61293</v>
          </cell>
          <cell r="J75">
            <v>44336</v>
          </cell>
          <cell r="K75">
            <v>2.51834311111111</v>
          </cell>
          <cell r="L75" t="str">
            <v>AZUAY</v>
          </cell>
          <cell r="M75" t="str">
            <v>CUENCA</v>
          </cell>
          <cell r="N75" t="str">
            <v>0322A: GONZÁLEZ SUÁREZ / SECTOR EUCALIPTOS</v>
          </cell>
          <cell r="O75" t="str">
            <v>GONZÁLEZ SUÁREZ DESDE LA MAX UHLE  HASTA AV. TAHUANTINSUYO,  CALLE CARPENTER, GENERAL ARTIGAS, CONSTANCIO VIGIL, GABRIELA MISTRAL, PANCHO VILLA, BENITO JUAREZ, JOSE MARTI, 13 DE ABRIL, DE LOS MAYAS, RAFAEL GALARZA, MANUEL MUÑOZ, HERNAN CORDERO, TEOTIHUACAN, ATAHUALPA, OCTAVIO PAZ, PABLO NERUDA, EL TIEMPO HASTA WASHINGTON, SECTOR CURTIEMBRE, MULTIFALILIARES EUCALIPTOS, SECTOR PARQUE INTERANDINO, CALLE LOS SHIRIS, ALTIPLANO, PRINCESA PACCHA, PINTAG. </v>
          </cell>
          <cell r="P75" t="str">
            <v>Residencial</v>
          </cell>
          <cell r="Q75">
            <v>8203</v>
          </cell>
          <cell r="R75">
            <v>2851</v>
          </cell>
          <cell r="S75">
            <v>0.653155253471421</v>
          </cell>
          <cell r="T75">
            <v>233</v>
          </cell>
          <cell r="U75">
            <v>0.276028121033055</v>
          </cell>
          <cell r="V75">
            <v>34</v>
          </cell>
          <cell r="W75">
            <v>0.070816625495524</v>
          </cell>
        </row>
        <row r="76">
          <cell r="H76" t="str">
            <v>0101/CABECERA</v>
          </cell>
          <cell r="I76">
            <v>18787</v>
          </cell>
          <cell r="J76">
            <v>0</v>
          </cell>
          <cell r="K76">
            <v>1.39627305517578</v>
          </cell>
          <cell r="L76" t="str">
            <v>AZUAY</v>
          </cell>
          <cell r="M76" t="str">
            <v>CUENCA</v>
          </cell>
          <cell r="N76" t="str">
            <v>0101: VARGAS MACHUCA, TOMÁS ORDÓÑEZ Y MANUEL VEGA ENTRE BOLÍVAR Y RAFAEL MARÍA ARÍZAGA. MERCADO 9 DE OCTUBRE Y PLAZA ROTARY, CONSEJO PROVINCIAL.</v>
          </cell>
          <cell r="O76" t="str">
            <v>CALLE PÍO BRAVO ENTRE LUIS CORDERO Y AV. HUAYNA CÁPAC, ANTONIO VEGA MUÑOZ ENTRE MARIANO CUEVA Y AV. HUAYNA CÁPAC, GASPAR SANGURIMA ENTRE HERMANO MIGUEL Y AV. HUAYNA CÁPAC, LAMAR ENTRE MARIANO CUEVA Y AV. HUAYNA CÁPAC, GRAN COLOMBIA ENTE MARIANO CUEVA Y AV. HUYANA CÁPAC, BOLÍVAR ENTRE MARIANO CUEVA Y VARGAS MACHUCA, MARIANO CUEVA ENTRE  SUCRE Y RAFAEL MARÍA ARÍZAGA, VARGAS MACHUCA ENTRE BOLÍVAR Y RAFAEL MARÍA ARÍZAGA, TOMÁS ORDÓÑEZ ENTRE GRAN COLOMBIA Y RAFAEL MARÍA ARÍZAGA, MANUEL VEGA DESDE LA BOLÍVAR HASTA RAFAEL MARÍA ARÍZAGA. MERCADO NUEVE DE OCTUBRE Y PLAZA ROTARY, CONSEJO PROVINCIAL.</v>
          </cell>
          <cell r="P76" t="str">
            <v>Comercial</v>
          </cell>
          <cell r="Q76">
            <v>3868</v>
          </cell>
          <cell r="R76">
            <v>2459</v>
          </cell>
          <cell r="S76">
            <v>0.410872788755644</v>
          </cell>
          <cell r="T76">
            <v>1371</v>
          </cell>
          <cell r="U76">
            <v>0.569719985020532</v>
          </cell>
          <cell r="V76">
            <v>46</v>
          </cell>
          <cell r="W76">
            <v>0.0194072262238242</v>
          </cell>
        </row>
        <row r="77">
          <cell r="H77" t="str">
            <v>05210/CABECERA</v>
          </cell>
          <cell r="I77">
            <v>43723</v>
          </cell>
          <cell r="J77">
            <v>0</v>
          </cell>
          <cell r="K77">
            <v>1.86304</v>
          </cell>
          <cell r="L77" t="str">
            <v>AZUAY</v>
          </cell>
          <cell r="M77" t="str">
            <v>CUENCA</v>
          </cell>
          <cell r="N77" t="str">
            <v>05210: SECTOR AV. ORDÓÑEZ LASSO / PASEO TRES DE NOVIEMBRE</v>
          </cell>
          <cell r="O77" t="str">
            <v>FRANCISCO CISNEROS, MIGUEL ORTEGA ALCOCER, FRANCISCO AGUILAR, MARIANO ESTRELLA, GENERAL ESCANDÓN, RICARDO DARQUEA GRANDA, VÍCTOR MANUEL ALBORNOZ, ORDÓÑEZ LASSO DESDE LOS CEREZOS HASTA LOS ALAMOS, PASEO TRES DE NOVIEMBRE.</v>
          </cell>
          <cell r="P77" t="str">
            <v>Residencial</v>
          </cell>
          <cell r="Q77">
            <v>6455</v>
          </cell>
          <cell r="R77">
            <v>3258</v>
          </cell>
          <cell r="S77">
            <v>0.582824639294663</v>
          </cell>
          <cell r="T77">
            <v>590</v>
          </cell>
          <cell r="U77">
            <v>0.40219997931471</v>
          </cell>
          <cell r="V77">
            <v>31</v>
          </cell>
          <cell r="W77">
            <v>0.0149753813906275</v>
          </cell>
        </row>
        <row r="78">
          <cell r="H78" t="str">
            <v>0529/CABECERA</v>
          </cell>
          <cell r="I78">
            <v>43724</v>
          </cell>
          <cell r="J78">
            <v>0</v>
          </cell>
          <cell r="K78">
            <v>0.589029269943304</v>
          </cell>
          <cell r="L78" t="str">
            <v>AZUAY</v>
          </cell>
          <cell r="M78" t="str">
            <v>CUENCA</v>
          </cell>
          <cell r="N78" t="str">
            <v>0529: 1RO DE MAYO / REMIGIO CRESPO</v>
          </cell>
          <cell r="O78" t="str">
            <v>1ERO DE MAYO ENTRE LOJA Y SOLANO, 10 DE AGOSTO EN MIGUEL DIAZ Y LOJA, LORENZO PIEDRA ENTRE ISABEL LANDIBAR Y REMIGIO CRESPO, REMIGIO CRESPO ENTRE LOJA Y SOLANO, JULIO MATOVELLE ENTRE LOJA Y JUAN IÑIGUEZ.</v>
          </cell>
          <cell r="P78" t="str">
            <v>Residencial</v>
          </cell>
          <cell r="Q78">
            <v>2171</v>
          </cell>
          <cell r="R78">
            <v>1995</v>
          </cell>
          <cell r="S78">
            <v>0.78001906170597</v>
          </cell>
          <cell r="T78">
            <v>152</v>
          </cell>
          <cell r="U78">
            <v>0.15857650197468</v>
          </cell>
          <cell r="V78">
            <v>29</v>
          </cell>
          <cell r="W78">
            <v>0.0614044363193506</v>
          </cell>
        </row>
        <row r="79">
          <cell r="H79" t="str">
            <v>1523/RECONECT: NOCAY</v>
          </cell>
          <cell r="I79">
            <v>44299</v>
          </cell>
          <cell r="J79">
            <v>0</v>
          </cell>
          <cell r="K79">
            <v>1.40570114285714</v>
          </cell>
          <cell r="L79" t="str">
            <v>AZUAY</v>
          </cell>
          <cell r="M79" t="str">
            <v>PAUTE</v>
          </cell>
          <cell r="N79" t="str">
            <v>1523A: SECTOR UZHUPUD HASTA PADREHURCO.</v>
          </cell>
          <cell r="O79" t="str">
            <v>UZHUPUD, COLEGIO AGRONOMICO, SAN IGNACION, SANJUANPAMBA, ZHUMIR, SAN JOSE DE HUACAS, TACAPAMBA, VILLAFLOR, VANTE, PIRINCAY, PAUTE CENTRO, PLAZAPAMBA, EL CALVARIO, VIRGENPAMBA, PUCALOMA, MARCOLOMA, ZECAY, SUMAN, GUAYAN, BULAN, TEJAR, TAMBILLO PADREHURCO</v>
          </cell>
          <cell r="P79" t="str">
            <v>Residencial</v>
          </cell>
          <cell r="Q79">
            <v>7934</v>
          </cell>
          <cell r="R79">
            <v>2907</v>
          </cell>
          <cell r="S79">
            <v>0.577259652063926</v>
          </cell>
          <cell r="T79">
            <v>634</v>
          </cell>
          <cell r="U79">
            <v>0.352816301817994</v>
          </cell>
          <cell r="V79">
            <v>53</v>
          </cell>
          <cell r="W79">
            <v>0.0699240461180803</v>
          </cell>
        </row>
        <row r="80">
          <cell r="H80" t="str">
            <v>0821/CABECERA</v>
          </cell>
          <cell r="I80">
            <v>32906</v>
          </cell>
          <cell r="J80">
            <v>0</v>
          </cell>
          <cell r="K80">
            <v>4.48261</v>
          </cell>
          <cell r="L80" t="str">
            <v>AZUAY</v>
          </cell>
          <cell r="M80" t="str">
            <v>CUENCA</v>
          </cell>
          <cell r="N80" t="str">
            <v>0821: TURI / SECTORES ENTRE 1RO DE MAYO, REMIGO CRESPO, SOLANO Y LOJA</v>
          </cell>
          <cell r="O80" t="str">
            <v>TURI, 24 DE MAYO ENTRE REDONDEL DE GAPAL Y TRES PUENTES, PRIMERO DE MAYO ENTRE TRES PUENTES Y LOJA, 10 DE AGOSTO ENTRE SOLANO Y LOJA, LORENZO PIEDRA, REMIGIO CRESPO ENTRE SOLANO Y LOJA.</v>
          </cell>
          <cell r="P80" t="str">
            <v>Residencial</v>
          </cell>
          <cell r="Q80">
            <v>9064</v>
          </cell>
          <cell r="R80">
            <v>2720</v>
          </cell>
          <cell r="S80">
            <v>0.472275306291731</v>
          </cell>
          <cell r="T80">
            <v>605</v>
          </cell>
          <cell r="U80">
            <v>0.403227145797878</v>
          </cell>
          <cell r="V80">
            <v>39</v>
          </cell>
          <cell r="W80">
            <v>0.124497547910391</v>
          </cell>
        </row>
        <row r="81">
          <cell r="H81" t="str">
            <v>0823/CABECERA</v>
          </cell>
          <cell r="I81">
            <v>32908</v>
          </cell>
          <cell r="J81">
            <v>0</v>
          </cell>
          <cell r="K81">
            <v>0.69541</v>
          </cell>
          <cell r="L81" t="str">
            <v>AZUAY</v>
          </cell>
          <cell r="M81" t="str">
            <v>CUENCA</v>
          </cell>
          <cell r="N81" t="str">
            <v>0823: LA QUEBRADA DE TURI,  BELLAVISTA / PUNTA CORRAL / CORAZÓN DE JESUS / SAN PEDRO DE HIERBA BUENA / EL VERDE /  GULLANZHAPA / GUALALCAY / VÍA A LOS LAURELES / VÍA A PAREDONES / TRES ESTRELLAS / TOTORACOCHA ALTA Y BAJA DE GUALALCAY / TRANCAPAMBA /  SAN PEDRO DE YUNGA / PARACOLOMA /  MORASCALLE / TAÑILOMA /  CHILCATOTORA / CHILACACHAPARRA / SAN FRANCISCO / TARQUI CENTRO.</v>
          </cell>
          <cell r="O81" t="str">
            <v> LA QUEBRADA DE TURI, BELLAVISTA, PUNTA CORRAL;  CORAZÓN DE JESÚS, SAN PEDRO DE HIERBA BUENA; EL VERDE; GULLANZHAPA, GUALALCAY, VIA A LOS LAURELES, VIA A  PAREDONES, TRES ESTRELLAS, TOTORACOCHA ALTA Y BAJA DE GUALALCAY, TRANCAPAMBA,  SAN PEDRO DE YUNGA, PARACOLOMA, MORASCALLE, TAÑILOMA, CHILCATOTORA, CHILACACHAPARRA, SAN FRANCISCO, TARQUI CENTRO.</v>
          </cell>
          <cell r="P81" t="str">
            <v>Residencial</v>
          </cell>
          <cell r="Q81">
            <v>4788</v>
          </cell>
          <cell r="R81">
            <v>2096</v>
          </cell>
          <cell r="S81">
            <v>0.873364820769687</v>
          </cell>
          <cell r="T81">
            <v>89</v>
          </cell>
          <cell r="U81">
            <v>0.104509383163774</v>
          </cell>
          <cell r="V81">
            <v>20</v>
          </cell>
          <cell r="W81">
            <v>0.022125796066539</v>
          </cell>
        </row>
        <row r="82">
          <cell r="H82" t="str">
            <v>1223/CABECERA</v>
          </cell>
          <cell r="I82">
            <v>16875</v>
          </cell>
          <cell r="J82">
            <v>0</v>
          </cell>
          <cell r="K82">
            <v>1.287686</v>
          </cell>
          <cell r="L82" t="str">
            <v>AZUAY</v>
          </cell>
          <cell r="M82" t="str">
            <v>PAUTE</v>
          </cell>
          <cell r="N82" t="str">
            <v>1223: EL CABO / LA HIGUERA / ZHUMIR / GUACHAPALA / EL PAN</v>
          </cell>
          <cell r="O82" t="str">
            <v>EL CABO, ZHUMIR, GUACHAPALA, LUGMAPAMBA, RUMIHURCO, LA ESTANCIA, AGUAS BLANCAS, CHICÁN, COPZHAL, MARAS, ALGARROBO, CHICTY, SAN PEDRO, TUTUCAN, PARIG, GUACHAPALA, ÑUÑURCO, DON JULO, GUABLID, SACRE, SAN VICENTE, SA.NTA TERESITA, LA MERCED, EL PAN, LA TINA, SEVILLA DE ORO, CHIMUL, LA UNIÓN, SANTA ROSA, CENTRO DE PALMAS, CHALACAY, OSOYACU</v>
          </cell>
          <cell r="P82" t="str">
            <v>Residencial</v>
          </cell>
          <cell r="Q82">
            <v>7207</v>
          </cell>
          <cell r="R82">
            <v>2187</v>
          </cell>
          <cell r="S82">
            <v>0.819896248912789</v>
          </cell>
          <cell r="T82">
            <v>132</v>
          </cell>
          <cell r="U82">
            <v>0.162194654999116</v>
          </cell>
          <cell r="V82">
            <v>12</v>
          </cell>
          <cell r="W82">
            <v>0.0179090960880945</v>
          </cell>
        </row>
        <row r="83">
          <cell r="H83" t="str">
            <v>1422/CABECERA</v>
          </cell>
          <cell r="I83">
            <v>6590</v>
          </cell>
          <cell r="J83">
            <v>0</v>
          </cell>
          <cell r="K83">
            <v>1.101736</v>
          </cell>
          <cell r="L83" t="str">
            <v>AZUAY</v>
          </cell>
          <cell r="M83" t="str">
            <v>NABÓN</v>
          </cell>
          <cell r="N83" t="str">
            <v>1422: LENTAG / LA PAZ / NABÓN / OÑA </v>
          </cell>
          <cell r="O83" t="str">
            <v>LENTAG BOHEMIA DRINKS, PAREDONES SAN FELIPE DE OÑA, YUQUIS, MEMBRILLO, NABÓN, ÑAMARÍN, COCHAPATA, ZHIÑA, LA CRUZ, HERMANO MIGUEL, PICHANILLAS, LA JARATA, AYALOMA, LA RAMADA,  MORASLOMA, PATADEL, BAIJÓN, CASADEL, RUMILOMA, LAS NIEVES CHAYA, BAYÁN, COCHAPATA, PUCA, TAMBO VIEJO, LA PAZ, PUTUPANO, PURÍN, ROSAS, RODEO, MORASLOMA DE OÑA, CHUNAZANA, RAÑAS, TRANCAPATA LAS NIEVES CHAYA, PUCALLPA, CHACAPATA, RAMBRAN SAN FELIPE DE OÑA, ULUCATA, PICHANILLAS,  CHARQUI, EL PASO, LLIMBI, UDUZHAPA, PUEBLO VIEJO, BAIJÓN, SANTA ELENA, COPACABANA, PARAMO DE TINAJILLAS, RARIG, OÑAZHAPA, TINTACRUZ, COCHAPATA.</v>
          </cell>
          <cell r="P83" t="str">
            <v>Residencial</v>
          </cell>
          <cell r="Q83">
            <v>7372</v>
          </cell>
          <cell r="R83">
            <v>2650</v>
          </cell>
          <cell r="S83">
            <v>0.714384293822761</v>
          </cell>
          <cell r="T83">
            <v>182</v>
          </cell>
          <cell r="U83">
            <v>0.234274449243132</v>
          </cell>
          <cell r="V83">
            <v>17</v>
          </cell>
          <cell r="W83">
            <v>0.0513412569341073</v>
          </cell>
        </row>
        <row r="84">
          <cell r="H84" t="str">
            <v>1423/CABECERA</v>
          </cell>
          <cell r="I84">
            <v>11871</v>
          </cell>
          <cell r="J84">
            <v>0</v>
          </cell>
          <cell r="K84">
            <v>1.648836</v>
          </cell>
          <cell r="L84" t="str">
            <v>AZUAY</v>
          </cell>
          <cell r="M84" t="str">
            <v>GIRÓN</v>
          </cell>
          <cell r="N84" t="str">
            <v>1423: VÍA GIRÓN - PASAJE / GIRÓN /  SAN FERNANDO</v>
          </cell>
          <cell r="O84" t="str">
            <v>BALZAPAMBA, MOISEN, PACAY, PUCUCARI, ROSAS, SANTO CRISTO, ASUNCIÓN, LAS NIEVES, RUMILOMA, RUMIPAMBA, SANTA ROSA, COCHALOMA, SAN JOSE, SAN FERNANDO, PARTE ALTA DE CALEDONIAS, RIRCAY, PONGO GRANDE, RIRCAY, GIGANTONES, CALEDONIAS, PONGO CHICO, RUMIPAMBA, LEOCAPAC, PARCUSPAMBA, TABLON, GIRÓN CENTRO, MAZTA CHICO, MAZTA GRANDE, ZAPATA, EL VERDE, PORTETE, EL CHORRO, CARMEN DEL CHORRO, FATIMA, NARAMBOTE, PUCALLPA, CHORRO GRANDE, SANTA ANA CAUQUIL BESTION, SAN GERARDO, SAN MARTIN GRANDE, CHUMBLIN, CRISTAL AGUARONGOS.</v>
          </cell>
          <cell r="P84" t="str">
            <v>Residencial</v>
          </cell>
          <cell r="Q84">
            <v>8506</v>
          </cell>
          <cell r="R84">
            <v>2582</v>
          </cell>
          <cell r="S84">
            <v>0.741670008138861</v>
          </cell>
          <cell r="T84">
            <v>288</v>
          </cell>
          <cell r="U84">
            <v>0.212830438837535</v>
          </cell>
          <cell r="V84">
            <v>16</v>
          </cell>
          <cell r="W84">
            <v>0.0454995530236035</v>
          </cell>
        </row>
        <row r="85">
          <cell r="H85" t="str">
            <v>1522/CABECERA</v>
          </cell>
          <cell r="I85">
            <v>16871</v>
          </cell>
          <cell r="J85">
            <v>0</v>
          </cell>
          <cell r="K85">
            <v>2.603498</v>
          </cell>
          <cell r="L85" t="str">
            <v>AZUAY</v>
          </cell>
          <cell r="M85" t="str">
            <v>GUALACEO</v>
          </cell>
          <cell r="N85" t="str">
            <v>1522 GUALACEO CENTRO, SAN PEDRO LOS OLIVOS </v>
          </cell>
          <cell r="O85" t="str">
            <v>GUALACEO CENTRO, AYALOMA, VÍA QUIMZHI - DOTAXI, PARCULOMA, SALAGUICHAY,  AV. POLICÍA NACIONAL, AV. CIRCUNVALACIÓN, CALLE EUGENIO ESPEJO, EL PROGRESO, BARRIO LINDO, BULZHÚN, TOCTELOMA, PATUL, LLAMPASAY, BULLCAY, ILUNCAY, SAN PEDRO DE LOS OLIVOS, CAGUAZHÚN CHICO, PUENTE EUROPA</v>
          </cell>
          <cell r="P85" t="str">
            <v>Residencial</v>
          </cell>
          <cell r="Q85">
            <v>9463</v>
          </cell>
          <cell r="R85">
            <v>5464</v>
          </cell>
          <cell r="S85">
            <v>0.564280983112145</v>
          </cell>
          <cell r="T85">
            <v>1640</v>
          </cell>
          <cell r="U85">
            <v>0.351296627846187</v>
          </cell>
          <cell r="V85">
            <v>143</v>
          </cell>
          <cell r="W85">
            <v>0.0844223890416682</v>
          </cell>
        </row>
        <row r="86">
          <cell r="H86" t="str">
            <v>1825/CABECERA (SIN SUSCALPAMBA VIEJO)</v>
          </cell>
          <cell r="I86">
            <v>50849</v>
          </cell>
          <cell r="J86">
            <v>52130</v>
          </cell>
          <cell r="K86">
            <v>0.316568571428571</v>
          </cell>
          <cell r="L86" t="str">
            <v>CAÑAR</v>
          </cell>
          <cell r="M86" t="str">
            <v>CAÑAR</v>
          </cell>
          <cell r="N86" t="str">
            <v>1825: DUCUR / PETROECUADOR</v>
          </cell>
          <cell r="O86" t="str">
            <v>SAN RAFAEL, JIRINCAY, SHUYA, CHARACAY, GUN CHICO, YANACANCHIS, CHACARPAMBA, CASHUIN, RIRPUR, GUALLETURO, GULAG</v>
          </cell>
          <cell r="P86" t="str">
            <v>Comercial</v>
          </cell>
          <cell r="Q86">
            <v>1724</v>
          </cell>
          <cell r="R86">
            <v>1156</v>
          </cell>
          <cell r="S86">
            <v>0.852108456340781</v>
          </cell>
          <cell r="T86">
            <v>35</v>
          </cell>
          <cell r="U86">
            <v>0.136628895074973</v>
          </cell>
          <cell r="V86">
            <v>4</v>
          </cell>
          <cell r="W86">
            <v>0.0112626485842459</v>
          </cell>
        </row>
        <row r="87">
          <cell r="H87" t="str">
            <v>0522/RECONECT: MEXICO</v>
          </cell>
          <cell r="I87">
            <v>43974</v>
          </cell>
          <cell r="J87">
            <v>0</v>
          </cell>
          <cell r="K87">
            <v>2.774398</v>
          </cell>
          <cell r="L87" t="str">
            <v>AZUAY</v>
          </cell>
          <cell r="M87" t="str">
            <v>CUENCA</v>
          </cell>
          <cell r="N87" t="str">
            <v>0522A: UNIDAD NACIONAL / COLISEO / TOTEMS</v>
          </cell>
          <cell r="O87" t="str">
            <v>AV. AMAZONAS, BARRIO LOS SENDEROS, CALLES ECUADOR, COLOMBIA, PARAGUAY, URUGUAY, CHILE, PADUA, AV. UNIDAD NACIONAL, GUAYAS ENTRE UNIDAD NACIONAL Y REMIGIO TAMARIZ, AV. REMIGIO CRESPO ENTRE AMÉRICAS Y LOJA, AV. DEL BATÁN ENTRE AMÉRICAS Y LOS RÍOS, AV. 12 DE ABRIL ENTRE AMÉRICAS Y LOS RÍOS, COLISEO JEFFERSON PÉREZ, PISCINA OLÍMPICA, AV. GRAN COLOMBIA ENTRE AMÉRICAS Y MIGUEL MOROCHO, ZONA ROSA.</v>
          </cell>
          <cell r="P87" t="str">
            <v>Comercial</v>
          </cell>
          <cell r="Q87">
            <v>7297</v>
          </cell>
          <cell r="R87">
            <v>4616</v>
          </cell>
          <cell r="S87">
            <v>0.444167049800987</v>
          </cell>
          <cell r="T87">
            <v>1194</v>
          </cell>
          <cell r="U87">
            <v>0.53525383151897</v>
          </cell>
          <cell r="V87">
            <v>75</v>
          </cell>
          <cell r="W87">
            <v>0.0205791186800433</v>
          </cell>
        </row>
        <row r="88">
          <cell r="H88" t="str">
            <v>1824/RECONECT: CAÑAR 24 MAYO</v>
          </cell>
          <cell r="I88">
            <v>56538</v>
          </cell>
          <cell r="J88">
            <v>0</v>
          </cell>
          <cell r="K88">
            <v>0.295324166666667</v>
          </cell>
          <cell r="L88" t="str">
            <v>CAÑAR</v>
          </cell>
          <cell r="M88" t="str">
            <v>CAÑAR</v>
          </cell>
          <cell r="N88" t="str">
            <v>1824A: SIGSIHUAYCO/ LA PLAYA TAMBO/ COYOCTOR </v>
          </cell>
          <cell r="O88" t="str">
            <v>SIGSIHUAYCO/ LA PLAYA TAMBO/ COYOCTOR </v>
          </cell>
          <cell r="P88" t="str">
            <v>Residencial</v>
          </cell>
          <cell r="Q88">
            <v>2071</v>
          </cell>
          <cell r="R88">
            <v>1194</v>
          </cell>
          <cell r="S88">
            <v>0.655647871220512</v>
          </cell>
          <cell r="T88">
            <v>64</v>
          </cell>
          <cell r="U88">
            <v>0.13490078555159</v>
          </cell>
          <cell r="V88">
            <v>12</v>
          </cell>
          <cell r="W88">
            <v>0.209451343227898</v>
          </cell>
        </row>
        <row r="89">
          <cell r="H89" t="str">
            <v>2121/RECONECTADOR MANUEL MONCAYO</v>
          </cell>
          <cell r="I89">
            <v>45478</v>
          </cell>
          <cell r="J89">
            <v>0</v>
          </cell>
          <cell r="K89">
            <v>1.46868515625</v>
          </cell>
          <cell r="L89" t="str">
            <v>MORONA SANTIAGO</v>
          </cell>
          <cell r="M89" t="str">
            <v>MORONA</v>
          </cell>
          <cell r="N89" t="str">
            <v>2121: MACAS, RIO BLANCO</v>
          </cell>
          <cell r="O89" t="str">
            <v>BARRIO ROSARIO DESDE LA CALLE HERMITA AL SUR, BARRIO LOS VERGELES, BARRIO VALLE DEL UPANO, LA ALBORADA, AV. LUIS FELIPE JARAMILLO, TERMINAL TERRESTRE DE MACAS, BARRIO AMAZONAS (DESDE LA AV. AMAZONAS HASTA LA CALLE RODRIGO NÚÑEZ DE BONILLA), SECTOR DE LAS PISCINAS MUNICIPALES, PASAJE LOS CANELOS, ANTIGUO HOSPITAL DE MACAS, AV. 24 DE MAYO (HASTA LA CALLE QUITO), SECTOR LA BARBACOA, BAJA DEL UPANO HASTA LA AV. DE LA CIUDAD, BANCO DEL PICHINCHA, COLISEO LOS CANELOS, CUERPO DE BOMBEROS DE MACAS, SECTOR COLEGIO DON BOSCO, SECTOR COLEGIO MARÍA AUXILIADORA, GOBIERNO MUNICIPAL DE MORONA, GOBIERNO PROVINCIAL DE MORONA SANTIAGO, CNT, COLISEO 29 DE MAYO, AV. DON BOSCO, PARQUE RECREACIONAL, SECTOR COLISEO LA LAGUNA, PASAJE MIRADOR, UNIVERSIDAD ESPOCH, ESTADIO TITO NAVARRETE, SECTOR RECINTO FERIAL, CALLE PADRE ALBINO DEL CURTO, BARRIO TINGUICHACA DESDE LA CALLE VICTORIA CARVAJAL, BARRIO 5 DE OCTUBRE DESDE LA CALLE CATALINA VILLAREAL, BARRIO JARDÍN DEL UPANO DESDE LA AV. 13 DE ABRIL, VÍA A PROAÑO, GENERAL PROAÑO SECTOR PARQUE CENTRAL Y JUNTA PARROQUIAL, NUEVO JERUSALÉN, PACCHA, HUACHO - DOMINGO, SAN ISIDRO.</v>
          </cell>
          <cell r="P89" t="str">
            <v>Residencial</v>
          </cell>
          <cell r="Q89">
            <v>4735</v>
          </cell>
          <cell r="R89">
            <v>1559</v>
          </cell>
          <cell r="S89">
            <v>0.565926720234159</v>
          </cell>
          <cell r="T89">
            <v>493</v>
          </cell>
          <cell r="U89">
            <v>0.416319581692313</v>
          </cell>
          <cell r="V89">
            <v>12</v>
          </cell>
          <cell r="W89">
            <v>0.0177536980735285</v>
          </cell>
        </row>
        <row r="90">
          <cell r="H90" t="str">
            <v>2213/CABECERA</v>
          </cell>
          <cell r="I90">
            <v>41025</v>
          </cell>
          <cell r="J90">
            <v>0</v>
          </cell>
          <cell r="K90">
            <v>0.636405</v>
          </cell>
          <cell r="L90" t="str">
            <v>MORONA SANTIAGO</v>
          </cell>
          <cell r="M90" t="str">
            <v>SANTIAGO DE MÉNDEZ Y TIWINTZA</v>
          </cell>
          <cell r="N90" t="str">
            <v>2213: SANTIAGO / SAN JOSÉ DE MORONA / PATUCA / YAUPI</v>
          </cell>
          <cell r="O90" t="str">
            <v>SANTIAGO, SAN JOSÉ DE MORONA, PATUCA, YAUPI.</v>
          </cell>
          <cell r="P90" t="str">
            <v>Residencial</v>
          </cell>
          <cell r="Q90">
            <v>1994</v>
          </cell>
          <cell r="R90">
            <v>753</v>
          </cell>
          <cell r="S90">
            <v>0.44263052261519</v>
          </cell>
          <cell r="T90">
            <v>138</v>
          </cell>
          <cell r="U90">
            <v>0.546697985103866</v>
          </cell>
          <cell r="V90">
            <v>6</v>
          </cell>
          <cell r="W90">
            <v>0.0106714922809435</v>
          </cell>
        </row>
        <row r="91">
          <cell r="H91" t="str">
            <v>5012/RECONECT: EL ZAFRERO</v>
          </cell>
          <cell r="I91">
            <v>52262</v>
          </cell>
          <cell r="J91">
            <v>0</v>
          </cell>
          <cell r="K91">
            <v>1.47786453210449</v>
          </cell>
          <cell r="L91" t="str">
            <v>CAÑAR</v>
          </cell>
          <cell r="M91" t="str">
            <v>LA TRONCAL</v>
          </cell>
          <cell r="N91" t="str">
            <v>5012B: COLISEO LA TRONCAL</v>
          </cell>
          <cell r="O91" t="str">
            <v>SAN VALENTIN, BCO DE LA VIVIENDA, JUAN HIDALGO, COLISEO, CDLA MENDIETA, MARTA DE ROLDOS, ZONA NORTE VOLUNTAD DE DIOS</v>
          </cell>
          <cell r="P91" t="str">
            <v>Residencial</v>
          </cell>
          <cell r="Q91">
            <v>5457</v>
          </cell>
          <cell r="R91">
            <v>2223</v>
          </cell>
          <cell r="S91">
            <v>0.750604541499888</v>
          </cell>
          <cell r="T91">
            <v>256</v>
          </cell>
          <cell r="U91">
            <v>0.245746247388808</v>
          </cell>
          <cell r="V91">
            <v>5</v>
          </cell>
          <cell r="W91">
            <v>0.00364921111130392</v>
          </cell>
        </row>
        <row r="92">
          <cell r="H92" t="str">
            <v>5014/CABECERA</v>
          </cell>
          <cell r="I92">
            <v>30775</v>
          </cell>
          <cell r="J92">
            <v>0</v>
          </cell>
          <cell r="K92">
            <v>1.71959868408203</v>
          </cell>
          <cell r="L92" t="str">
            <v>CAÑAR</v>
          </cell>
          <cell r="M92" t="str">
            <v>LA TRONCAL</v>
          </cell>
          <cell r="N92" t="str">
            <v>5014: LA PUNTILLA / PANCHO NEGRO</v>
          </cell>
          <cell r="O92" t="str">
            <v>CDLA. UNIDOS VENCEREMOS, TERMINAL TERRESTRE, PUNTILLA, PANCHO NEGRO, LA NORMITA, 40 CUADRAS, LA MOLIENDA, BALNEARIO PEDREGAL,
SAN LUIS, SAN VICENTE EL CISNE, EL PORVENIR.</v>
          </cell>
          <cell r="P92" t="str">
            <v>Residencial</v>
          </cell>
          <cell r="Q92">
            <v>3115</v>
          </cell>
          <cell r="R92">
            <v>1763</v>
          </cell>
          <cell r="S92">
            <v>0.5066328009409</v>
          </cell>
          <cell r="T92">
            <v>331</v>
          </cell>
          <cell r="U92">
            <v>0.483541692847823</v>
          </cell>
          <cell r="V92">
            <v>7</v>
          </cell>
          <cell r="W92">
            <v>0.00982550621127626</v>
          </cell>
        </row>
        <row r="93">
          <cell r="H93" t="str">
            <v>0102/CABECERA</v>
          </cell>
          <cell r="I93">
            <v>10249</v>
          </cell>
          <cell r="J93">
            <v>0</v>
          </cell>
          <cell r="K93">
            <v>1.47537800476074</v>
          </cell>
          <cell r="L93" t="str">
            <v>AZUAY</v>
          </cell>
          <cell r="M93" t="str">
            <v>CUENCA</v>
          </cell>
          <cell r="N93" t="str">
            <v>0102: SANGURIMA, GRAN COLOMBIA Y  BOLÍVAR ENTRE BENIGNO MALO Y HERMANO MIGUEL.  GOBERNACIÓN, IESS</v>
          </cell>
          <cell r="O93" t="str">
            <v>SANGURIMA ENTRE LUIS CORDERO Y HEMANO MIGUEL, LAMAR ENTRE LUIS CORDERO Y MARIANO CUEVA, GRAN COLOMBIA ENTRE BENIGNO MALO  Y HERMANO MIGUEL, BOLÍVAR ENTRE BENIGNO MALO Y MARIANO CUEVA, SUCRE ENTRE BORRERO Y HMNO. MIGUEL, GOBERNACIÓN, IESS. LUIS CORDERO ENTRE SANGURIMA Y RAFAEL MARÍA ARÍZAGA, LUIS CORDERO ENTRE BOLÍVAR Y GRAN COLOMBIA, BENIGNO MALO ENTRE BOLÍVAR Y LAMAR, BORRERO ENTRE PRESIDENTE CÓRDOVA Y VEGA MUÑOZ, HERMANO MIGUEL ENTRE SUCRE Y SANGURIMA, MARIANO CUEVA ENTRE SUCRE Y BOLÍVAR. </v>
          </cell>
          <cell r="P93" t="str">
            <v>Comercial</v>
          </cell>
          <cell r="Q93">
            <v>2100</v>
          </cell>
          <cell r="R93">
            <v>768</v>
          </cell>
          <cell r="S93">
            <v>0.142866103356568</v>
          </cell>
          <cell r="T93">
            <v>1324</v>
          </cell>
          <cell r="U93">
            <v>0.848877414421767</v>
          </cell>
          <cell r="V93">
            <v>12</v>
          </cell>
          <cell r="W93">
            <v>0.0082564822216657</v>
          </cell>
        </row>
        <row r="94">
          <cell r="H94" t="str">
            <v>0527/CABECERA (SIN SAN JOAQUIN 2)</v>
          </cell>
          <cell r="I94">
            <v>32904</v>
          </cell>
          <cell r="J94">
            <v>56458</v>
          </cell>
          <cell r="K94">
            <v>2.15125849659091</v>
          </cell>
          <cell r="L94" t="str">
            <v>AZUAY</v>
          </cell>
          <cell r="M94" t="str">
            <v>CUENCA</v>
          </cell>
          <cell r="N94" t="str">
            <v>0527A: SAN JOAQUÍN / SAYAUSÍ / MOLLETURO</v>
          </cell>
          <cell r="O94" t="str">
            <v>MISICATA, SAN JOAQUÍN, SAYAUSÍ, CULEBRILLAS, MOLLETURO, HIERBABUENA.</v>
          </cell>
          <cell r="P94" t="str">
            <v>Residencial</v>
          </cell>
          <cell r="Q94">
            <v>8232</v>
          </cell>
          <cell r="R94">
            <v>3899</v>
          </cell>
          <cell r="S94">
            <v>0.716211463749825</v>
          </cell>
          <cell r="T94">
            <v>184</v>
          </cell>
          <cell r="U94">
            <v>0.251070735480357</v>
          </cell>
          <cell r="V94">
            <v>28</v>
          </cell>
          <cell r="W94">
            <v>0.0327178007698173</v>
          </cell>
        </row>
        <row r="95">
          <cell r="H95" t="str">
            <v>0204/CABECERA</v>
          </cell>
          <cell r="I95">
            <v>16907</v>
          </cell>
          <cell r="J95">
            <v>0</v>
          </cell>
          <cell r="K95">
            <v>1.791115</v>
          </cell>
          <cell r="L95" t="str">
            <v>AZUAY</v>
          </cell>
          <cell r="M95" t="str">
            <v>CUENCA</v>
          </cell>
          <cell r="N95" t="str">
            <v>0204: PARQUE DE LA MADRE/HOSPITAL MILITAR/SINDICATO CHOFERES/CORTE SUPREMA/MILENIUM</v>
          </cell>
          <cell r="O95" t="str">
            <v>PARQUE DE LA MADRE, HOSPITAL MILITAR, SINDICATO CHOFERES, CORTE SUPREMA, MILENIUM. AV. 12 DE ABRIL ENTRE SOLANO Y LOS FRESNOS, FLORENCIA ASTUDILLO ENTRE SOLANO Y DOCE DE ABRIL, JOSÉ PERALTA ENTRE DOCE DE ABRIL Y ESTADIO, MUNUEL J CALLE ENTRE DOCE DE ABRIL Y ESTADIO</v>
          </cell>
          <cell r="P95" t="str">
            <v>Comercial</v>
          </cell>
          <cell r="Q95">
            <v>1837</v>
          </cell>
          <cell r="R95">
            <v>359</v>
          </cell>
          <cell r="S95">
            <v>0.116247929431062</v>
          </cell>
          <cell r="T95">
            <v>632</v>
          </cell>
          <cell r="U95">
            <v>0.88360918814384</v>
          </cell>
          <cell r="V95">
            <v>2</v>
          </cell>
          <cell r="W95">
            <v>0.000142882425098463</v>
          </cell>
        </row>
        <row r="96">
          <cell r="H96" t="str">
            <v>0423/CABECERA</v>
          </cell>
          <cell r="I96">
            <v>15585</v>
          </cell>
          <cell r="J96">
            <v>0</v>
          </cell>
          <cell r="K96">
            <v>3.491101659375</v>
          </cell>
          <cell r="L96" t="str">
            <v>AZUAY</v>
          </cell>
          <cell r="M96" t="str">
            <v>CUENCA</v>
          </cell>
          <cell r="N96" t="str">
            <v>0423: SININCAY / BARRIAL BLANTO / TURUHUAYCO</v>
          </cell>
          <cell r="O96" t="str">
            <v>EL CARMEN DE SININCAY, CRUCE DEL CARMEN, BARRIO SANTA FE, EL TABLÓN DE LAS ORQUÍDEAS, AV. BARRIAL BLANCO, DE LAS AREPAS, AV. TURUHUAYCO, AV. MANUEL ANTONIO MUÑOZ BORRERO, CUMANA.</v>
          </cell>
          <cell r="P96" t="str">
            <v>Residencial</v>
          </cell>
          <cell r="Q96">
            <v>14279</v>
          </cell>
          <cell r="R96">
            <v>4534</v>
          </cell>
          <cell r="S96">
            <v>0.733541971538894</v>
          </cell>
          <cell r="T96">
            <v>362</v>
          </cell>
          <cell r="U96">
            <v>0.20784626192238</v>
          </cell>
          <cell r="V96">
            <v>118</v>
          </cell>
          <cell r="W96">
            <v>0.0586117665387264</v>
          </cell>
        </row>
        <row r="97">
          <cell r="H97" t="str">
            <v>2311/CABECERA</v>
          </cell>
          <cell r="I97">
            <v>18812</v>
          </cell>
          <cell r="J97">
            <v>0</v>
          </cell>
          <cell r="K97">
            <v>0.6980525</v>
          </cell>
          <cell r="L97" t="str">
            <v>MORONA SANTIAGO</v>
          </cell>
          <cell r="M97" t="str">
            <v>LIMÓN INDANZA</v>
          </cell>
          <cell r="N97" t="str">
            <v>2311: LIMÓN INDANZA CENTRO / YUNGANZA / CHIVIAZA / SAN ANTONIO</v>
          </cell>
          <cell r="O97" t="str">
            <v>CENTRO CANTONAL DE LIMÓN INDANZA, PARROQUIAS: YUNGANZA, CHIVIAZA, SAN ANTONIO.</v>
          </cell>
          <cell r="P97" t="str">
            <v>Residencial</v>
          </cell>
          <cell r="Q97">
            <v>2866</v>
          </cell>
          <cell r="R97">
            <v>1034</v>
          </cell>
          <cell r="S97">
            <v>0.581877819996352</v>
          </cell>
          <cell r="T97">
            <v>209</v>
          </cell>
          <cell r="U97">
            <v>0.279625080406242</v>
          </cell>
          <cell r="V97">
            <v>32</v>
          </cell>
          <cell r="W97">
            <v>0.138497099597406</v>
          </cell>
        </row>
        <row r="98">
          <cell r="H98" t="str">
            <v>0523/CABECERA</v>
          </cell>
          <cell r="I98">
            <v>15678</v>
          </cell>
          <cell r="J98">
            <v>0</v>
          </cell>
          <cell r="K98">
            <v>0.754625</v>
          </cell>
          <cell r="L98" t="str">
            <v>AZUAY</v>
          </cell>
          <cell r="M98" t="str">
            <v>CUENCA</v>
          </cell>
          <cell r="N98" t="str">
            <v>0523: SECTOR ISAURO RODRÍGUEZ / JARDINES DE SAN JOAQUÍN / CRISTO DEL CONSUELO / CENTRO FORENSE </v>
          </cell>
          <cell r="O98" t="str">
            <v>CARLOS ARÍZAGA VEGA, JUAN GIRÓN SANCHEZ, ISAURO RODRÍGUEZ, ENRIQUE ARÍZAGA TORAL, VÍCTOR TINOCO CHACÓN, CARMELA MALO, TARQUINO CORDERO, CARLOS ARÍZAGA TORAL.</v>
          </cell>
          <cell r="P98" t="str">
            <v>Residencial</v>
          </cell>
          <cell r="Q98">
            <v>2089</v>
          </cell>
          <cell r="R98">
            <v>1869</v>
          </cell>
          <cell r="S98">
            <v>0.554241881589713</v>
          </cell>
          <cell r="T98">
            <v>190</v>
          </cell>
          <cell r="U98">
            <v>0.313507736901128</v>
          </cell>
          <cell r="V98">
            <v>30</v>
          </cell>
          <cell r="W98">
            <v>0.132250381509159</v>
          </cell>
        </row>
        <row r="99">
          <cell r="H99" t="str">
            <v>1424/CABECERA</v>
          </cell>
          <cell r="I99">
            <v>28696</v>
          </cell>
          <cell r="J99">
            <v>0</v>
          </cell>
          <cell r="K99">
            <v>4.8484375</v>
          </cell>
          <cell r="L99" t="str">
            <v>AZUAY</v>
          </cell>
          <cell r="M99" t="str">
            <v>SANTA ISABEL</v>
          </cell>
          <cell r="N99" t="str">
            <v>1424: SANTA ISABEL / ABDÓN CALDERÓN ( CATAVIÑA, GUALDÉLEG, PILCOCAJAS Y CERCALOMA) / GUABOPAMBA / CAÑARIBAMBA / ZHAGLLI/ PUCARÁ / BASE MILITAR NARIGUIÑA / PONCE ENRÍQUEZ (SAN GERARDO, SAN JUAN DE NARANJILLAS).</v>
          </cell>
          <cell r="O99" t="str">
            <v>MOLINOPATA, CORAZARI, CATAVIÑA, SAN JAVIER, EL ALMIBAR, GUALDÉLEG, PILCOCAJAS, LA UNION, CERCALOMA, LA PAZ DE PORTOVELO, GUAZHAPAMBA, GUAYARA, QUILLOSISA, GUABOPAMBA, EL GUAGUAL, PILANCÓN, TRANCAPAMBA, CAÑARIBAMBA, CHUVIN, TOTORAS, SAN PEDRO, CHAMANA, EL TABLON, CEBADILLAS, EL LIMON, DEUTA, ÑUGROPAMBA, ABISPOLOMA, SAN ANTONIO DE ÑUGRO, PINGULLO, YUNGACORRAL, HUASIPAMBA, TORTAPALI, SALINAS, SAN ALFONSO, LA LIBERTAD, SARAMALOMA, AYACAÑA, SHAGLLI, TUNTÚN, CARACHULA, PEDERNALES, SANTA TERESA, MINAS, TANGEO, HUERTAS, HORNILLOS, PUCULCAY, CHILCA, NAZARI, AURIN, LAGUNAS DE AURIN, CEBADAS, MANGAN, PALMAS, MULLO, RAMOS, LAS NIEVES, GUABIDUCA, BUENAS ESPERANZA, SANTA ROSA, BUENA VISTA, CHALAXI, RAMBRAN, LA DOLOROSA DE CHUQUI, PELINCAY, EL MANZANO, ZHALO, PUCARA CENTRO, CALIGUIÑA, SAN MARCOS, MANZANILLA, SAUCAL, JARQUIN, SAN MIGUEL DE LAS PALMERAS, QUINUAS, LA MACARENA, GUENA, CACHI, LA ENRAMADA, SAN VICENTE, SAN GERARDO, SAN JUAN DE NARANJILLAS, EL PROGRESO, LA FLORIDA, SAN JACINTO DE IÑAN, SAN ANTONIO, GRANADILLAS, LA FORTUNA, QUEBRADA FRIA, LA UNION.</v>
          </cell>
          <cell r="P99" t="str">
            <v>Industrial</v>
          </cell>
          <cell r="Q99">
            <v>6826</v>
          </cell>
          <cell r="R99">
            <v>1827</v>
          </cell>
          <cell r="S99">
            <v>0.196440603232889</v>
          </cell>
          <cell r="T99">
            <v>82</v>
          </cell>
          <cell r="U99">
            <v>0.041449057078526</v>
          </cell>
          <cell r="V99">
            <v>25</v>
          </cell>
          <cell r="W99">
            <v>0.762110339688585</v>
          </cell>
        </row>
        <row r="100">
          <cell r="H100" t="str">
            <v>0526/CABECERA</v>
          </cell>
          <cell r="I100">
            <v>15681</v>
          </cell>
          <cell r="J100">
            <v>0</v>
          </cell>
          <cell r="K100">
            <v>2.726575</v>
          </cell>
          <cell r="L100" t="str">
            <v>AZUAY</v>
          </cell>
          <cell r="M100" t="str">
            <v>CUENCA</v>
          </cell>
          <cell r="N100" t="str">
            <v>0526: CEBOLLAR</v>
          </cell>
          <cell r="O100" t="str">
            <v>AV. DE LAS AMERICAS, DEL CEBOLLAR, CAMINO DEL CEBOLLAR, CALLE JARAMIJO, CAMINO SAN PEDRO DEL CEBOLLAR, CALLE DEL PEREJIL, TARQUINO MARTINEZ BORRERO, PEDRO LOPEZ ARGUDO, GLORIA PESANTEZ BERMUDEZ.</v>
          </cell>
          <cell r="P100" t="str">
            <v>Residencial</v>
          </cell>
          <cell r="Q100">
            <v>7514</v>
          </cell>
          <cell r="R100">
            <v>4923</v>
          </cell>
          <cell r="S100">
            <v>0.52313907910973</v>
          </cell>
          <cell r="T100">
            <v>890</v>
          </cell>
          <cell r="U100">
            <v>0.401229248564876</v>
          </cell>
          <cell r="V100">
            <v>67</v>
          </cell>
          <cell r="W100">
            <v>0.0756316723253942</v>
          </cell>
        </row>
        <row r="101">
          <cell r="H101" t="str">
            <v>0721/CABECERA (SIN 4 ESQUINAS 2)</v>
          </cell>
          <cell r="I101">
            <v>11746</v>
          </cell>
          <cell r="J101">
            <v>44102</v>
          </cell>
          <cell r="K101">
            <v>1.05515357142857</v>
          </cell>
          <cell r="L101" t="str">
            <v>AZUAY</v>
          </cell>
          <cell r="M101" t="str">
            <v>CUENCA</v>
          </cell>
          <cell r="N101" t="str">
            <v> 0721B: CUATRO ESQUINAS / ENTRADA A RICAURTE / CDLA KENNEDY / QUINTA CHICA ALTA</v>
          </cell>
          <cell r="O101" t="str">
            <v>EL EJECUTIVO, CUARTEL CAYAMBE, CDLA KENNEDY, CALLES GRAL URBINA, GRAL URDANETA, CORONEL DELGADO, PAQUISHA, CORONEL REMIGIO MACHUCA, QUINTA CHICA ALTA, CALLES CUBILCHE, LLAVIUCO, CUICOCHA, SAN PABLO DEL LAGO ENTRE PAN. NORTE Y  SURROCUCHO.</v>
          </cell>
          <cell r="P101" t="str">
            <v>Residencial</v>
          </cell>
          <cell r="Q101">
            <v>4499</v>
          </cell>
          <cell r="R101">
            <v>2489</v>
          </cell>
          <cell r="S101">
            <v>0.146553265073955</v>
          </cell>
          <cell r="T101">
            <v>206</v>
          </cell>
          <cell r="U101">
            <v>0.0532841275650572</v>
          </cell>
          <cell r="V101">
            <v>44</v>
          </cell>
          <cell r="W101">
            <v>0.800162607360988</v>
          </cell>
        </row>
        <row r="102">
          <cell r="H102" t="str">
            <v>0722/CABECERA</v>
          </cell>
          <cell r="I102">
            <v>10887</v>
          </cell>
          <cell r="J102">
            <v>0</v>
          </cell>
          <cell r="K102">
            <v>2.214175</v>
          </cell>
          <cell r="L102" t="str">
            <v>AZUAY</v>
          </cell>
          <cell r="M102" t="str">
            <v>CUENCA</v>
          </cell>
          <cell r="N102" t="str">
            <v>0722: GONZÁLEZ SUÁREZ / PANAMERICANA NORTE/ CDLA DE LOS INGENIEROS / CDLA ROMA/ PACCHA/ UCUBAMBA / FERIA DE AUTOS</v>
          </cell>
          <cell r="O102" t="str">
            <v>CALLES LONDRES, PARÍS, TRES, AMSTERDAM, BL, MACCHU PICCHU, ROMA, OSLO, REDONDEL CHOLAS DE PIEDRA, GONZALEZ SUAREZ SECTOR CDLA DE LOS INGENIEROS, CALLES A, B, CUMANDÁ, RAMAYANA, BEN HUR, ARAUCANA, DEL INGENIERO, TABARÉ, CAMINO A PACCHA, INTERCAMBIADOR DE PACCHA, AUTOPISTA ENTRE ENTRADA A NULTI Y H. DEL RIO, UCUBAMBA, UCUBAMBA ALTO, HIGOSPAMBA, POLÍGONO DE TIRO, NARANJOS, VIOLA, CABULLIN, PACCHA, ARENAL DE NULTI, PUCUNGO, FERIA DE CARROS, HIERBABUENA, NULTI, PANAMERICANA NORTE, SIDCAY, CUARTEL DÁVALOS, CALLES ITALIA, FRANCIA, ALEMANIA, UNIÓN SOVIETICA.</v>
          </cell>
          <cell r="P102" t="str">
            <v>Residencial</v>
          </cell>
          <cell r="Q102">
            <v>5792</v>
          </cell>
          <cell r="R102">
            <v>2111</v>
          </cell>
          <cell r="S102">
            <v>0.461507366890039</v>
          </cell>
          <cell r="T102">
            <v>124</v>
          </cell>
          <cell r="U102">
            <v>0.0943711074009408</v>
          </cell>
          <cell r="V102">
            <v>31</v>
          </cell>
          <cell r="W102">
            <v>0.44412152570902</v>
          </cell>
        </row>
        <row r="103">
          <cell r="H103" t="str">
            <v>1822/CABECERA (SIN TAMBO)</v>
          </cell>
          <cell r="I103">
            <v>16873</v>
          </cell>
          <cell r="J103">
            <v>31737</v>
          </cell>
          <cell r="K103">
            <v>0.971019843749999</v>
          </cell>
          <cell r="L103" t="str">
            <v>CAÑAR</v>
          </cell>
          <cell r="M103" t="str">
            <v>CAÑAR</v>
          </cell>
          <cell r="N103" t="str">
            <v>1822B TAMBO CENTRO</v>
          </cell>
          <cell r="O103" t="str">
            <v>LA POSTA, TAMBO, CUCHOCORRAL, PILCOPATA, CUCHUCÚN CAÑAR, CARAZHAO, SAN RAFAEL, JIRINCAY, GUARAHUIN, CHARACAY, SHUYA.</v>
          </cell>
          <cell r="P103" t="str">
            <v>Comercial</v>
          </cell>
          <cell r="Q103">
            <v>5111</v>
          </cell>
          <cell r="R103">
            <v>3739</v>
          </cell>
          <cell r="S103">
            <v>0.721451834536432</v>
          </cell>
          <cell r="T103">
            <v>265</v>
          </cell>
          <cell r="U103">
            <v>0.221003792645157</v>
          </cell>
          <cell r="V103">
            <v>21</v>
          </cell>
          <cell r="W103">
            <v>0.0575443728184105</v>
          </cell>
        </row>
        <row r="104">
          <cell r="H104" t="str">
            <v>0822/RECONECT: 12 OCTUBRE 1</v>
          </cell>
          <cell r="I104">
            <v>44017</v>
          </cell>
          <cell r="J104">
            <v>0</v>
          </cell>
          <cell r="K104">
            <v>1.453426875</v>
          </cell>
          <cell r="L104" t="str">
            <v>AZUAY</v>
          </cell>
          <cell r="M104" t="str">
            <v>CUENCA</v>
          </cell>
          <cell r="N104" t="str">
            <v>0822A: GASOLINERA PRIMA AV. 12 DE OCTUBRE/SUPERMAXI DON BOSCO/ESCUELA NICOLAS SOJOS/PARQUE PAMPLONADOS/CEVICHES DE LA Y (CRISTOBAL COLÓN)/CENTRO DE SALUD PARQUE IBERIA</v>
          </cell>
          <cell r="O104" t="str">
            <v> AV. DON BOSCO Y 12 DE OCTUBRE; AV. DON BOSCO Y LAS CALLES TRANSVERSALES VAZCO NUÑEZ DE BALBOA, BARTOLOME RUIZ, FRANCISCO DE ORELLA, MIGUEL DE CERVANTES, LA PINTA, SANTA MARIA; 
CALLE UNAMUNO; CALLE MENDEZ PIDAL Y MIGUEL DE CERVANTES; CALLE CRISTOBAL COLON Y LAS TRASVERSALES LOPE DE VEGA, MIGUEL HERNANDEZ, PIO BAROJA, FRANCISCO DE ORELLANA, FEDERICO GARCIA LORCA; CALLE FEDERICO GARCIA LORCA; CALLE GASPAR DE JOVELLANOS; CALLE ISABELA CATOLICA, CALLE PEDRO DE ROCHA; CALLE PEDRO CALDERON DE LA BARCA, CALLE GUSTAVO ADOLFO BECQUER, CALLE LOS JUGLARES; SECTOR AV. ISABELA CATOLICA Y LAS CALLES TRANSVERSALES FRANCISCO DE ORELLANA, RAMON Y CAJAL, MIGUEL ANGEL ASTURIAS, MIGUEL DE CERVANTES</v>
          </cell>
          <cell r="P104" t="str">
            <v>Comercial</v>
          </cell>
          <cell r="Q104">
            <v>3779</v>
          </cell>
          <cell r="R104">
            <v>3357</v>
          </cell>
          <cell r="S104">
            <v>0.704182834136683</v>
          </cell>
          <cell r="T104">
            <v>379</v>
          </cell>
          <cell r="U104">
            <v>0.241296991218105</v>
          </cell>
          <cell r="V104">
            <v>44</v>
          </cell>
          <cell r="W104">
            <v>0.0545201746452118</v>
          </cell>
        </row>
        <row r="105">
          <cell r="H105" t="str">
            <v>0822/RECONECT: 12 OCTUBRE 2</v>
          </cell>
          <cell r="I105">
            <v>44015</v>
          </cell>
          <cell r="J105">
            <v>0</v>
          </cell>
          <cell r="K105">
            <v>2.05902140625</v>
          </cell>
          <cell r="L105" t="str">
            <v>AZUAY</v>
          </cell>
          <cell r="M105" t="str">
            <v>CUENCA</v>
          </cell>
          <cell r="N105" t="str">
            <v>0822B: MALL  DEL RIO / COLEGIO TÉCNICO SALESIANO / DON BOSCO / FELIPE II</v>
          </cell>
          <cell r="O105" t="str">
            <v>DON BOSCO ENTRE 12 DE OCTUBRE Y TRES PUENTES, FELIPE II ENTRE DON BOSCO Y AUTOPISTA. JOSÉ ORTEGA Y GASSET, FERNANDO DE ARAGÓN, FRAY LUIS DE LEÓN</v>
          </cell>
          <cell r="P105" t="str">
            <v>Comercial</v>
          </cell>
          <cell r="Q105">
            <v>1898</v>
          </cell>
          <cell r="R105">
            <v>960</v>
          </cell>
          <cell r="S105">
            <v>0.251279609417439</v>
          </cell>
          <cell r="T105">
            <v>137</v>
          </cell>
          <cell r="U105">
            <v>0.732855350844751</v>
          </cell>
          <cell r="V105">
            <v>19</v>
          </cell>
          <cell r="W105">
            <v>0.0158650397378102</v>
          </cell>
        </row>
        <row r="106">
          <cell r="H106" t="str">
            <v>0824/RECONECT: SAN ANTONIO GAPAL</v>
          </cell>
          <cell r="I106">
            <v>43980</v>
          </cell>
          <cell r="J106">
            <v>0</v>
          </cell>
          <cell r="K106">
            <v>1.27758517857143</v>
          </cell>
          <cell r="L106" t="str">
            <v>AZUAY</v>
          </cell>
          <cell r="M106" t="str">
            <v>CUENCA</v>
          </cell>
          <cell r="N106" t="str">
            <v>0824A: SAN ANTONIO DE GAPAL / CASTILLA CRUZ / CHILCAPAMBA / VIRGEN DEL CISNE / CORAZON DE JESUS /  EL VALLE CENTRO / SAN MIGUEL /  MOROCHO QUIGUA / SANTA MARTHA / QUILLOPUNGO / EL PARAISO DE EL VALLE /  LA VICTORIA ALTA Y BAJA.</v>
          </cell>
          <cell r="O106" t="str">
            <v>VIRGEN DEL CISNE, SAN JOSÉ DE LA PLAYA, SAN MIGUEL DE EL VALLE, MOROCHO QUIGUA,  LA PLAYA EL VALLE, LOS LAURELES CENTRO, EL VALLE CENTRO, LA VICTORIA, POLOMA, SANTA MARTHA VALLE, CASTILLA CRUZ, CHILCAPAMBA, QUILLOPUNGO, SAN ANTONIO DE EL VALLE, PAREDONES DE EL VALLE, CRUZ DEL CAMINO.QUILLOPUNGO, SAN ANTONIO VALLE, PAREDONES VALLE, CRUZ DEL CAMINO, CURIQUINGA, MALUAY, MOSQUERA.</v>
          </cell>
          <cell r="P106" t="str">
            <v>Residencial</v>
          </cell>
          <cell r="Q106">
            <v>6098</v>
          </cell>
          <cell r="R106">
            <v>5739</v>
          </cell>
          <cell r="S106">
            <v>0.844580939396776</v>
          </cell>
          <cell r="T106">
            <v>295</v>
          </cell>
          <cell r="U106">
            <v>0.131455956035971</v>
          </cell>
          <cell r="V106">
            <v>69</v>
          </cell>
          <cell r="W106">
            <v>0.0239631045672536</v>
          </cell>
        </row>
        <row r="107">
          <cell r="H107" t="str">
            <v>1524/CABECERA</v>
          </cell>
          <cell r="I107">
            <v>1524</v>
          </cell>
          <cell r="J107">
            <v>0</v>
          </cell>
          <cell r="K107">
            <v>2.5234175</v>
          </cell>
          <cell r="L107" t="str">
            <v>AZUAY</v>
          </cell>
          <cell r="M107" t="str">
            <v>CHORDELEG</v>
          </cell>
          <cell r="N107" t="str">
            <v>1524 DESDE CHORDELEG HASTA SIGSIG SECTOR ZHOTOR ALTO.</v>
          </cell>
          <cell r="O107" t="str">
            <v>CHORDELEG CENTRO, LA UNIÓN, SAN MARTÍN DE PUZHIO, CAPILLAPAMBA, DELEGSOL, PRINCIPAL, GUEL, PANZHA, RURCAJ, VÍA ZHOTOR - GUEL, CALLE ESPINOZA, CALLE DE LA COMUNA DE SAN SEBASTIÁN, CALLE SUCRE, CALLE BOLÍVAR, CALLE TORRES, 16 DE ABRIL, LUIS MOSCOSO DÁVILA, MUNICIPIO, VEGA MUÑOZ, RERON, CURÍN, ZHOTOR ALTO.</v>
          </cell>
          <cell r="P107" t="str">
            <v>Residencial</v>
          </cell>
          <cell r="Q107">
            <v>8226</v>
          </cell>
          <cell r="R107">
            <v>3722</v>
          </cell>
          <cell r="S107">
            <v>0.71840523437999</v>
          </cell>
          <cell r="T107">
            <v>580</v>
          </cell>
          <cell r="U107">
            <v>0.244155278013988</v>
          </cell>
          <cell r="V107">
            <v>73</v>
          </cell>
          <cell r="W107">
            <v>0.0374394876060223</v>
          </cell>
        </row>
        <row r="108">
          <cell r="H108" t="str">
            <v>1221/CABECERA</v>
          </cell>
          <cell r="I108">
            <v>18446</v>
          </cell>
          <cell r="J108">
            <v>0</v>
          </cell>
          <cell r="K108">
            <v>2.9943475</v>
          </cell>
          <cell r="L108" t="str">
            <v>AZUAY</v>
          </cell>
          <cell r="M108" t="str">
            <v>CUENCA</v>
          </cell>
          <cell r="N108" t="str">
            <v>1221: CHALLUABAMBA / GASOLINERA PRIMAX / PUENTE SIXTO DURÁN / NULTI / APANGORAS / TABLON /LLATCON /EL DESCANSO PANAMERICANA NORTE, SECTOR PETROECUADOR/GUANGARCUCHO /JADAN / SAN JUAN PAMBA/SAN CRISTÓBAL</v>
          </cell>
          <cell r="O108" t="str">
            <v>AUTOPISTA CUENCA AZOGUES DESDE LA CALLE CULTURA SALASACA HASTA COLINAS DE CHALLUABAMBA, CALLES: PUEBLO DE LOS QUITUS, CULTURA YUMBO, DOÑA LEONORCITA FAJARDO SAENZ, CULTURA MANTEÑA, CULTURA LOS PASTOS, CULTURA HUANCAVILCA, CULTURA IMBAYA, CULTURA MONJASHUAYCO, CULTURA LOS PASTOS, CULTURA MANTEÑA, CULTURA JAMA, CULTURA CHIRIJE, CULTURA GUANGALA, CULTURA COSANGA, CULTURA QUILLASINGA, CULTURA COSANGA, CULTURA PIRINCAY,QUEBRADA ALLPAYACU,  CULTURA EL ÁNGEL, CULTURA EL INGA, CULTURA LAS VEGAS, GUILLERMO VÁZQUEZ, DE LOS DIAMANATES, DE LOS RUBÍES, DE LOS CRISTALES, DE LOS TOPACIOS, DEL ONIX, DEL BOMBERO, PUEBLO DE LOS QUITUS, DON REINALDO, SECTORES: NULTI, APANGORAS, EL PLATEADO, LLATCÓN, PUICAY, TABLÓN NULTI, CHALLUABAMBA, IGUILA, GUAGUALSHUMI, EL ARENAL NULTI, PANAMERICANA NORTE DESDE EL DESCANSO HACIA ZONA AUSTROGAS. PETROCOMERCIAL, ROCA AZUL, CRUZLOMA,EL DESCANSO, GUACHÚN, SAN CRISTÓBAL, LA VICTORIA, LA RAMADA, PASTOPAMBA, PUEBLO NUEVO, GUANGARCUCHO, SAN JUANPAMBA, LLATCON, CHOCARSÍ, EL PROGRESO, VEGASPAMBA, JADÁN, GRANDA, INGAMULLO, CHICHÍN, LLAZHATAN, JABASPAMBA, GRANDA.</v>
          </cell>
          <cell r="P108" t="str">
            <v>Residencial</v>
          </cell>
          <cell r="Q108">
            <v>12907</v>
          </cell>
          <cell r="R108">
            <v>2209</v>
          </cell>
          <cell r="S108">
            <v>0.533909840824107</v>
          </cell>
          <cell r="T108">
            <v>151</v>
          </cell>
          <cell r="U108">
            <v>0.339606383620972</v>
          </cell>
          <cell r="V108">
            <v>13</v>
          </cell>
          <cell r="W108">
            <v>0.126483775554921</v>
          </cell>
        </row>
        <row r="109">
          <cell r="H109" t="str">
            <v>2127/CABECERA</v>
          </cell>
          <cell r="I109">
            <v>36931</v>
          </cell>
          <cell r="J109">
            <v>0</v>
          </cell>
          <cell r="K109">
            <v>2.174765</v>
          </cell>
          <cell r="L109" t="str">
            <v>MORONA SANTIAGO</v>
          </cell>
          <cell r="M109" t="str">
            <v>SUCÚA Y LOGROÑO</v>
          </cell>
          <cell r="N109" t="str">
            <v>2127: RÍO BLANCO / SANTA MARIANITA / SUCÚA / HUAMBI / LOGROÑO / SHIMPIS</v>
          </cell>
          <cell r="O109" t="str">
            <v>PARROQUIA SANTA MARIANITA DESDE LA AV. TRONCAL AMAZÓNICA HASTA LA CALLE H, BARRIO EL BELÉN DESDE LA AV. TRONCAL AMAZÓNICA HASTA EL RÍO SUNGAIME, BARRIO EL TERMINAL DESDE LA AV. TRONCAL AMAZONIA HASTA EL RÍO SUNGAIME, URBANIZACIÓN AMAZONAS, BARRIO LA CRUZ, BARRIO NORTE, BARRIO EL PARAÍSO, BARRIO EL PROGRESO, BARRIO CENTRO, BARRIO 8 DE DICIEMBRE, BARRIO 12 DE FEBRERO, BARRIO SUR, BARRIO AEROPUERTO,  BARRIO 4 DE OCTUBRE, BARRIO LOS ARTESANOS, BARRIO EL NAZARENO, PARROQUIA LA ASUNCIÓN Y SUS COMUNIDADES, EL TRIUNFO, HUAMBINIMI, PARROQUIA HUAMBI Y SUS COMUNIDADES, LOGROÑO Y SUS COMUNIDADES, PARROQUIA SHIMPIS Y SUS COMUNIDADES.</v>
          </cell>
          <cell r="P109" t="str">
            <v>Residencial</v>
          </cell>
          <cell r="Q109">
            <v>6804</v>
          </cell>
          <cell r="R109">
            <v>1544</v>
          </cell>
          <cell r="S109">
            <v>0.608984565317737</v>
          </cell>
          <cell r="T109">
            <v>406</v>
          </cell>
          <cell r="U109">
            <v>0.353362675884398</v>
          </cell>
          <cell r="V109">
            <v>9</v>
          </cell>
          <cell r="W109">
            <v>0.0376527587978653</v>
          </cell>
        </row>
        <row r="110">
          <cell r="H110" t="str">
            <v>2122/RECONECTADOR MECANICA MUNICIPAL</v>
          </cell>
          <cell r="I110">
            <v>48745</v>
          </cell>
          <cell r="J110">
            <v>0</v>
          </cell>
          <cell r="K110">
            <v>0.41197575</v>
          </cell>
          <cell r="L110" t="str">
            <v>MORONA SANTIAGO</v>
          </cell>
          <cell r="M110" t="str">
            <v>MORONA</v>
          </cell>
          <cell r="N110" t="str">
            <v>2122A: JIMBITONO, 9 DE OCTUBRE, ZUÑAK</v>
          </cell>
          <cell r="O110" t="str">
            <v>CALLE 13 DE ABRIL, EL PALACIO DEL NIÑO (CEFAS), SECTOR POLIDEPORTIVO, BARRIO 13 DE ABRIL, SECTOR CORTE DE JUSTICIA, ESTADIO DE GENERAL PROAÑO, GENERAL PROAÑO (DESDE LA JUNTA PARROQUIAL DE PROAÑO, HASTA EL REDONDEL A JIMBITONO), JIMBITONO, TANQUES DE AGUA DE JIMBITONO, 9 DE OCTUBRE, ZUÑAC.</v>
          </cell>
          <cell r="P110" t="str">
            <v>Residencial</v>
          </cell>
          <cell r="Q110">
            <v>1165</v>
          </cell>
          <cell r="R110">
            <v>768</v>
          </cell>
          <cell r="S110">
            <v>0.668401623322799</v>
          </cell>
          <cell r="T110">
            <v>98</v>
          </cell>
          <cell r="U110">
            <v>0.324286898794788</v>
          </cell>
          <cell r="V110">
            <v>7</v>
          </cell>
          <cell r="W110">
            <v>0.00731147788241358</v>
          </cell>
        </row>
        <row r="111">
          <cell r="H111" t="str">
            <v>2212/CABECERA</v>
          </cell>
          <cell r="I111">
            <v>16876</v>
          </cell>
          <cell r="J111">
            <v>0</v>
          </cell>
          <cell r="K111">
            <v>0.9735975</v>
          </cell>
          <cell r="L111" t="str">
            <v>MORONA SANTIAGO</v>
          </cell>
          <cell r="M111" t="str">
            <v>SANTIAGO DE MÉNDEZ</v>
          </cell>
          <cell r="N111" t="str">
            <v>2212: MÉNDEZ / COPAL / CHUPIANZA </v>
          </cell>
          <cell r="O111" t="str">
            <v>MÉNDEZ, COPAL, CHUPIANZA.</v>
          </cell>
          <cell r="P111" t="str">
            <v>Residencial</v>
          </cell>
          <cell r="Q111">
            <v>2149</v>
          </cell>
          <cell r="R111">
            <v>875</v>
          </cell>
          <cell r="S111">
            <v>0.550954154253714</v>
          </cell>
          <cell r="T111">
            <v>238</v>
          </cell>
          <cell r="U111">
            <v>0.432182938642805</v>
          </cell>
          <cell r="V111">
            <v>10</v>
          </cell>
          <cell r="W111">
            <v>0.0168629071034814</v>
          </cell>
        </row>
        <row r="112">
          <cell r="H112" t="str">
            <v>5013/RECONECT: ALFONSO ANDRADE</v>
          </cell>
          <cell r="I112">
            <v>52405</v>
          </cell>
          <cell r="J112">
            <v>0</v>
          </cell>
          <cell r="K112">
            <v>0.78065540890901</v>
          </cell>
          <cell r="L112" t="str">
            <v>CAÑAR</v>
          </cell>
          <cell r="M112" t="str">
            <v>LA TROCAL</v>
          </cell>
          <cell r="N112" t="str">
            <v>5013B: ZONA SUR COMERCIAL DE LA TRONCAL </v>
          </cell>
          <cell r="O112" t="str">
            <v>ZONA SUR COMERCIAL DE LA TRONCAL, CALLES GUAYAS, MANABI, LOS RIOS, ESMERALDAS, LAS AMÉRICAS, 16 ESTE, 17 ESTE, 18 ESTE </v>
          </cell>
          <cell r="P112" t="str">
            <v>Residencial</v>
          </cell>
          <cell r="Q112">
            <v>6218</v>
          </cell>
          <cell r="R112">
            <v>1880</v>
          </cell>
          <cell r="S112">
            <v>0.645826853472821</v>
          </cell>
          <cell r="T112">
            <v>358</v>
          </cell>
          <cell r="U112">
            <v>0.303514702590815</v>
          </cell>
          <cell r="V112">
            <v>8</v>
          </cell>
          <cell r="W112">
            <v>0.0506584439363633</v>
          </cell>
        </row>
        <row r="113">
          <cell r="H113" t="str">
            <v>0104/CABECERA</v>
          </cell>
          <cell r="I113">
            <v>18791</v>
          </cell>
          <cell r="J113">
            <v>0</v>
          </cell>
          <cell r="K113">
            <v>1.37509491027832</v>
          </cell>
          <cell r="L113" t="str">
            <v>AZUAY</v>
          </cell>
          <cell r="M113" t="str">
            <v>CUENCA</v>
          </cell>
          <cell r="N113" t="str">
            <v>0104: HÉROES DE VERDELOMA / VEGA MUÑOZ</v>
          </cell>
          <cell r="O113" t="str">
            <v>HÉROES DE VERDELOMA ENTRE TARQUI Y TOMÁS ORDÓÑEZ, TERCERA ZONA MILITAR, ALBERTO MUÑOZ VERNAZA ENTRE CORONEL TALBOT Y TOMÁS ORDÓÑEZ, RAFAEL MARÍA ARÍZAGA ENTRE OCTAVIO CORDERO PALACIOS Y LUIS CORDERO, PÍO BRAVO ENTRE MIGUEL VELEZ Y BENIGNO MALO, VEGA MUÑOZ ENTRE GASPAR SANGURIMA Y BENIGNO MALO, SANGURIMA ENTRE DANIEL ALVARADO Y ESTÉVEZ DE TORAL.</v>
          </cell>
          <cell r="P113" t="str">
            <v>Residencial</v>
          </cell>
          <cell r="Q113">
            <v>4901</v>
          </cell>
          <cell r="R113">
            <v>3006</v>
          </cell>
          <cell r="S113">
            <v>0.579831537139662</v>
          </cell>
          <cell r="T113">
            <v>365</v>
          </cell>
          <cell r="U113">
            <v>0.310916918412465</v>
          </cell>
          <cell r="V113">
            <v>62</v>
          </cell>
          <cell r="W113">
            <v>0.109251544447873</v>
          </cell>
        </row>
        <row r="114">
          <cell r="H114" t="str">
            <v>0201/CABECERA</v>
          </cell>
          <cell r="I114">
            <v>3794</v>
          </cell>
          <cell r="J114">
            <v>0</v>
          </cell>
          <cell r="K114">
            <v>0.6530575</v>
          </cell>
          <cell r="L114" t="str">
            <v>AZUAY</v>
          </cell>
          <cell r="M114" t="str">
            <v>CUENCA</v>
          </cell>
          <cell r="N114" t="str">
            <v>0201: CALLE LARGA/ PARQUE LUIS CORDERO/ REGISTRO CIVIL/MANUEL VEGA/PARQUE SAN BLAS</v>
          </cell>
          <cell r="O114" t="str">
            <v>CALLE LARGA ENTRE BENIGNO MALO Y AV. HUAYNA CÁPAC, CALLE ALFONSO JERVES ENTRE TOMÁS ORDÓÑEZ Y AV. HUYNA CÁPAC, HONORATO VÁSQUEZ ENTRE LA TOMÁS ORDÓÑEZ Y AV. HUAYNA CÁPAC, JUAN JARAMILLO ENTRE VARGAS MACHUCA Y AV. HUYNA CÁPAC, SUCRE ENTRE HERMANO MIGUEL Y AV. HUYNA CÁPAC, TOMÁS ORDÓÑEZ ENTRE LARGA Y SIMÓN BOLÍVAR,  MANUEL VEGA ENTRE LARGA Y PRESIDENTE CÓRDOVA, PARQUE SAN BLAS.</v>
          </cell>
          <cell r="P114" t="str">
            <v>Comercial</v>
          </cell>
          <cell r="Q114">
            <v>2151</v>
          </cell>
          <cell r="R114">
            <v>1499</v>
          </cell>
          <cell r="S114">
            <v>0.367031587347678</v>
          </cell>
          <cell r="T114">
            <v>634</v>
          </cell>
          <cell r="U114">
            <v>0.620914318158732</v>
          </cell>
          <cell r="V114">
            <v>18</v>
          </cell>
          <cell r="W114">
            <v>0.0120540944935901</v>
          </cell>
        </row>
        <row r="115">
          <cell r="H115" t="str">
            <v>0205/CABECERA</v>
          </cell>
          <cell r="I115">
            <v>18795</v>
          </cell>
          <cell r="J115">
            <v>0</v>
          </cell>
          <cell r="K115">
            <v>1.03733</v>
          </cell>
          <cell r="L115" t="str">
            <v>AZUAY</v>
          </cell>
          <cell r="M115" t="str">
            <v>CUENCA</v>
          </cell>
          <cell r="N115" t="str">
            <v>0205: UNIVERSIDAD DE CUENCA CAMPUS CENTRAL/ OTORONGO/ CLINICA SANTA INES </v>
          </cell>
          <cell r="O115" t="str">
            <v>DOCE DE ABRIL ENTRE SOLANO Y EL ORO, AV. TRES DE NOVIEMBRE ENTRE LOJA Y SIMÓN BOLÍVAR, AV. LOJA ENTRE DOCE DE ABRIL Y REMIGIO TAMARIZ, AGUSTÍN CUEVA ENTRE DOCE DE ABRIL Y REMIGIO TAMARIZ, FEDERICO PROAÑO ENTRE DANIEL CÓRDOVA Y REMIGIO TAMARIZ, BENJAMÍN DE LA CADENA. </v>
          </cell>
          <cell r="P115" t="str">
            <v>Comercial</v>
          </cell>
          <cell r="Q115">
            <v>2100</v>
          </cell>
          <cell r="R115">
            <v>1456</v>
          </cell>
          <cell r="S115">
            <v>0.311972172089436</v>
          </cell>
          <cell r="T115">
            <v>626</v>
          </cell>
          <cell r="U115">
            <v>0.680956138378635</v>
          </cell>
          <cell r="V115">
            <v>19</v>
          </cell>
          <cell r="W115">
            <v>0.00707168953192914</v>
          </cell>
        </row>
        <row r="116">
          <cell r="H116" t="str">
            <v>0323/CABECERA(SIN 10 DE AGOSTO)</v>
          </cell>
          <cell r="I116">
            <v>323</v>
          </cell>
          <cell r="J116">
            <v>43994</v>
          </cell>
          <cell r="K116">
            <v>1.04987037037037</v>
          </cell>
          <cell r="L116" t="str">
            <v>AZUAY</v>
          </cell>
          <cell r="M116" t="str">
            <v>CUENCA</v>
          </cell>
          <cell r="N116" t="str">
            <v>0323: AV. 24 DE MAYO / GAPAL / QUINTA BOLIVAR /  AV. 10 DE AGOSTO DESDE EL PARQUE EL PARAISO HASTA EL REDONDEL DE ETAPA / CASA CHAGUARCHIMBANA / CIUDADELA CHAGUARCHIMBANA / CIUDADELA CASA PARA TODOS.</v>
          </cell>
          <cell r="O116" t="str">
            <v>AV. 24 DE MAYO DESDE MAX UHLE HASTA REDONDEL GAPAL, AV. DIEZ DE AGOSTO DESDE EL PARQUE EL PARAISO HASTA EL REDONDEL DE ETAPA, LOS GERANIOS, CASA DE CHAGUARCHIMBANA, CALLE DAVID DIAZ, FASEC, CRA, PARQUE EL PARAISO, CIUDADELA CHAGUARCHIMBANA, CIUDADELA CASA PARA TODOS.</v>
          </cell>
          <cell r="P116" t="str">
            <v>Comercial</v>
          </cell>
          <cell r="Q116">
            <v>1558</v>
          </cell>
          <cell r="R116">
            <v>1416</v>
          </cell>
          <cell r="S116">
            <v>0.367493911283192</v>
          </cell>
          <cell r="T116">
            <v>131</v>
          </cell>
          <cell r="U116">
            <v>0.625433756419671</v>
          </cell>
          <cell r="V116">
            <v>12</v>
          </cell>
          <cell r="W116">
            <v>0.00707233229713688</v>
          </cell>
        </row>
        <row r="117">
          <cell r="H117" t="str">
            <v>0325/CABECERA</v>
          </cell>
          <cell r="I117">
            <v>6485</v>
          </cell>
          <cell r="J117">
            <v>0</v>
          </cell>
          <cell r="K117">
            <v>2.823775</v>
          </cell>
          <cell r="L117" t="str">
            <v>AZUAY</v>
          </cell>
          <cell r="M117" t="str">
            <v>CUENCA</v>
          </cell>
          <cell r="N117" t="str">
            <v>0325: SECTOR TOTORACOCHA / CEMENTERIO / AV.PASEO DE LOS CAÑARIS / AV. HURTADO DE MENDOZA / YANAHURCO</v>
          </cell>
          <cell r="O117" t="str">
            <v>HURTADO DE MENDOZA, CDLA. TOSI, CDLA. BANCO DE LA VIVIENDA, CENTRAL TELEFÓNICA ETAPA, YANAHURCO, RÍO CURARAY, FASAYÑÁN, SARAURCO, ALLCUQUIRO, BUERÁN, CORDILLERA, ANTISANA, PARQUE CURIQUINGA, AV. LOS ANDES, COMPLEJO TOTORACOCHA, PASEO MILCHICHIG, CALLES DEL CÓNDOR, DE LOS HUANCAVILCAS, YAGUARCOCHA, TOTORACOCHA, HUILA, PAN DE AZÚCAR, REVENTADOR, PASEO MILCHICHIG.  </v>
          </cell>
          <cell r="P117" t="str">
            <v>Residencial</v>
          </cell>
          <cell r="Q117">
            <v>9575</v>
          </cell>
          <cell r="R117">
            <v>4053</v>
          </cell>
          <cell r="S117">
            <v>0.659218580605221</v>
          </cell>
          <cell r="T117">
            <v>426</v>
          </cell>
          <cell r="U117">
            <v>0.301770806167621</v>
          </cell>
          <cell r="V117">
            <v>106</v>
          </cell>
          <cell r="W117">
            <v>0.0390106132271579</v>
          </cell>
        </row>
        <row r="118">
          <cell r="H118" t="str">
            <v>0525/CABECERA</v>
          </cell>
          <cell r="I118">
            <v>15680</v>
          </cell>
          <cell r="J118">
            <v>0</v>
          </cell>
          <cell r="K118">
            <v>3.25225</v>
          </cell>
          <cell r="L118" t="str">
            <v>AZUAY</v>
          </cell>
          <cell r="M118" t="str">
            <v>CUENCA</v>
          </cell>
          <cell r="N118" t="str">
            <v>0525: BAÑOS/CHAUCHA / TANGEO </v>
          </cell>
          <cell r="O118" t="str">
            <v>CALLE ANTONIO LLORET, JUAN PIO MONTUFAR, DOS DE AGOSTO, JUAN LARREA GUERRERO, MANUELA CAÑIZARES, CANTON BUENA FE,  AV. RICARDO DURAN, BAÑOS CENTRO, UCHULOMA, SECTOR HUISHIL, MINAS DE BAÑOS, SUSTAG, SOLDADOS, TANGEO, PIMO, EL BARCO, SAN ANTONIO, SAN GABRIEL DE CHAUCHA, LA IBERIA, CARMEN DE PIJILÍ.</v>
          </cell>
          <cell r="P118" t="str">
            <v>Residencial</v>
          </cell>
          <cell r="Q118">
            <v>12370</v>
          </cell>
          <cell r="R118">
            <v>5393</v>
          </cell>
          <cell r="S118">
            <v>0.781372359180689</v>
          </cell>
          <cell r="T118">
            <v>325</v>
          </cell>
          <cell r="U118">
            <v>0.177998798864483</v>
          </cell>
          <cell r="V118">
            <v>71</v>
          </cell>
          <cell r="W118">
            <v>0.0406288419548275</v>
          </cell>
        </row>
        <row r="119">
          <cell r="H119" t="str">
            <v>1323/CABECERA</v>
          </cell>
          <cell r="I119">
            <v>56087</v>
          </cell>
          <cell r="J119">
            <v>0</v>
          </cell>
          <cell r="K119">
            <v>1.98330845803022</v>
          </cell>
          <cell r="L119" t="str">
            <v>AZUAY</v>
          </cell>
          <cell r="M119" t="str">
            <v>CUENCA</v>
          </cell>
          <cell r="N119" t="str">
            <v>1323: ESTACIÓN DE CUMBE/SAN AGUSTIN/SAN PEDRO DE ESCALERAS/VICTORIA DEL PORTETE/DESCANSO DE SUCRE/CUMBE/JIMA / SAN JOSE RARANGA/ LA ESMERALDA/SAN MIGUEL CUYES/AMAZONAS</v>
          </cell>
          <cell r="O119" t="str">
            <v>BELLAVISTA TARQUI, ESTACIÓN DE CUMBRE,SAN PEDRO DE ESCALERAS, LA MERCED CUMBE, VICTORIA DEL PORTETE, CHURUGUSHO, IRQUIS, SAN VICENTE DE ARRAYÁN, RODEO CUMBE, SIMBALO, UCURURRO, TIERRA BLANCA, GAÑADEL, TACADEL, VIOLA LA UNIÓN, JIMA, SAN JOSE DE RARANGA, LA ESMERALDA DE SAN JOSÉ DE RARANGA, CUSHING, MOYA, SAN MIGUEL DE CUYES, AMAZONAS</v>
          </cell>
          <cell r="P119" t="str">
            <v>Residencial</v>
          </cell>
          <cell r="Q119">
            <v>9261</v>
          </cell>
          <cell r="R119">
            <v>5485</v>
          </cell>
          <cell r="S119">
            <v>0.653585971150715</v>
          </cell>
          <cell r="T119">
            <v>203</v>
          </cell>
          <cell r="U119">
            <v>0.249695588901237</v>
          </cell>
          <cell r="V119">
            <v>50</v>
          </cell>
          <cell r="W119">
            <v>0.0967184399480474</v>
          </cell>
        </row>
        <row r="120">
          <cell r="H120" t="str">
            <v>2123/RECONECT: ESC AMAZONAS</v>
          </cell>
          <cell r="I120">
            <v>48741</v>
          </cell>
          <cell r="J120">
            <v>0</v>
          </cell>
          <cell r="K120">
            <v>2.25995833333333</v>
          </cell>
          <cell r="L120" t="str">
            <v>MORONA SANTIAGO</v>
          </cell>
          <cell r="M120" t="str">
            <v>MORONA, TAISHA Y HUAMBOYA</v>
          </cell>
          <cell r="N120" t="str">
            <v>2123B: SEVILLA DON BOSCO, SANTA ANA</v>
          </cell>
          <cell r="O120" t="str">
            <v>SANTA ANA, PARROQUIA SEVILLA DON BOSCO, ESCUELA DEL MILENIO, SAN LUIS DE IÑINQUIS, GUADALUPE</v>
          </cell>
          <cell r="P120" t="str">
            <v>Residencial</v>
          </cell>
          <cell r="Q120">
            <v>7524</v>
          </cell>
          <cell r="R120">
            <v>2962</v>
          </cell>
          <cell r="S120">
            <v>0.68830780885558</v>
          </cell>
          <cell r="T120">
            <v>239</v>
          </cell>
          <cell r="U120">
            <v>0.301948788094641</v>
          </cell>
          <cell r="V120">
            <v>13</v>
          </cell>
          <cell r="W120">
            <v>0.00974340304977923</v>
          </cell>
        </row>
        <row r="121">
          <cell r="H121" t="str">
            <v>1222/CABECERA</v>
          </cell>
          <cell r="I121">
            <v>19211</v>
          </cell>
          <cell r="J121">
            <v>0</v>
          </cell>
          <cell r="K121">
            <v>1.4264775</v>
          </cell>
          <cell r="L121" t="str">
            <v>AZUAY</v>
          </cell>
          <cell r="M121" t="str">
            <v>PAUTE</v>
          </cell>
          <cell r="N121" t="str">
            <v>1222: PAUTE / EL CABO</v>
          </cell>
          <cell r="O121" t="str">
            <v>LUGMAMPAMBA, PUENTE EUROPA, CHICTICAY, LA JOSEFINA, EL CABO, ZHUMIR, PAUTE, DUG DUG, TOMEBAMBA, GUARAINAG, AMALUZA, SUMAG, TUNTAG, LLAMACONJURUPILLOS OSOHUAYCO, PARTE DE PALMAS GUARUMALES SECTOR ESTADIO, SECTOR LA PLAYA .</v>
          </cell>
          <cell r="P121" t="str">
            <v>Residencial</v>
          </cell>
          <cell r="Q121">
            <v>4644</v>
          </cell>
          <cell r="R121">
            <v>1504</v>
          </cell>
          <cell r="S121">
            <v>0.502427778770044</v>
          </cell>
          <cell r="T121">
            <v>98</v>
          </cell>
          <cell r="U121">
            <v>0.144674926945447</v>
          </cell>
          <cell r="V121">
            <v>16</v>
          </cell>
          <cell r="W121">
            <v>0.352897294284509</v>
          </cell>
        </row>
        <row r="122">
          <cell r="H122" t="str">
            <v>1421/CABECERA</v>
          </cell>
          <cell r="I122">
            <v>11870</v>
          </cell>
          <cell r="J122">
            <v>0</v>
          </cell>
          <cell r="K122">
            <v>3.084215</v>
          </cell>
          <cell r="L122" t="str">
            <v>AZUAY</v>
          </cell>
          <cell r="M122" t="str">
            <v>SANTA ISABEL</v>
          </cell>
          <cell r="N122" t="str">
            <v>1421: SANTA ISABEL (YUNGUILLA), ABDÓN CALDERÓN (LA UNIÓN) Y SARAGURO (SUMAIPAMBA Y YULUC).</v>
          </cell>
          <cell r="O122" t="str">
            <v>SANTA ISABEL CENTRO, TOBACHIRÍ, SAN ANTONIO, EL PORTÓN, PARQUE EXTREMO, CATAVIÑA, LA ATALAYA, LA UNIÓN, PORTOVELO, QUILLOSISA, VÍA GIRÓN PASAJE, ESTRELLAS DE SUR, GUABOPAMBA, CERCALOMA, PATAPATA, LACAY, EL RAMAL, SULUPALI, JUBONES, PEÑA BLANCA, AZHIDEL, PUENTE LOMA, TUGULA, DANDAN, EL TABLÓN, MINAS DE HUASCACHACA, SUMAIPAMBA, SAN SEBASTIÁN DE YÚLUC.</v>
          </cell>
          <cell r="P122" t="str">
            <v>Residencial</v>
          </cell>
          <cell r="Q122">
            <v>13089</v>
          </cell>
          <cell r="R122">
            <v>2965</v>
          </cell>
          <cell r="S122">
            <v>0.726921652509307</v>
          </cell>
          <cell r="T122">
            <v>296</v>
          </cell>
          <cell r="U122">
            <v>0.183247557287019</v>
          </cell>
          <cell r="V122">
            <v>28</v>
          </cell>
          <cell r="W122">
            <v>0.089830790203674</v>
          </cell>
        </row>
        <row r="123">
          <cell r="H123" t="str">
            <v>2125/CABECERA</v>
          </cell>
          <cell r="I123">
            <v>41026</v>
          </cell>
          <cell r="J123">
            <v>0</v>
          </cell>
          <cell r="K123">
            <v>1.520275</v>
          </cell>
          <cell r="L123" t="str">
            <v>MORONA SANTIAGO</v>
          </cell>
          <cell r="M123" t="str">
            <v>MORONA</v>
          </cell>
          <cell r="N123" t="str">
            <v>2125: MACAS</v>
          </cell>
          <cell r="O123" t="str">
            <v>BARRIO EL ROSARIO, DESDE LA CALLE HERMITA AL NORTE, AV. 29 DE MAYO DESDE EL PUENTE DEL JURUMBAINO HASTA EL REDONDEL DE LOS MACABEOS, POLICÍA NACIONAL, SECTOR DE LA EMPRESA ELÉCTRICA, BARRIO 27 DE FEBRERO (DESDE LA CALLE BENJAMÍN DELGADO, EXCEPTO LAS CALLES INCA ATAHUALPA Y GENERAL RUMIÑAHUI), COLEGIO 27 DE FEBRERO, AV. JAIME ROLDÓS AGUILERA, ECU 911, BARRIO LA UNIÓN, REGISTRO CIVIL DE MACAS, CALLE FRANCISCO FLOR, DEFENSORÍA DEL PUEBLO, SECTOR PARQUE DEL NIÑO, UNIVERSIDAD CATÓLICA SEDE MACAS, JUAN DE SALINAS DESDE LA AV. 29 DE MAYO HASTA LA SOASTI, GOBERNACIÓN DE MORONA SANTIAGO, KIRUBA (DESDE LA AV. 29 DE MAYO HASTA LA SOASTI), JUAN DE LA CRUZ (DESDE LA GUAMOTE HASTA LA 24 DE MAYO), AV. AMAZONAS, AV. SOASTI, SECTOR MERCADO CENTRAL DE MACAS, CENTRO COMERCIAL TÍA, CALLE GUAMOTE, CALLE TARQUI (DESDE LA SOASTI HASTA LA GUAMOTE), DIRECCIÓN DE AVIACIÓN CIVIL (AEROPUERTO),  CALLE QUITO, SECTOR DEL COLISEO LA LOMA, CHAKUAP, COMUNIDAD SALESIANA DE MACAS, 9 DE OCTUBRE (DESDE CALLE RIOBAMBA HASTA RAFAEL RIVADENEIRA, LAS SIGUIENTES CALLES DESDE LA 24 DE MAYO HASTA LA AMAZONAS (SUCRE, CUENCA, 5 DE AGOSTO, RIOBAMBA), CALLE HERNANDO DE BENAVENTE, SECTOR ESCUELA ELOY ALFARO, COLEGIO MACAS, BARRIO TINGUICHACHA (DESDE LA CALLE PADRE JUAN VIGNA HASTA LA CALLE CATALINA VILLAREAL).</v>
          </cell>
          <cell r="P123" t="str">
            <v>Comercial</v>
          </cell>
          <cell r="Q123">
            <v>3154</v>
          </cell>
          <cell r="R123">
            <v>1823</v>
          </cell>
          <cell r="S123">
            <v>0.41067792947462</v>
          </cell>
          <cell r="T123">
            <v>921</v>
          </cell>
          <cell r="U123">
            <v>0.577309586293985</v>
          </cell>
          <cell r="V123">
            <v>24</v>
          </cell>
          <cell r="W123">
            <v>0.0120124842313943</v>
          </cell>
        </row>
        <row r="124">
          <cell r="H124" t="str">
            <v>5016/CABECERA</v>
          </cell>
          <cell r="I124">
            <v>58362</v>
          </cell>
          <cell r="J124">
            <v>0</v>
          </cell>
          <cell r="K124">
            <v>1.53030841533661</v>
          </cell>
          <cell r="L124" t="str">
            <v>CAÑAR</v>
          </cell>
          <cell r="M124" t="str">
            <v>LA TRONCAL</v>
          </cell>
          <cell r="N124" t="str">
            <v>5016: PASO LATERAL / COCHANCAY</v>
          </cell>
          <cell r="O124" t="str">
            <v>CASA PARA TODOS, PASO LATERAL, EL DORADO, HUERTOS FAMILIARES, COCHANCAY, COPALILLOS, LA DELICIA, EL AMARILLAL.</v>
          </cell>
          <cell r="P124" t="str">
            <v>Residencial</v>
          </cell>
          <cell r="Q124">
            <v>3278</v>
          </cell>
          <cell r="R124">
            <v>2254</v>
          </cell>
          <cell r="S124">
            <v>0.609861770492238</v>
          </cell>
          <cell r="T124">
            <v>214</v>
          </cell>
          <cell r="U124">
            <v>0.196057679434564</v>
          </cell>
          <cell r="V124">
            <v>8</v>
          </cell>
          <cell r="W124">
            <v>0.194080550073198</v>
          </cell>
        </row>
        <row r="125">
          <cell r="H125" t="str">
            <v>0103/CABECERA</v>
          </cell>
          <cell r="I125">
            <v>10251</v>
          </cell>
          <cell r="J125">
            <v>0</v>
          </cell>
          <cell r="K125">
            <v>0.542846440048218</v>
          </cell>
          <cell r="L125" t="str">
            <v>AZUAY</v>
          </cell>
          <cell r="M125" t="str">
            <v>CUENCA</v>
          </cell>
          <cell r="N125" t="str">
            <v>0103: VEGA MUÑOZ ENTRE GENERAL TORRES Y BENIGNO MALO, SANGURIMA ENTRE JUAN MONTALVO Y BENIGNO MALO, GRAN COLOMBIA ENTRE ESTÉVEZ DE TORAL Y BENIGNO MALO, LAMAR ENTRE JUAN MONTALVO Y LUIS CORDERO,BOLÍVAR ENTRE TARQUI Y JUAN MONTALVO</v>
          </cell>
          <cell r="O125" t="str">
            <v>VEGA MUÑOZ ENTRE GENERAL TORRES Y BENIGNO MALO, SANGURIMA ENTRE JUAN MONTALVO Y BENIGNO MALO, GRAN COLOMBIA ENTRE ESTÉVEZ DE TORAL Y BENIGNO MALO, LAMAR ENTRE JUAN MONTALVO Y LUIS CORDERO,BOLÍVAR ENTRE TARQUI Y JUAN MONTALVO</v>
          </cell>
          <cell r="P125" t="str">
            <v>Comercial</v>
          </cell>
          <cell r="Q125">
            <v>2202</v>
          </cell>
          <cell r="R125">
            <v>1245</v>
          </cell>
          <cell r="S125">
            <v>0.355206632315921</v>
          </cell>
          <cell r="T125">
            <v>937</v>
          </cell>
          <cell r="U125">
            <v>0.629365848940203</v>
          </cell>
          <cell r="V125">
            <v>22</v>
          </cell>
          <cell r="W125">
            <v>0.0154275187438766</v>
          </cell>
        </row>
        <row r="126">
          <cell r="H126" t="str">
            <v>1425/CABECERA</v>
          </cell>
          <cell r="I126">
            <v>55352</v>
          </cell>
          <cell r="J126">
            <v>0</v>
          </cell>
          <cell r="K126">
            <v>0.74633</v>
          </cell>
          <cell r="L126" t="str">
            <v>AZUAY</v>
          </cell>
          <cell r="M126" t="str">
            <v>OÑA / SANTA ISABEL</v>
          </cell>
          <cell r="N126" t="str">
            <v>1425: SANTA ISABEL / OÑA / EL TABLÓN - SARAGURO</v>
          </cell>
          <cell r="O126" t="str">
            <v>RIRCAY, YARITZAGUA, EL MOLINO, SANTA ROSA, EL PROGRESO, PORTETILLO, LA CRÍA, SAN ISIDRO, CORRALEJA,  SUSUDEL, YUNGUILLAPAMBA, OÑA CENTRO, EL TABLÓN.</v>
          </cell>
          <cell r="P126" t="str">
            <v>Residencial</v>
          </cell>
          <cell r="Q126">
            <v>2968</v>
          </cell>
          <cell r="R126">
            <v>1157</v>
          </cell>
          <cell r="S126">
            <v>0.616485253300172</v>
          </cell>
          <cell r="T126">
            <v>178</v>
          </cell>
          <cell r="U126">
            <v>0.315145545637823</v>
          </cell>
          <cell r="V126">
            <v>29</v>
          </cell>
          <cell r="W126">
            <v>0.0683692010620058</v>
          </cell>
        </row>
        <row r="127">
          <cell r="H127" t="str">
            <v>1521/CABECERA</v>
          </cell>
          <cell r="I127">
            <v>16872</v>
          </cell>
          <cell r="J127">
            <v>0</v>
          </cell>
          <cell r="K127">
            <v>0.8454325</v>
          </cell>
          <cell r="L127" t="str">
            <v>AZUAY</v>
          </cell>
          <cell r="M127" t="str">
            <v>SIGSIG</v>
          </cell>
          <cell r="N127" t="str">
            <v>1521 SIGSIG / LUDO / CUCHIL GUALACEO: NALLIG, UZHAR, SAN LUIS, DUNDLA, SAN JUAN, SARACTAR, LA TRANCA, SAN MIGUEL, SAN ANTONIO VÍA GUALACEO SAN JUAN SHOTOR , </v>
          </cell>
          <cell r="O127" t="str">
            <v>GUALACEO: (NALLIG, UZHAR, SAN LUIS, DUNDLA, SAN JUAN, SARACTAR, LA TRANCA, SAN MIGUEL, SAN ANTONIO, VÍA GUALACEO SAN JUAN.)
 SÍGSIG: (YAGUARSOL, SIGSIGLLANO, SIPTA, LA UNIÓN, DELEGSOL, SORCHE, SUGUNSORCHE, GUANÑA, TIGAPALI PANZHA, TULTUL, PAMARCHACRIN, CHININ, CRUZ LOMA, PIQUETES, ALGARROBOS, ZHIMBRUG, PEÑAS BLANCAS, PIBLIA, PITAGMA, AV. MARÍA AUXILIADORA, AV. HÉROES DEL CENEPA, AV. KENNEDY, CALLE RESTAURACIÓN, ZHINGATE, BARRIO PEDERNAL, CINCO ESQUINAS, VÍA AL ORIENTE, MERCADO MUNICIPAL, HOSPITAL MUNICIPAL, CALLE GARCÍA MORENO, CALLE GONZÁLEZ SUÁREZ, CALLE IGNACIO ARCENTALES, ROSAS, VÍA A DACTE, PUEBLO VIEJO, CALLANCAY, ZHIPIR, ZHUZHU, TASQUI, PARROQUIA CUTCIL, CEBADILLAS, ALTARHURCO, CHURUCO, NARIG, CHOBSI, TULLUPAMBA, PUCUNDEL, GUTÚN, SAN ANTONIO DE JACARCAR, PINGLLO, SARAR, BUENAVISTA, LOMA LARGA, VIRGENPAMBA, LUDO, HATOBOLO, LA DOLOROSA, CAZHAPUGRO, SERRAG, YARIGUIÑA ) GUALAQUIZA: (GRANADILLAS, TENDALES, SANGURIMA, PARROQUIA CHIGUINDA, PARROQUIA BERMEJOS, SAN MARTÍN, EL BOLICHE).</v>
          </cell>
          <cell r="P127" t="str">
            <v>Residencial</v>
          </cell>
          <cell r="Q127">
            <v>11033</v>
          </cell>
          <cell r="R127">
            <v>4261</v>
          </cell>
          <cell r="S127">
            <v>0.78095091393233</v>
          </cell>
          <cell r="T127">
            <v>320</v>
          </cell>
          <cell r="U127">
            <v>0.199275208619108</v>
          </cell>
          <cell r="V127">
            <v>24</v>
          </cell>
          <cell r="W127">
            <v>0.0197738774485623</v>
          </cell>
        </row>
        <row r="128">
          <cell r="H128" t="str">
            <v>1722/CABECERA</v>
          </cell>
          <cell r="I128">
            <v>56956</v>
          </cell>
          <cell r="J128">
            <v>0</v>
          </cell>
          <cell r="K128">
            <v>0.59348607994616</v>
          </cell>
          <cell r="L128" t="str">
            <v>AZUAY</v>
          </cell>
          <cell r="M128" t="str">
            <v>CUENCA</v>
          </cell>
          <cell r="N128" t="str">
            <v>1722 CAMINO DEL TEJAR ENTRE CALLE DEL SARAR Y AV. DE LAS AMÉRICAS / LAS PENCAS BAJO </v>
          </cell>
          <cell r="O128" t="str">
            <v>ORDÓÑEZ LASSO, CAMINO DEL TEJAR, LAS PENCAS.</v>
          </cell>
          <cell r="P128" t="str">
            <v>Residencial</v>
          </cell>
          <cell r="Q128">
            <v>2107</v>
          </cell>
          <cell r="R128">
            <v>1969</v>
          </cell>
          <cell r="S128">
            <v>0.789923343166621</v>
          </cell>
          <cell r="T128">
            <v>121</v>
          </cell>
          <cell r="U128">
            <v>0.135745454853191</v>
          </cell>
          <cell r="V128">
            <v>17</v>
          </cell>
          <cell r="W128">
            <v>0.074331201980188</v>
          </cell>
        </row>
        <row r="129">
          <cell r="H129" t="str">
            <v>1821/CABECERA</v>
          </cell>
          <cell r="I129">
            <v>10250</v>
          </cell>
          <cell r="J129">
            <v>0</v>
          </cell>
          <cell r="K129">
            <v>1.40293</v>
          </cell>
          <cell r="L129" t="str">
            <v>CAÑAR</v>
          </cell>
          <cell r="M129" t="str">
            <v>CAÑAR</v>
          </cell>
          <cell r="N129" t="str">
            <v>1821 INGAPIRCA / CAJÓN TAMBO / CHOROCOPTE</v>
          </cell>
          <cell r="O129" t="str">
            <v>INGANILLA, YANACARI CRUZ, CHUGUÍN GRANDE, INGAPIRCA, SISID CHICO, SISID, HACIENDA SANTA CLARA, CAJÓN TAMBO, INGA, TINDICUCHA, MASANQUE, SAN PEDRO DE CURIQUINGUE, ATUHUAYCU, GALLO RUMI, SAN PEDRO INGAPIRCA, PUCARSOL, LA CAPILLA, TRETÓN, MOLOBOG CHICO, CITACAR, CHOROCOPTE, GUAYRAPUNGO, SAN JOSÉ, HONORATO VÁSQUEZ, TAMBO VIEJO, PUCARÁ INGAPIRCA, ATO DE LA VIRGEN.</v>
          </cell>
          <cell r="P129" t="str">
            <v>Residencial</v>
          </cell>
          <cell r="Q129">
            <v>6636</v>
          </cell>
          <cell r="R129">
            <v>2083</v>
          </cell>
          <cell r="S129">
            <v>0.699981761055295</v>
          </cell>
          <cell r="T129">
            <v>92</v>
          </cell>
          <cell r="U129">
            <v>0.25421186316461</v>
          </cell>
          <cell r="V129">
            <v>6</v>
          </cell>
          <cell r="W129">
            <v>0.0458063757800946</v>
          </cell>
        </row>
        <row r="130">
          <cell r="H130" t="str">
            <v>0521/CABECERA</v>
          </cell>
          <cell r="I130">
            <v>15676</v>
          </cell>
          <cell r="J130">
            <v>0</v>
          </cell>
          <cell r="K130">
            <v>2.3042</v>
          </cell>
          <cell r="L130" t="str">
            <v>AZUAY</v>
          </cell>
          <cell r="M130" t="str">
            <v>CUENCA</v>
          </cell>
          <cell r="N130" t="str">
            <v>0521: AV. DE LAS AMERICAS CARRIL DE SALIDA DE LA CIUDAD DESDE LA CALLE MANUEL DE CISNEROS HASTA LA AUTOPISTA/ NARANCAY / TUTUPALI GRANDE Y CHICO/BARRIO CHAULLAYACU</v>
          </cell>
          <cell r="O130" t="str">
            <v>AV. DE LAS AMERICAS CARRIL DE SALIDA DE LA CIUDAD DESDE LA CALLE MANUEL DE CISNEROS HASTA LA AUTOPISTA, PANAMERICANA SUR DESDE NARANCAY HASTA TARQUI, SECTORES PLATAFORMA ITINERANTE DE NARANCAY, NARANCAY BAJO, PROPARTES, CALLES ISAAC ALBENIZ, BEETHOVEN, MOZART, ESCUELA HÍPICA DE LA POLÍCIA, CERÁMICA CUENCA, CAVA SAN MIGUEL, SEÑOR DEL CAUTIVO, LA PRADERA, ZHUCAY, ZHUCAY LOMA, TUTUPALI GRANDE Y CHICO, ATUCLOMA, BELLAVISTA, COTAPAMBA, TRANCAPAMBA, SANTA ROSA, AGCHAYACU, CORAZÓN DE JESÚS, TRES CLAVELES, RUTA SUNSUN, HASTA LA PLANTA DE TRATAMIENTO NERO, SECTOR BARRIO CHAULLAYACU</v>
          </cell>
          <cell r="P130" t="str">
            <v>Residencial</v>
          </cell>
          <cell r="Q130">
            <v>7687</v>
          </cell>
          <cell r="R130">
            <v>4452</v>
          </cell>
          <cell r="S130">
            <v>0.664386804234088</v>
          </cell>
          <cell r="T130">
            <v>276</v>
          </cell>
          <cell r="U130">
            <v>0.204586435799758</v>
          </cell>
          <cell r="V130">
            <v>57</v>
          </cell>
          <cell r="W130">
            <v>0.131026759966154</v>
          </cell>
        </row>
        <row r="131">
          <cell r="H131" t="str">
            <v>0724/CABECERA(SIN CAPULISPAMBA)</v>
          </cell>
          <cell r="I131">
            <v>55403</v>
          </cell>
          <cell r="J131">
            <v>57049</v>
          </cell>
          <cell r="K131">
            <v>0.248322368421053</v>
          </cell>
          <cell r="L131" t="str">
            <v>AZUAY</v>
          </cell>
          <cell r="M131" t="str">
            <v>CUENCA</v>
          </cell>
          <cell r="N131" t="str">
            <v>0724A: HUAJIBAMBA / LA MERCED / IGLESIA DE SIDCAY</v>
          </cell>
          <cell r="O131" t="str">
            <v>HUAJIBAMBA LA MERCED, LA MERCED RICAURTE.</v>
          </cell>
          <cell r="P131" t="str">
            <v>Residencial</v>
          </cell>
          <cell r="Q131">
            <v>860</v>
          </cell>
          <cell r="R131">
            <v>823</v>
          </cell>
          <cell r="S131">
            <v>0.739454036693904</v>
          </cell>
          <cell r="T131">
            <v>29</v>
          </cell>
          <cell r="U131">
            <v>0.110853589489917</v>
          </cell>
          <cell r="V131">
            <v>8</v>
          </cell>
          <cell r="W131">
            <v>0.149692373816179</v>
          </cell>
        </row>
        <row r="132">
          <cell r="H132" t="str">
            <v>0724/RECONECT: LLACAO</v>
          </cell>
          <cell r="I132">
            <v>57050</v>
          </cell>
          <cell r="J132">
            <v>0</v>
          </cell>
          <cell r="K132">
            <v>0.297986842105263</v>
          </cell>
          <cell r="L132" t="str">
            <v>AZUAY</v>
          </cell>
          <cell r="M132" t="str">
            <v>CUENCA</v>
          </cell>
          <cell r="N132" t="str">
            <v>0724B: PARROQUIA LLACAO Y SUS SECTORES ALEDAÑOS</v>
          </cell>
          <cell r="O132" t="str">
            <v>LLACAO CENTRO, REINA DEL CISNE, EL MIRADOR, LA PLAYA, LA UNIÓN, STA MARIA, BARRIO BUENA ESPERANZA LA NUEVA DOLOROSA.</v>
          </cell>
          <cell r="P132" t="str">
            <v>Residencial</v>
          </cell>
          <cell r="Q132">
            <v>2331</v>
          </cell>
          <cell r="R132">
            <v>1561</v>
          </cell>
          <cell r="S132">
            <v>0.692863789523765</v>
          </cell>
          <cell r="T132">
            <v>51</v>
          </cell>
          <cell r="U132">
            <v>0.170327717985622</v>
          </cell>
          <cell r="V132">
            <v>13</v>
          </cell>
          <cell r="W132">
            <v>0.136808492490613</v>
          </cell>
        </row>
        <row r="133">
          <cell r="H133" t="str">
            <v>1823/CABECERA</v>
          </cell>
          <cell r="I133">
            <v>20932</v>
          </cell>
          <cell r="J133">
            <v>0</v>
          </cell>
          <cell r="K133">
            <v>1.0052025</v>
          </cell>
          <cell r="L133" t="str">
            <v>CAÑAR</v>
          </cell>
          <cell r="M133" t="str">
            <v>CAÑAR</v>
          </cell>
          <cell r="N133" t="str">
            <v>1823 ZHUD / SUSCAL / GENERAL MORALES / CHONTAMARCA / VENTURA / SAN ANTONIO DE PAGUANCAY / JAVÍN </v>
          </cell>
          <cell r="O133" t="str">
            <v>SANTA ROSA DUCUR, CHICAL, BOTIJA PAQUINA, ENEN, GUN ZHUD, ANGAS ZHUD, TRANCALOMA, TIPOCOCHA,  ZHUD, LOMA REDONDA, ARRAYÁN DORMIDO, LAS COPAS, SAN ANTONIO DUCUR, SAN MIGUEL CHONTAMARCA, SHIRCAY, YANAYACU, BAYO CRUZ, BACHIRÍN, CHAUPIYUNGA, SAN MARCOS DUCUR, CHOCAR ZHUD, CHIGLEDEL, SAN CARLOS CHONTAMARCA, CIMIENTOS, MOYANCÓN, SAN ANTONIO, CHACARPAMBA, JAVÍN DUCUR, LA MERCED DUCUR, PIMO ZHUD,  CORDILLERA DE BULUBULU, LAS CRUCES, GENERAL MORALES, SAN FRANCISCO, SAN ANTONIO, CARGALCHINA, SUSCAL, PUCANGO, PUMATOGLIA, SAN LUIS CHONTAMARCA, YANAHURCO, LA CLEMENTINA, PAPAYAL.</v>
          </cell>
          <cell r="P133" t="str">
            <v>Residencial</v>
          </cell>
          <cell r="Q133">
            <v>5244</v>
          </cell>
          <cell r="R133">
            <v>1170</v>
          </cell>
          <cell r="S133">
            <v>0.77196414716552</v>
          </cell>
          <cell r="T133">
            <v>114</v>
          </cell>
          <cell r="U133">
            <v>0.218640697333402</v>
          </cell>
          <cell r="V133">
            <v>7</v>
          </cell>
          <cell r="W133">
            <v>0.00939515550107798</v>
          </cell>
        </row>
        <row r="134">
          <cell r="H134" t="str">
            <v>2128/CABECERA</v>
          </cell>
          <cell r="I134">
            <v>36932</v>
          </cell>
          <cell r="J134">
            <v>0</v>
          </cell>
          <cell r="K134">
            <v>1.27706</v>
          </cell>
          <cell r="L134" t="str">
            <v>MORONA SANTIAGO</v>
          </cell>
          <cell r="M134" t="str">
            <v>SUCÚA</v>
          </cell>
          <cell r="N134" t="str">
            <v>2128: RÍO BLANCO / SANTA MARIANITA / SUCÚA</v>
          </cell>
          <cell r="O134" t="str">
            <v>PARROQUIA SANTA MARIANITA DESDE LA AV. TRONCAL AMAZÓNICA HASTA RÍO UPANO, BARRIO EL BELÉN DESDE LA AV. TRONCAL AMAZÓNICA HASTA HACIA EL RÍO UPANO, BARRIO EL TERMINAL DESDE LA AV. TRONCAL AMAZÓNICA HASTA LA AV. 2000, BARRIO UPANO, BARRIO AMAZONAS, BARRIO 3 DE NOVIEMBRE, BARRIO 5 ESQUINAS, BARRIO 31 DE AGOSTO, BARRIO LA PROVIDENCIA, BARRIO NUEVO ISRAEL, SANTA ROSA, SAN PABLO, PINCHUNAINT, TUNDAYM, SEIP, FLOR DEL BOSQUE, SAN LUIS, YUKUTEIS, KAYAMAS.</v>
          </cell>
          <cell r="P134" t="str">
            <v>Residencial</v>
          </cell>
          <cell r="Q134">
            <v>3152</v>
          </cell>
          <cell r="R134">
            <v>2341</v>
          </cell>
          <cell r="S134">
            <v>0.702264393132924</v>
          </cell>
          <cell r="T134">
            <v>260</v>
          </cell>
          <cell r="U134">
            <v>0.260020858774923</v>
          </cell>
          <cell r="V134">
            <v>11</v>
          </cell>
          <cell r="W134">
            <v>0.0377147480921527</v>
          </cell>
        </row>
        <row r="135">
          <cell r="H135" t="str">
            <v>2211/CABECERA</v>
          </cell>
          <cell r="I135">
            <v>17209</v>
          </cell>
          <cell r="J135">
            <v>0</v>
          </cell>
          <cell r="K135">
            <v>0.2955675</v>
          </cell>
          <cell r="L135" t="str">
            <v>MORONA SANTIAGO</v>
          </cell>
          <cell r="M135" t="str">
            <v>SANTIAGO DE MÉNDEZ</v>
          </cell>
          <cell r="N135" t="str">
            <v>2211: Y DE PATUCA / TAYUZA / SAN FRANCISCO DE CHINIMBIMI</v>
          </cell>
          <cell r="O135" t="str">
            <v>Y DE PATUCA, TAYUZA, SAN FRANCISCO DE CHINIMBIMI.</v>
          </cell>
          <cell r="P135" t="str">
            <v>Residencial</v>
          </cell>
          <cell r="Q135">
            <v>868</v>
          </cell>
          <cell r="R135">
            <v>775</v>
          </cell>
          <cell r="S135">
            <v>0.686648207199656</v>
          </cell>
          <cell r="T135">
            <v>89</v>
          </cell>
          <cell r="U135">
            <v>0.29686018068855</v>
          </cell>
          <cell r="V135">
            <v>7</v>
          </cell>
          <cell r="W135">
            <v>0.0164916121117939</v>
          </cell>
        </row>
        <row r="136">
          <cell r="H136" t="str">
            <v>2312/CABECERA</v>
          </cell>
          <cell r="I136">
            <v>20935</v>
          </cell>
          <cell r="J136">
            <v>0</v>
          </cell>
          <cell r="K136">
            <v>0.960055</v>
          </cell>
          <cell r="L136" t="str">
            <v>MORONA SANTIAGO</v>
          </cell>
          <cell r="M136" t="str">
            <v>LIMÓN INDANZA</v>
          </cell>
          <cell r="N136" t="str">
            <v>2312: LIMÓN INDANZA / SAN JUAN BOSCO / GUALAQUIZA</v>
          </cell>
          <cell r="O136" t="str">
            <v>INDANZA, SAN MIGUEL DE CONCHAY, CENTRO CANTONAL DE SAN JUAN BOSCO, PARROQUIAS, PAN DE AZÚCAR, PANANZA, WAKAMBEIS, SAN CARLOS DE LIMÓN, GUALAQUIZA TODOS LAS COMUNIDADES UBICADAS A LO LARGO DE LA TRONCAL AMAZÓNICA DESDE EL RÍO KALAGLAS HASTA SAN FRANCISCO.</v>
          </cell>
          <cell r="P136" t="str">
            <v>Residencial</v>
          </cell>
          <cell r="Q136">
            <v>2628</v>
          </cell>
          <cell r="R136">
            <v>549</v>
          </cell>
          <cell r="S136">
            <v>0.686120070507999</v>
          </cell>
          <cell r="T136">
            <v>82</v>
          </cell>
          <cell r="U136">
            <v>0.2925620259851</v>
          </cell>
          <cell r="V136">
            <v>15</v>
          </cell>
          <cell r="W136">
            <v>0.0213179035069002</v>
          </cell>
        </row>
        <row r="137">
          <cell r="H137" t="str">
            <v>5011/CABECERA</v>
          </cell>
          <cell r="I137">
            <v>30774</v>
          </cell>
          <cell r="J137">
            <v>0</v>
          </cell>
          <cell r="K137">
            <v>0.663048149719238</v>
          </cell>
          <cell r="L137" t="str">
            <v>CAÑAR</v>
          </cell>
          <cell r="M137" t="str">
            <v>LA TRONCAL</v>
          </cell>
          <cell r="N137" t="str">
            <v>5011: LA CADENA - MANUEL DE J. CALLE</v>
          </cell>
          <cell r="O137" t="str">
            <v>LA CADENA, CALIFORNIA, INTEGRADO, RANCHO GRANDE, CIELITO, SAN ANTONIO, MANUEL DE J. CALLE.</v>
          </cell>
          <cell r="P137" t="str">
            <v>Residencial</v>
          </cell>
          <cell r="Q137">
            <v>1187</v>
          </cell>
          <cell r="R137">
            <v>800</v>
          </cell>
          <cell r="S137">
            <v>0.706539366119633</v>
          </cell>
          <cell r="T137">
            <v>88</v>
          </cell>
          <cell r="U137">
            <v>0.286279377499771</v>
          </cell>
          <cell r="V137">
            <v>3</v>
          </cell>
          <cell r="W137">
            <v>0.00718125638059627</v>
          </cell>
        </row>
        <row r="138">
          <cell r="H138" t="str">
            <v>0203/CABECERA</v>
          </cell>
          <cell r="I138">
            <v>18793</v>
          </cell>
          <cell r="J138">
            <v>0</v>
          </cell>
          <cell r="K138">
            <v>0.7545925</v>
          </cell>
          <cell r="L138" t="str">
            <v>AZUAY</v>
          </cell>
          <cell r="M138" t="str">
            <v>CUENCA</v>
          </cell>
          <cell r="N138" t="str">
            <v>0203: SAN SEBASTIAN/CRUZ DEL VADO</v>
          </cell>
          <cell r="O138" t="str">
            <v>BOLÍVAR ENTRE MIGUEL VELEZ Y JUAN MONTALVO, CLINICA BOLÍVAR, SUCRE SENTRE MIGUEL VELEZ Y GENERAL TORRES, PLAZA SAN FRANCISCO, LA CONDAMINE</v>
          </cell>
          <cell r="P138" t="str">
            <v>Comercial</v>
          </cell>
          <cell r="Q138">
            <v>2477</v>
          </cell>
          <cell r="R138">
            <v>1341</v>
          </cell>
          <cell r="S138">
            <v>0.28629013259863</v>
          </cell>
          <cell r="T138">
            <v>1120</v>
          </cell>
          <cell r="U138">
            <v>0.696427778758624</v>
          </cell>
          <cell r="V138">
            <v>21</v>
          </cell>
          <cell r="W138">
            <v>0.0172820886427456</v>
          </cell>
        </row>
        <row r="139">
          <cell r="H139" t="str">
            <v>0321/CABECERA (SIN CENSO1)</v>
          </cell>
          <cell r="I139">
            <v>8040</v>
          </cell>
          <cell r="J139">
            <v>44730</v>
          </cell>
          <cell r="K139">
            <v>2.54532636363636</v>
          </cell>
          <cell r="L139" t="str">
            <v>AZUAY</v>
          </cell>
          <cell r="M139" t="str">
            <v>CUENCA</v>
          </cell>
          <cell r="N139" t="str">
            <v>0321A: BAGUANCHI / GUNCAY / SANTA CATALINA / SAN PEDRO DE EL VALLE / EL CEMENTERIO DE EL VALLE / RAYOLOMA.</v>
          </cell>
          <cell r="O139" t="str">
            <v>AV. 24 DE MAYO, REDONDEL DEL IESS, RAYOLOMA, BARRIO EMILIO SARMIENTO, BAGUANCHI, CRUCE DE MONAY, CARAPUNGO, EL TABLON DE PACCHA, EL CEDILLO, COLEGIO ALEMAN, GUNCAY, SANTA CATALINA, SAN PEDRO DE BAHUANCHI, EL CEMENTERIO DE EL VALLE, SAN MIGUEL DE BAGUANCHI, BAGUANCHI CHICO, COCHAS DE PACCHA, EL CARMEN, TORREOS, TOCTEPAMBA.</v>
          </cell>
          <cell r="P139" t="str">
            <v>Residencial</v>
          </cell>
          <cell r="Q139">
            <v>6376</v>
          </cell>
          <cell r="R139">
            <v>6027</v>
          </cell>
          <cell r="S139">
            <v>0.800949288459429</v>
          </cell>
          <cell r="T139">
            <v>205</v>
          </cell>
          <cell r="U139">
            <v>0.128233996089361</v>
          </cell>
          <cell r="V139">
            <v>79</v>
          </cell>
          <cell r="W139">
            <v>0.0708167154512099</v>
          </cell>
        </row>
        <row r="140">
          <cell r="H140" t="str">
            <v>0321/RECONECT: BELLA UNION</v>
          </cell>
          <cell r="I140">
            <v>43965</v>
          </cell>
          <cell r="J140">
            <v>0</v>
          </cell>
          <cell r="K140">
            <v>0.276665909090909</v>
          </cell>
          <cell r="L140" t="str">
            <v>AZUAY</v>
          </cell>
          <cell r="M140" t="str">
            <v>CUENCA</v>
          </cell>
          <cell r="N140" t="str">
            <v>0321B: BELLA UNIÓN / SANTA BARBARA / SAN PEDRO / GANANCAY / SIGSICOCHA / LA LIBERTAD / SAN BARTOLOMÉ.</v>
          </cell>
          <cell r="O140" t="str">
            <v>BELLA UNIÓN, SANTA BARBARA, SAN PEDRO, GANANCAY, SIGSICOCHA, LA LIBERTAD, SAN BARTOLOMÉ.</v>
          </cell>
          <cell r="P140" t="str">
            <v>Residencial</v>
          </cell>
          <cell r="Q140">
            <v>2241</v>
          </cell>
          <cell r="R140">
            <v>2157</v>
          </cell>
          <cell r="S140">
            <v>0.839442098405008</v>
          </cell>
          <cell r="T140">
            <v>83</v>
          </cell>
          <cell r="U140">
            <v>0.14728680771308</v>
          </cell>
          <cell r="V140">
            <v>3</v>
          </cell>
          <cell r="W140">
            <v>0.0132710938819114</v>
          </cell>
        </row>
        <row r="141">
          <cell r="H141" t="str">
            <v>0321/RECONECT: SANTA ANA</v>
          </cell>
          <cell r="I141">
            <v>44058</v>
          </cell>
          <cell r="J141">
            <v>0</v>
          </cell>
          <cell r="K141">
            <v>0.331999090909091</v>
          </cell>
          <cell r="L141" t="str">
            <v>AZUAY</v>
          </cell>
          <cell r="M141" t="str">
            <v>CUENCA</v>
          </cell>
          <cell r="N141" t="str">
            <v>0321C: SANTA ANA / TIGAPAL / GORDELEG / ZHIDMAD / GUANDUG / CAZHAPATA / EL GUAYAN / CHICO LALCOTE / SAN JOSE DE LALCOTE / EL CARMEN DE JADAN / BAYZHUN / EL TABLON / YUDO.</v>
          </cell>
          <cell r="O141" t="str">
            <v>SANTA ANA, TIGAPAL, GORDELEG, ZHIDMAD, GUANDUG, CAZHAPATA, EL GUAYAN, CHICOLALCOTE, SAN JOSE DE LALCOTE, EL CARMEN DE JADAN, BAYZHUN, EL TABLON, YUDO.</v>
          </cell>
          <cell r="P141" t="str">
            <v>Residencial</v>
          </cell>
          <cell r="Q141">
            <v>1946</v>
          </cell>
          <cell r="R141">
            <v>1867</v>
          </cell>
          <cell r="S141">
            <v>0.853705350809247</v>
          </cell>
          <cell r="T141">
            <v>58</v>
          </cell>
          <cell r="U141">
            <v>0.0993859289380603</v>
          </cell>
          <cell r="V141">
            <v>22</v>
          </cell>
          <cell r="W141">
            <v>0.0469087202526929</v>
          </cell>
        </row>
        <row r="142">
          <cell r="H142" t="str">
            <v>0321/RECONECT: DISHA</v>
          </cell>
          <cell r="I142">
            <v>43966</v>
          </cell>
          <cell r="J142">
            <v>0</v>
          </cell>
          <cell r="K142">
            <v>0.276665909090909</v>
          </cell>
          <cell r="L142" t="str">
            <v>AZUAY</v>
          </cell>
          <cell r="M142" t="str">
            <v>CUENCA</v>
          </cell>
          <cell r="N142" t="str">
            <v>0321D: QUINGEO/ SAN JOSE DE RARANGA</v>
          </cell>
          <cell r="O142" t="str">
            <v>EL VERDE QUINGEO, MEMBRILLO SANTA ANA, COCHAPAMBA QUINGEO, RUNAMACAS, MACAS QUINGEO, MONJAS QUINGEO, GARAUSHI, PIRICOCHA, CASPICORRAL, HUAIRAPUNGO, LA ESPERANZA SAN JOSE DE RARANGA</v>
          </cell>
          <cell r="P142" t="str">
            <v>Residencial</v>
          </cell>
          <cell r="Q142">
            <v>2751</v>
          </cell>
          <cell r="R142">
            <v>2664</v>
          </cell>
          <cell r="S142">
            <v>0.843498746021522</v>
          </cell>
          <cell r="T142">
            <v>83</v>
          </cell>
          <cell r="U142">
            <v>0.14584742582097</v>
          </cell>
          <cell r="V142">
            <v>5</v>
          </cell>
          <cell r="W142">
            <v>0.010653828157508</v>
          </cell>
        </row>
        <row r="143">
          <cell r="H143" t="str">
            <v>0322/RECONECT: BOCATTI (SIN G SUAREZ1)</v>
          </cell>
          <cell r="I143">
            <v>61293</v>
          </cell>
          <cell r="J143">
            <v>44336</v>
          </cell>
          <cell r="K143">
            <v>2.59553777777778</v>
          </cell>
          <cell r="L143" t="str">
            <v>AZUAY</v>
          </cell>
          <cell r="M143" t="str">
            <v>CUENCA</v>
          </cell>
          <cell r="N143" t="str">
            <v>0322A: GONZÁLEZ SUÁREZ / SECTOR EUCALIPTOS</v>
          </cell>
          <cell r="O143" t="str">
            <v>GONZÁLEZ SUÁREZ DESDE LA MAX UHLE  HASTA AV. TAHUANTINSUYO,  CALLE CARPENTER, GENERAL ARTIGAS, CONSTANCIO VIGIL, GABRIELA MISTRAL, PANCHO VILLA, BENITO JUAREZ, JOSE MARTI, 13 DE ABRIL, DE LOS MAYAS, RAFAEL GALARZA, MANUEL MUÑOZ, HERNAN CORDERO, TEOTIHUACAN, ATAHUALPA, OCTAVIO PAZ, PABLO NERUDA, EL TIEMPO HASTA WASHINGTON, SECTOR CURTIEMBRE, MULTIFALILIARES EUCALIPTOS, SECTOR PARQUE INTERANDINO, CALLE LOS SHIRIS, ALTIPLANO, PRINCESA PACCHA, PINTAG. </v>
          </cell>
          <cell r="P143" t="str">
            <v>Residencial</v>
          </cell>
          <cell r="Q143">
            <v>8203</v>
          </cell>
          <cell r="R143">
            <v>2851</v>
          </cell>
          <cell r="S143">
            <v>0.653155253471421</v>
          </cell>
          <cell r="T143">
            <v>233</v>
          </cell>
          <cell r="U143">
            <v>0.276028121033055</v>
          </cell>
          <cell r="V143">
            <v>34</v>
          </cell>
          <cell r="W143">
            <v>0.070816625495524</v>
          </cell>
        </row>
        <row r="144">
          <cell r="H144" t="str">
            <v>0101/CABECERA</v>
          </cell>
          <cell r="I144">
            <v>18787</v>
          </cell>
          <cell r="J144">
            <v>0</v>
          </cell>
          <cell r="K144">
            <v>0.886449409332276</v>
          </cell>
          <cell r="L144" t="str">
            <v>AZUAY</v>
          </cell>
          <cell r="M144" t="str">
            <v>CUENCA</v>
          </cell>
          <cell r="N144" t="str">
            <v>0101: VARGAS MACHUCA, TOMÁS ORDÓÑEZ Y MANUEL VEGA ENTRE BOLÍVAR Y RAFAEL MARÍA ARÍZAGA. MERCADO 9 DE OCTUBRE Y PLAZA ROTARY, CONSEJO PROVINCIAL.</v>
          </cell>
          <cell r="O144" t="str">
            <v>CALLE PÍO BRAVO ENTRE LUIS CORDERO Y AV. HUAYNA CÁPAC, ANTONIO VEGA MUÑOZ ENTRE MARIANO CUEVA Y AV. HUAYNA CÁPAC, GASPAR SANGURIMA ENTRE HERMANO MIGUEL Y AV. HUAYNA CÁPAC, LAMAR ENTRE MARIANO CUEVA Y AV. HUAYNA CÁPAC, GRAN COLOMBIA ENTE MARIANO CUEVA Y AV. HUYANA CÁPAC, BOLÍVAR ENTRE MARIANO CUEVA Y VARGAS MACHUCA, MARIANO CUEVA ENTRE  SUCRE Y RAFAEL MARÍA ARÍZAGA, VARGAS MACHUCA ENTRE BOLÍVAR Y RAFAEL MARÍA ARÍZAGA, TOMÁS ORDÓÑEZ ENTRE GRAN COLOMBIA Y RAFAEL MARÍA ARÍZAGA, MANUEL VEGA DESDE LA BOLÍVAR HASTA RAFAEL MARÍA ARÍZAGA. MERCADO NUEVE DE OCTUBRE Y PLAZA ROTARY, CONSEJO PROVINCIAL.</v>
          </cell>
          <cell r="P144" t="str">
            <v>Comercial</v>
          </cell>
          <cell r="Q144">
            <v>3868</v>
          </cell>
          <cell r="R144">
            <v>2459</v>
          </cell>
          <cell r="S144">
            <v>0.410872788755644</v>
          </cell>
          <cell r="T144">
            <v>1371</v>
          </cell>
          <cell r="U144">
            <v>0.569719985020532</v>
          </cell>
          <cell r="V144">
            <v>46</v>
          </cell>
          <cell r="W144">
            <v>0.0194072262238242</v>
          </cell>
        </row>
        <row r="145">
          <cell r="H145" t="str">
            <v>05210/CABECERA</v>
          </cell>
          <cell r="I145">
            <v>43723</v>
          </cell>
          <cell r="J145">
            <v>0</v>
          </cell>
          <cell r="K145">
            <v>2.3042</v>
          </cell>
          <cell r="L145" t="str">
            <v>AZUAY</v>
          </cell>
          <cell r="M145" t="str">
            <v>CUENCA</v>
          </cell>
          <cell r="N145" t="str">
            <v>05210: SECTOR AV. ORDÓÑEZ LASSO / PASEO TRES DE NOVIEMBRE</v>
          </cell>
          <cell r="O145" t="str">
            <v>FRANCISCO CISNEROS, MIGUEL ORTEGA ALCOCER, FRANCISCO AGUILAR, MARIANO ESTRELLA, GENERAL ESCANDÓN, RICARDO DARQUEA GRANDA, VÍCTOR MANUEL ALBORNOZ, ORDÓÑEZ LASSO DESDE LOS CEREZOS HASTA LOS ALAMOS, PASEO TRES DE NOVIEMBRE.</v>
          </cell>
          <cell r="P145" t="str">
            <v>Residencial</v>
          </cell>
          <cell r="Q145">
            <v>6455</v>
          </cell>
          <cell r="R145">
            <v>3258</v>
          </cell>
          <cell r="S145">
            <v>0.582824639294663</v>
          </cell>
          <cell r="T145">
            <v>590</v>
          </cell>
          <cell r="U145">
            <v>0.40219997931471</v>
          </cell>
          <cell r="V145">
            <v>31</v>
          </cell>
          <cell r="W145">
            <v>0.0149753813906275</v>
          </cell>
        </row>
        <row r="146">
          <cell r="H146" t="str">
            <v>0529/CABECERA</v>
          </cell>
          <cell r="I146">
            <v>43724</v>
          </cell>
          <cell r="J146">
            <v>0</v>
          </cell>
          <cell r="K146">
            <v>0.633884982620366</v>
          </cell>
          <cell r="L146" t="str">
            <v>AZUAY</v>
          </cell>
          <cell r="M146" t="str">
            <v>CUENCA</v>
          </cell>
          <cell r="N146" t="str">
            <v>0529: 1RO DE MAYO / REMIGIO CRESPO</v>
          </cell>
          <cell r="O146" t="str">
            <v>1ERO DE MAYO ENTRE LOJA Y SOLANO, 10 DE AGOSTO EN MIGUEL DIAZ Y LOJA, LORENZO PIEDRA ENTRE ISABEL LANDIBAR Y REMIGIO CRESPO, REMIGIO CRESPO ENTRE LOJA Y SOLANO, JULIO MATOVELLE ENTRE LOJA Y JUAN IÑIGUEZ.</v>
          </cell>
          <cell r="P146" t="str">
            <v>Residencial</v>
          </cell>
          <cell r="Q146">
            <v>2171</v>
          </cell>
          <cell r="R146">
            <v>1995</v>
          </cell>
          <cell r="S146">
            <v>0.78001906170597</v>
          </cell>
          <cell r="T146">
            <v>152</v>
          </cell>
          <cell r="U146">
            <v>0.15857650197468</v>
          </cell>
          <cell r="V146">
            <v>29</v>
          </cell>
          <cell r="W146">
            <v>0.0614044363193506</v>
          </cell>
        </row>
        <row r="147">
          <cell r="H147" t="str">
            <v>1523/RECONECT: NOCAY</v>
          </cell>
          <cell r="I147">
            <v>44299</v>
          </cell>
          <cell r="J147">
            <v>0</v>
          </cell>
          <cell r="K147">
            <v>1.96942339285714</v>
          </cell>
          <cell r="L147" t="str">
            <v>AZUAY</v>
          </cell>
          <cell r="M147" t="str">
            <v>PAUTE</v>
          </cell>
          <cell r="N147" t="str">
            <v>1523A: SECTOR UZHUPUD HASTA PADREHURCO.</v>
          </cell>
          <cell r="O147" t="str">
            <v>UZHUPUD, COLEGIO AGRONOMICO, SAN IGNACION, SANJUANPAMBA, ZHUMIR, SAN JOSE DE HUACAS, TACAPAMBA, VILLAFLOR, VANTE, PIRINCAY, PAUTE CENTRO, PLAZAPAMBA, EL CALVARIO, VIRGENPAMBA, PUCALOMA, MARCOLOMA, ZECAY, SUMAN, GUAYAN, BULAN, TEJAR, TAMBILLO PADREHURCO</v>
          </cell>
          <cell r="P147" t="str">
            <v>Residencial</v>
          </cell>
          <cell r="Q147">
            <v>7934</v>
          </cell>
          <cell r="R147">
            <v>2907</v>
          </cell>
          <cell r="S147">
            <v>0.577259652063926</v>
          </cell>
          <cell r="T147">
            <v>634</v>
          </cell>
          <cell r="U147">
            <v>0.352816301817994</v>
          </cell>
          <cell r="V147">
            <v>53</v>
          </cell>
          <cell r="W147">
            <v>0.0699240461180803</v>
          </cell>
        </row>
        <row r="148">
          <cell r="H148" t="str">
            <v>0524/RECONECT: MIGUEL CABELLO</v>
          </cell>
          <cell r="I148">
            <v>56726</v>
          </cell>
          <cell r="J148">
            <v>0</v>
          </cell>
          <cell r="K148">
            <v>0.471255172413793</v>
          </cell>
          <cell r="L148" t="str">
            <v>AZUAY</v>
          </cell>
          <cell r="M148" t="str">
            <v>CUENCA</v>
          </cell>
          <cell r="N148" t="str">
            <v>0524A: MIGUEL CABELLO BALBOA / EL SALADO/ALONSO CABRERA / LOJA/ 1ERO DE MAYO / FRAY GASPAR DE CARVAJAL / ISABELA LA CATOLICA / FRAY DE GRANADA </v>
          </cell>
          <cell r="O148" t="str">
            <v>MIGUEL CABELLO BALBOA, FRAY GASPAR DE CARVAJAL ENTRE MIGUEL CABELLO E ISABEL LA CATÓLICA, FRAY GASPAR DE VILLAROEL, EL SALADO ENTRE ALONSO CABRERA Y LOJA; LOJA ENTRE ALONSO CABRERA Y CIEZA DE LEÓN, AV. PRIMERO DE MAYO ENTRE GASPAR DE VILLAROEL Y LOJA, PEDRO CALDERÓN DE LA BARCA, CRISTOBAL COLÓN ENTRE LOJA Y MIGUEL DE SERVANTES, MENENDEZ PIDAL, ALONSO QUIJANO, FELIPE LEÓN, ALONSO CABRERA.  </v>
          </cell>
          <cell r="P148" t="str">
            <v>Residencial</v>
          </cell>
          <cell r="Q148">
            <v>1578</v>
          </cell>
          <cell r="R148">
            <v>1423</v>
          </cell>
          <cell r="S148">
            <v>0.630638823253638</v>
          </cell>
          <cell r="T148">
            <v>132</v>
          </cell>
          <cell r="U148">
            <v>0.227974391044885</v>
          </cell>
          <cell r="V148">
            <v>24</v>
          </cell>
          <cell r="W148">
            <v>0.141386785701477</v>
          </cell>
        </row>
        <row r="149">
          <cell r="H149" t="str">
            <v>0524/RECONECT: SUPER STOK</v>
          </cell>
          <cell r="I149">
            <v>43979</v>
          </cell>
          <cell r="J149">
            <v>0</v>
          </cell>
          <cell r="K149">
            <v>1.06032413793103</v>
          </cell>
          <cell r="L149" t="str">
            <v>AZUAY</v>
          </cell>
          <cell r="M149" t="str">
            <v>CUENCA</v>
          </cell>
          <cell r="N149" t="str">
            <v>0524B: AV. DE LAS AMERICAS CARRIL DE ENTRADA A LA CIUDAD DESDE CORAL CENTRO / AV. LOJA ENTRE DON BOSCO Y AMÉRICAS / SECTOR EL TIEMPO / AV. DE LOS CONQUISTADORES ENTRE AV. LOJA Y LA NIÑA / LA NIÑA / LA RABIDA / SECTOR CIRCO SOCIAL / CARMEN DE GUZHO/CALVARIO / LA MERCED</v>
          </cell>
          <cell r="O149" t="str">
            <v>AV. DE LAS AMÉRICAS CARRIL DE ENTRADA A LA CIUDAD ENTRE CORAL CENTRO Y AV. LOJA; AV. LOJA ENTRE RICARDO DURAN Y AV. DON BOSCO, GONZÁLEZ DÍAZ, EL SALADO ENTRE LOJA Y NICOLAS DE ROCHA, RODRIGO ARIAS, VICENTE PINZÓN, ALONSO PINZÓN,  RÍO TARQUI, AUTOPISTA DESDE LAS AMÉRICAS HASTA DIEGO DE ALMAGRO, DIEGO DE ALMAGRO, PUERTO DE PALOS, FRANCISCO ORELLANA ENTRE DIEGO DE ALMAGRO Y CALLE DE LA CONQUISTA, SANTA MARIA ENTRE ALONSO PINZON Y GABRIEL SANCHEZ, LA PINTA ENTRE PEDRO PUELLES Y AV. DE LOS CONQUISTADORES, LA NIÑA HASTA LA AV. DE LOS CONQUISDORES, LA RABIDA; DIEGO DE DAZA, RODRIGO DE TRIANA, DE LOS CONQUISTADORES ENTRE LOJA Y LA NIÑA, DIARIO EL TIEMPO, CIRCO SOCIAL, SAN MARCOS, EL CARMEN DE GUZHO, TIERRAS BLANCAS, EL CALVARIO, HUARIVIÑA, RUMILOMA, LA MERCED.</v>
          </cell>
          <cell r="P149" t="str">
            <v>Residencial</v>
          </cell>
          <cell r="Q149">
            <v>1578</v>
          </cell>
          <cell r="R149">
            <v>3769</v>
          </cell>
          <cell r="S149">
            <v>0.702460678126892</v>
          </cell>
          <cell r="T149">
            <v>261</v>
          </cell>
          <cell r="U149">
            <v>0.176150724443143</v>
          </cell>
          <cell r="V149">
            <v>84</v>
          </cell>
          <cell r="W149">
            <v>0.121388597429965</v>
          </cell>
        </row>
        <row r="150">
          <cell r="H150" t="str">
            <v>0723/RECONECT: LA DOLOROSA</v>
          </cell>
          <cell r="I150">
            <v>20993</v>
          </cell>
          <cell r="J150">
            <v>0</v>
          </cell>
          <cell r="K150">
            <v>1.41059605263158</v>
          </cell>
          <cell r="L150" t="str">
            <v>AZUAY</v>
          </cell>
          <cell r="M150" t="str">
            <v>CUENCA</v>
          </cell>
          <cell r="N150" t="str">
            <v>0723A: LA DOLOROSA RICAURTE/ SIDCAY / BIBIN / PARCOLOMA / EL ROCIO / CRISTO DEL CONSUELO / O.C. PALACIOS / BAYANDEL.</v>
          </cell>
          <cell r="O150" t="str">
            <v>LA DOLOROSA RICAURTE, MARIA AUXILIADORA RICAURTE, SEÑOR DEL GRAN PODER, SIDCAY, BIBÍN, CRISTO DEL CONSUELO, EL ROCÍO, LA CALDERA/ SAN JOSE DE SIDCAY / PUEBLO VIEJO / SECTOR DORA CANELOS.</v>
          </cell>
          <cell r="P150" t="str">
            <v>Residencial</v>
          </cell>
          <cell r="Q150">
            <v>6162</v>
          </cell>
          <cell r="R150">
            <v>4277</v>
          </cell>
          <cell r="S150">
            <v>0.871402312985794</v>
          </cell>
          <cell r="T150">
            <v>133</v>
          </cell>
          <cell r="U150">
            <v>0.110510569548996</v>
          </cell>
          <cell r="V150">
            <v>21</v>
          </cell>
          <cell r="W150">
            <v>0.0180871174652105</v>
          </cell>
        </row>
        <row r="151">
          <cell r="H151" t="str">
            <v>0723/RECONECT: VIA A DELEG</v>
          </cell>
          <cell r="I151">
            <v>57163</v>
          </cell>
          <cell r="J151">
            <v>0</v>
          </cell>
          <cell r="K151">
            <v>0.245321052631579</v>
          </cell>
          <cell r="L151" t="str">
            <v>AZUAY</v>
          </cell>
          <cell r="M151" t="str">
            <v>CUENCA</v>
          </cell>
          <cell r="N151" t="str">
            <v>0723B: VIA DELEG / EL GUABO / LA RAYA </v>
          </cell>
          <cell r="O151" t="str">
            <v> VIA DELEG DESDE EL ARENAL DE RICAURTE HASTA LA RAYA, URB. MIRAVALLE, EL GUABO, CRISTO REY, PATRON SANTIAGO, AZHAPUD, ADOBEPAMBA, GUABISHUN, LOS ANGELES, EL CALVARIO.</v>
          </cell>
          <cell r="P151" t="str">
            <v>Residencial</v>
          </cell>
          <cell r="Q151">
            <v>2525</v>
          </cell>
          <cell r="R151">
            <v>1658</v>
          </cell>
          <cell r="S151">
            <v>0.912036981267419</v>
          </cell>
          <cell r="T151">
            <v>23</v>
          </cell>
          <cell r="U151">
            <v>0.019941909919839</v>
          </cell>
          <cell r="V151">
            <v>22</v>
          </cell>
          <cell r="W151">
            <v>0.0680211088127416</v>
          </cell>
        </row>
        <row r="152">
          <cell r="H152" t="str">
            <v>1724/RECONECT: RIO AMARILLO</v>
          </cell>
          <cell r="I152">
            <v>33312</v>
          </cell>
          <cell r="J152">
            <v>0</v>
          </cell>
          <cell r="K152">
            <v>0.999044808516135</v>
          </cell>
          <cell r="L152" t="str">
            <v>AZUAY</v>
          </cell>
          <cell r="M152" t="str">
            <v>CUENCA</v>
          </cell>
          <cell r="N152" t="str">
            <v>1724B RÍO AMARILLO / REDONDEL DE LA CALLE DULCAMARA / SAYAUSÍ</v>
          </cell>
          <cell r="O152" t="str">
            <v>AV. ORDÓÑEZ LASSO ENTRE DEL ARRIERO Y ENRIQUE ARÍZAGA TORAL, VÍA A SAN MIGUEL DE PUTUSHÍ, SAN MIGUEL DE PUTUSHÍ, DE LA MENTA ENTRE ORDÓÑEZ LASSO Y DEL MATORRAL, DE LA ORTIGA, DEL ORÉGANO, DEL CULANTRO, BELLAVISTA.</v>
          </cell>
          <cell r="P152" t="str">
            <v>Residencial</v>
          </cell>
          <cell r="Q152">
            <v>6395</v>
          </cell>
          <cell r="R152">
            <v>4664</v>
          </cell>
          <cell r="S152">
            <v>0.748903492381328</v>
          </cell>
          <cell r="T152">
            <v>279</v>
          </cell>
          <cell r="U152">
            <v>0.183932485949876</v>
          </cell>
          <cell r="V152">
            <v>73</v>
          </cell>
          <cell r="W152">
            <v>0.067164021668796</v>
          </cell>
        </row>
        <row r="153">
          <cell r="H153" t="str">
            <v>5015/RECONECT: RUIDOSO CHICO</v>
          </cell>
          <cell r="I153">
            <v>58404</v>
          </cell>
          <cell r="J153">
            <v>0</v>
          </cell>
          <cell r="K153">
            <v>0.287693853571965</v>
          </cell>
          <cell r="L153" t="str">
            <v>CAÑAR</v>
          </cell>
          <cell r="M153" t="str">
            <v>LA TRONCAL</v>
          </cell>
          <cell r="N153" t="str">
            <v>5015A: ZONA RURAL COLONIA AMAZONAS / ZHUCAY</v>
          </cell>
          <cell r="O153" t="str">
            <v>PRODUCARGO, PUNTILLA PARCIAL, BASURERO, RUIDOSO CHICO, 10 DE AGOSTO, ZHUCAY, MANTAREAL, ESTERO HONDO, PUTUCAY, CENTRO PATUL, POGYOS</v>
          </cell>
          <cell r="P153" t="str">
            <v>Residencial</v>
          </cell>
          <cell r="Q153">
            <v>1230</v>
          </cell>
          <cell r="R153">
            <v>770</v>
          </cell>
          <cell r="S153">
            <v>0.566343589996526</v>
          </cell>
          <cell r="T153">
            <v>38</v>
          </cell>
          <cell r="U153">
            <v>0.0922077808679461</v>
          </cell>
          <cell r="V153">
            <v>4</v>
          </cell>
          <cell r="W153">
            <v>0.341448629135528</v>
          </cell>
        </row>
        <row r="154">
          <cell r="H154" t="str">
            <v>0422/CABECERA (SIN CASTILLO AMERICAS2)</v>
          </cell>
          <cell r="I154">
            <v>422</v>
          </cell>
          <cell r="J154">
            <v>56833</v>
          </cell>
          <cell r="K154">
            <v>1.98023913040179</v>
          </cell>
          <cell r="L154" t="str">
            <v>AZUAY</v>
          </cell>
          <cell r="M154" t="str">
            <v>CUENCA</v>
          </cell>
          <cell r="N154" t="str">
            <v>0422A: EL VECINO / BARRIAL BLANCO / UPS / CDLA. CALDERÓN</v>
          </cell>
          <cell r="O154" t="str">
            <v>AV. DEL TORIL ENTRE HUAGRA UMA Y AV. DE LAS AMÉRICAS, AV. DE LAS AMÉRICAS ENTRE TURUHUAYCO E INDEPENDENCIA, JUAN LAVALLE, AV. INDEPENDENCIA, GENERAL CÓRDOVA, DE LA INDEPENDENCIA, DE LA QUEBRADA, MILCHICHIG, HORNILLOS, EL TABLÓN, BENIGNO PALACIOS, BATALLÓN NUMANCIA, CALLE VIEJA ENTRE ARMENILLAS Y DE LAS LADERAS, UPS, GIL RAMÍREZ DÁVALOS ENTRE PEDREGAL Y ARMENILLAS, TELERAMA, AV. ESPAÑA ENTRE GIL RAMÍREZ DÁVALOS Y SEGOVIA. TURUHUAYCO ENTRE ESPAÑA Y AV. DE LAS AMÉRICAS, CIUDADELA INDEPENDENCIA.</v>
          </cell>
          <cell r="P154" t="str">
            <v>Comercial</v>
          </cell>
          <cell r="Q154">
            <v>4008</v>
          </cell>
          <cell r="R154">
            <v>1372</v>
          </cell>
          <cell r="S154">
            <v>0.281956914171621</v>
          </cell>
          <cell r="T154">
            <v>309</v>
          </cell>
          <cell r="U154">
            <v>0.390852147102492</v>
          </cell>
          <cell r="V154">
            <v>77</v>
          </cell>
          <cell r="W154">
            <v>0.327190938725887</v>
          </cell>
        </row>
        <row r="155">
          <cell r="H155" t="str">
            <v>0427/CABECERA (SIN LA COMPAÑIA)</v>
          </cell>
          <cell r="I155">
            <v>26798</v>
          </cell>
          <cell r="J155">
            <v>44100</v>
          </cell>
          <cell r="K155">
            <v>1.565629</v>
          </cell>
          <cell r="L155" t="str">
            <v>AZUAY</v>
          </cell>
          <cell r="M155" t="str">
            <v>CUENCA</v>
          </cell>
          <cell r="N155" t="str">
            <v>0427A: MAYANCELA / ORQUÍDEAS / TRIGALES </v>
          </cell>
          <cell r="O155" t="str">
            <v>VÍA A PATAMARCA, LA COMPANÍA, MAYANCELA, CIUDADELA EL ROSAL, SAN VICENTE DE SININCAY, TRIGALES, ORQUÍDEAS, BEMANI, AV DEL TORIL, AV LOS CHASQUIS, CDLA LOS MECANICOS.</v>
          </cell>
          <cell r="P155" t="str">
            <v>Residencial</v>
          </cell>
          <cell r="Q155">
            <v>8913</v>
          </cell>
          <cell r="R155">
            <v>4467</v>
          </cell>
          <cell r="S155">
            <v>0.729873048214227</v>
          </cell>
          <cell r="T155">
            <v>203</v>
          </cell>
          <cell r="U155">
            <v>0.204336548127825</v>
          </cell>
          <cell r="V155">
            <v>79</v>
          </cell>
          <cell r="W155">
            <v>0.0657904036579479</v>
          </cell>
        </row>
        <row r="156">
          <cell r="H156" t="str">
            <v>0427/RECONECT: SAN ANDRES1</v>
          </cell>
          <cell r="I156">
            <v>57166</v>
          </cell>
          <cell r="J156">
            <v>0</v>
          </cell>
          <cell r="K156">
            <v>0.361299</v>
          </cell>
          <cell r="L156" t="str">
            <v>AZUAY</v>
          </cell>
          <cell r="M156" t="str">
            <v>CUENCA</v>
          </cell>
          <cell r="N156" t="str">
            <v>0427B: CHIQUINTAD, CHECA, CORPANCHE, SAYMIRIN, SAUCAY</v>
          </cell>
          <cell r="O156" t="str">
            <v>CHIQUINTAD, VIRGEN DE LA NUBE, CORPANCHE, SAN ANDRÉS, CHECA, CORPANCHE, SAYMIRIN, SAUCAY, SAN JOSE DE CHIQUINTAD,</v>
          </cell>
          <cell r="P156" t="str">
            <v>Residencial</v>
          </cell>
          <cell r="Q156">
            <v>4393</v>
          </cell>
          <cell r="R156">
            <v>2445</v>
          </cell>
          <cell r="S156">
            <v>0.566916254877431</v>
          </cell>
          <cell r="T156">
            <v>125</v>
          </cell>
          <cell r="U156">
            <v>0.0849878367743344</v>
          </cell>
          <cell r="V156">
            <v>22</v>
          </cell>
          <cell r="W156">
            <v>0.348095908348235</v>
          </cell>
        </row>
        <row r="157">
          <cell r="H157" t="str">
            <v>0427/RECONECT: SAN SILVESTRE</v>
          </cell>
          <cell r="I157">
            <v>57164</v>
          </cell>
          <cell r="J157">
            <v>0</v>
          </cell>
          <cell r="K157">
            <v>0.481732</v>
          </cell>
          <cell r="L157" t="str">
            <v>AZUAY</v>
          </cell>
          <cell r="M157" t="str">
            <v>CUENCA</v>
          </cell>
          <cell r="N157" t="str">
            <v>0427C: LA COMPAÑÍA/ HERMANO MIGUEL/ MAYANCELA/ PATAMARCA CHICO/ SAN VICENTE SININCAY</v>
          </cell>
          <cell r="O157" t="str">
            <v>CALLES: SAN SILVESTRE, GREGORIO CORDERO, PEDRO ARIAS, GASPAR DE GALLEGOS, VICENTE ALVARADO, FERNANDO LOPEZ, VICENTE SERRANO, AUSTIN CRESPO, DUITAMA, ISABEL ANTON, ALFONSO RIVERA, IGNACIO CORTAZAR, RODRIGO DE NARVAEZ, DE LA FEDERACION DEPORTIVA DEL AZUAY. DE LA COMPAÑIA, HEROES DEL CENEPA, CUEVA DE LOS TAYOS, PARROQUI CHAUCHA, CONSTITUCIÓN, DIEGO ABAD. </v>
          </cell>
          <cell r="P157" t="str">
            <v>Residencial</v>
          </cell>
          <cell r="Q157">
            <v>6029</v>
          </cell>
          <cell r="R157">
            <v>4467</v>
          </cell>
          <cell r="S157">
            <v>0.829886743233281</v>
          </cell>
          <cell r="T157">
            <v>169</v>
          </cell>
          <cell r="U157">
            <v>0.119044795653816</v>
          </cell>
          <cell r="V157">
            <v>66</v>
          </cell>
          <cell r="W157">
            <v>0.0510684611129031</v>
          </cell>
        </row>
        <row r="158">
          <cell r="H158" t="str">
            <v>1723/CABECERA (SIN CEREZOS)</v>
          </cell>
          <cell r="I158">
            <v>56955</v>
          </cell>
          <cell r="J158" t="str">
            <v>45005</v>
          </cell>
          <cell r="K158">
            <v>0.340705209787076</v>
          </cell>
          <cell r="L158" t="str">
            <v>AZUAY</v>
          </cell>
          <cell r="M158" t="str">
            <v>CUENCA</v>
          </cell>
          <cell r="N158" t="str">
            <v>1723B: AV. DE LOS CEREZOS / SAN VICENTE DE LAS CALERAS / COLEGIO SANTA ANA </v>
          </cell>
          <cell r="O158" t="str">
            <v>LA GREVILLA, AV. LOS CEREZOS, SECTORES SAN VICENTE DE LAS CALERAS, COLEGIO SANTA ANA, CDLA. EL ROSARIO </v>
          </cell>
          <cell r="P158" t="str">
            <v>Residencial</v>
          </cell>
          <cell r="Q158">
            <v>6923</v>
          </cell>
          <cell r="R158">
            <v>1753</v>
          </cell>
          <cell r="S158">
            <v>0.869396386585709</v>
          </cell>
          <cell r="T158">
            <v>75</v>
          </cell>
          <cell r="U158">
            <v>0.0753129377750741</v>
          </cell>
          <cell r="V158">
            <v>22</v>
          </cell>
          <cell r="W158">
            <v>0.0552906756392175</v>
          </cell>
        </row>
        <row r="159">
          <cell r="H159" t="str">
            <v>0424/CABECERA</v>
          </cell>
          <cell r="I159">
            <v>18294</v>
          </cell>
          <cell r="J159">
            <v>0</v>
          </cell>
          <cell r="K159">
            <v>1.74158026973684</v>
          </cell>
          <cell r="L159" t="str">
            <v>AZUAY</v>
          </cell>
          <cell r="M159" t="str">
            <v>CUENCA</v>
          </cell>
          <cell r="N159" t="str">
            <v>0424A: PARQUE MIRAFLORES / COLEGIO MANUEL J CALLE/AV. ESPAÑA / AEREOPUERTO</v>
          </cell>
          <cell r="O159" t="str">
            <v>AV. DE LAS AMÉRICAS HASTA LA ABELARDO ANDRADE, EL VENCEDOR, DE LA BOCINA; CAMINO MIRAFLORES HASTA DE LA TONAD, ANTONIO FARFAN Y EUGENIO ESPEJO HASTA LA MARIANO CUEVA Y HÉROES DE VERDELOMA, CALLE ARMENILLAS, AV ESPAÑA DESDE SEBASTIAN DE BENALCAZAR HASTA FRANCISCO PIZARRO, AEREOPUESTO, CALLE CASTELLANA, CALLE MADRID, CALLE BARCELONA, CALLE SEVILLA, CALLE GONZALO DE LAS PEÑAS.</v>
          </cell>
          <cell r="P159" t="str">
            <v>Residencial</v>
          </cell>
          <cell r="Q159">
            <v>4722</v>
          </cell>
          <cell r="R159">
            <v>2082</v>
          </cell>
          <cell r="S159">
            <v>0.376696986580091</v>
          </cell>
          <cell r="T159">
            <v>501</v>
          </cell>
          <cell r="U159">
            <v>0.352078617157872</v>
          </cell>
          <cell r="V159">
            <v>63</v>
          </cell>
          <cell r="W159">
            <v>0.271224396262037</v>
          </cell>
        </row>
      </sheetData>
    </sheetDataSet>
  </externalBook>
</externalLink>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C1:W173"/>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6" activeCellId="1" sqref="E2:E171 B6"/>
    </sheetView>
  </sheetViews>
  <sheetFormatPr defaultColWidth="6.9140625" defaultRowHeight="14.25" zeroHeight="false" outlineLevelRow="0" outlineLevelCol="0"/>
  <cols>
    <col collapsed="false" customWidth="false" hidden="false" outlineLevel="0" max="1" min="1" style="1" width="6.91"/>
    <col collapsed="false" customWidth="true" hidden="false" outlineLevel="0" max="2" min="2" style="1" width="9.18"/>
    <col collapsed="false" customWidth="true" hidden="false" outlineLevel="0" max="3" min="3" style="1" width="9.45"/>
    <col collapsed="false" customWidth="true" hidden="false" outlineLevel="0" max="4" min="4" style="1" width="11.18"/>
    <col collapsed="false" customWidth="true" hidden="false" outlineLevel="0" max="5" min="5" style="1" width="13.36"/>
    <col collapsed="false" customWidth="true" hidden="false" outlineLevel="0" max="6" min="6" style="1" width="9.09"/>
    <col collapsed="false" customWidth="true" hidden="false" outlineLevel="0" max="7" min="7" style="1" width="13.54"/>
    <col collapsed="false" customWidth="true" hidden="false" outlineLevel="0" max="8" min="8" style="1" width="54.45"/>
    <col collapsed="false" customWidth="true" hidden="false" outlineLevel="0" max="9" min="9" style="1" width="9.54"/>
    <col collapsed="false" customWidth="true" hidden="false" outlineLevel="0" max="10" min="10" style="1" width="7.91"/>
    <col collapsed="false" customWidth="true" hidden="false" outlineLevel="0" max="11" min="11" style="1" width="11.18"/>
    <col collapsed="false" customWidth="true" hidden="false" outlineLevel="0" max="12" min="12" style="1" width="8.36"/>
    <col collapsed="false" customWidth="true" hidden="false" outlineLevel="0" max="13" min="13" style="1" width="9.82"/>
    <col collapsed="false" customWidth="true" hidden="false" outlineLevel="0" max="14" min="14" style="1" width="16.63"/>
    <col collapsed="false" customWidth="true" hidden="false" outlineLevel="0" max="15" min="15" style="1" width="25.45"/>
    <col collapsed="false" customWidth="true" hidden="false" outlineLevel="0" max="16" min="16" style="1" width="15.91"/>
    <col collapsed="false" customWidth="true" hidden="false" outlineLevel="0" max="17" min="17" style="1" width="10.82"/>
    <col collapsed="false" customWidth="false" hidden="false" outlineLevel="0" max="16384" min="18" style="1" width="6.91"/>
  </cols>
  <sheetData>
    <row r="1" s="2" customFormat="true" ht="30" hidden="false" customHeight="true" outlineLevel="0" collapsed="false">
      <c r="C1" s="3" t="s">
        <v>0</v>
      </c>
      <c r="D1" s="3" t="s">
        <v>1</v>
      </c>
      <c r="E1" s="3" t="s">
        <v>2</v>
      </c>
      <c r="F1" s="3" t="s">
        <v>3</v>
      </c>
      <c r="G1" s="4" t="s">
        <v>4</v>
      </c>
      <c r="H1" s="5" t="s">
        <v>5</v>
      </c>
      <c r="I1" s="5" t="s">
        <v>6</v>
      </c>
      <c r="J1" s="5" t="s">
        <v>7</v>
      </c>
      <c r="K1" s="5" t="s">
        <v>8</v>
      </c>
      <c r="L1" s="4" t="s">
        <v>9</v>
      </c>
      <c r="M1" s="4" t="s">
        <v>10</v>
      </c>
      <c r="N1" s="6" t="s">
        <v>11</v>
      </c>
      <c r="O1" s="7" t="s">
        <v>12</v>
      </c>
      <c r="P1" s="8" t="s">
        <v>13</v>
      </c>
      <c r="Q1" s="8" t="s">
        <v>14</v>
      </c>
      <c r="R1" s="8" t="s">
        <v>15</v>
      </c>
      <c r="S1" s="9" t="s">
        <v>16</v>
      </c>
      <c r="T1" s="8" t="s">
        <v>17</v>
      </c>
      <c r="U1" s="9" t="s">
        <v>18</v>
      </c>
      <c r="V1" s="8" t="s">
        <v>19</v>
      </c>
      <c r="W1" s="9" t="s">
        <v>20</v>
      </c>
    </row>
    <row r="2" s="2" customFormat="true" ht="15" hidden="false" customHeight="true" outlineLevel="0" collapsed="false">
      <c r="C2" s="10" t="n">
        <v>0</v>
      </c>
      <c r="D2" s="10" t="n">
        <v>0.25</v>
      </c>
      <c r="E2" s="11" t="n">
        <v>45579</v>
      </c>
      <c r="F2" s="12" t="s">
        <v>21</v>
      </c>
      <c r="G2" s="13" t="s">
        <v>22</v>
      </c>
      <c r="H2" s="14" t="s">
        <v>23</v>
      </c>
      <c r="I2" s="15" t="n">
        <v>23430</v>
      </c>
      <c r="J2" s="16"/>
      <c r="K2" s="17" t="n">
        <v>1.63705166666667</v>
      </c>
      <c r="L2" s="18" t="s">
        <v>24</v>
      </c>
      <c r="M2" s="18" t="s">
        <v>25</v>
      </c>
      <c r="N2" s="19" t="s">
        <v>26</v>
      </c>
      <c r="O2" s="20" t="s">
        <v>27</v>
      </c>
      <c r="P2" s="21" t="s">
        <v>28</v>
      </c>
      <c r="Q2" s="22" t="n">
        <v>4931</v>
      </c>
      <c r="R2" s="2" t="n">
        <f aca="false">VLOOKUP(H2,[1]14oct10h!$H$2:$W$159,11,0)</f>
        <v>4731</v>
      </c>
      <c r="S2" s="2" t="n">
        <f aca="false">VLOOKUP(H2,[1]14oct10h!$H$2:$W$159,12,0)</f>
        <v>0.683455705988635</v>
      </c>
      <c r="T2" s="2" t="n">
        <f aca="false">VLOOKUP(H2,[1]14oct10h!$H$2:$W$159,13,0)</f>
        <v>456</v>
      </c>
      <c r="U2" s="2" t="n">
        <f aca="false">VLOOKUP(H2,[1]14oct10h!$H$2:$W$159,14,0)</f>
        <v>0.207054428810074</v>
      </c>
      <c r="V2" s="2" t="n">
        <f aca="false">VLOOKUP(H2,[1]14oct10h!$H$2:$W$159,15,0)</f>
        <v>50</v>
      </c>
      <c r="W2" s="2" t="n">
        <f aca="false">VLOOKUP(H2,[1]14oct10h!$H$2:$W$159,16,0)</f>
        <v>0.10948986520129</v>
      </c>
    </row>
    <row r="3" s="2" customFormat="true" ht="15" hidden="false" customHeight="true" outlineLevel="0" collapsed="false">
      <c r="C3" s="10" t="n">
        <v>0</v>
      </c>
      <c r="D3" s="10" t="n">
        <v>0.25</v>
      </c>
      <c r="E3" s="11" t="n">
        <v>45579</v>
      </c>
      <c r="F3" s="23" t="s">
        <v>29</v>
      </c>
      <c r="G3" s="13" t="s">
        <v>30</v>
      </c>
      <c r="H3" s="14" t="s">
        <v>31</v>
      </c>
      <c r="I3" s="15" t="n">
        <v>15586</v>
      </c>
      <c r="J3" s="16"/>
      <c r="K3" s="17" t="n">
        <v>1.6865591421875</v>
      </c>
      <c r="L3" s="18" t="s">
        <v>32</v>
      </c>
      <c r="M3" s="18" t="s">
        <v>33</v>
      </c>
      <c r="N3" s="24" t="s">
        <v>34</v>
      </c>
      <c r="O3" s="20" t="s">
        <v>35</v>
      </c>
      <c r="P3" s="21" t="s">
        <v>36</v>
      </c>
      <c r="Q3" s="22" t="n">
        <v>72</v>
      </c>
      <c r="R3" s="2" t="n">
        <f aca="false">VLOOKUP(H3,[1]14oct10h!$H$2:$W$159,11,0)</f>
        <v>1</v>
      </c>
      <c r="S3" s="2" t="n">
        <f aca="false">VLOOKUP(H3,[1]14oct10h!$H$2:$W$159,12,0)</f>
        <v>8.38301238989834E-006</v>
      </c>
      <c r="T3" s="2" t="n">
        <f aca="false">VLOOKUP(H3,[1]14oct10h!$H$2:$W$159,13,0)</f>
        <v>18</v>
      </c>
      <c r="U3" s="2" t="n">
        <f aca="false">VLOOKUP(H3,[1]14oct10h!$H$2:$W$159,14,0)</f>
        <v>0.0497345123305178</v>
      </c>
      <c r="V3" s="2" t="n">
        <f aca="false">VLOOKUP(H3,[1]14oct10h!$H$2:$W$159,15,0)</f>
        <v>13</v>
      </c>
      <c r="W3" s="2" t="n">
        <f aca="false">VLOOKUP(H3,[1]14oct10h!$H$2:$W$159,16,0)</f>
        <v>0.950257104657092</v>
      </c>
    </row>
    <row r="4" s="2" customFormat="true" ht="15" hidden="false" customHeight="true" outlineLevel="0" collapsed="false">
      <c r="C4" s="10" t="n">
        <v>0</v>
      </c>
      <c r="D4" s="10" t="n">
        <v>0.25</v>
      </c>
      <c r="E4" s="11" t="n">
        <v>45579</v>
      </c>
      <c r="F4" s="23" t="s">
        <v>29</v>
      </c>
      <c r="G4" s="13" t="s">
        <v>30</v>
      </c>
      <c r="H4" s="14" t="s">
        <v>37</v>
      </c>
      <c r="I4" s="15" t="n">
        <v>18295</v>
      </c>
      <c r="J4" s="16"/>
      <c r="K4" s="17" t="n">
        <v>2.16825</v>
      </c>
      <c r="L4" s="18" t="s">
        <v>32</v>
      </c>
      <c r="M4" s="18" t="s">
        <v>33</v>
      </c>
      <c r="N4" s="24" t="s">
        <v>38</v>
      </c>
      <c r="O4" s="24" t="s">
        <v>39</v>
      </c>
      <c r="P4" s="21" t="s">
        <v>36</v>
      </c>
      <c r="Q4" s="22" t="n">
        <v>97</v>
      </c>
      <c r="R4" s="2" t="n">
        <f aca="false">VLOOKUP(H4,[1]14oct10h!$H$2:$W$159,11,0)</f>
        <v>1</v>
      </c>
      <c r="S4" s="2" t="n">
        <f aca="false">VLOOKUP(H4,[1]14oct10h!$H$2:$W$159,12,0)</f>
        <v>4.79061248742808E-005</v>
      </c>
      <c r="T4" s="2" t="n">
        <f aca="false">VLOOKUP(H4,[1]14oct10h!$H$2:$W$159,13,0)</f>
        <v>20</v>
      </c>
      <c r="U4" s="2" t="n">
        <f aca="false">VLOOKUP(H4,[1]14oct10h!$H$2:$W$159,14,0)</f>
        <v>0.0582348608808848</v>
      </c>
      <c r="V4" s="2" t="n">
        <f aca="false">VLOOKUP(H4,[1]14oct10h!$H$2:$W$159,15,0)</f>
        <v>29</v>
      </c>
      <c r="W4" s="2" t="n">
        <f aca="false">VLOOKUP(H4,[1]14oct10h!$H$2:$W$159,16,0)</f>
        <v>0.941717232994241</v>
      </c>
    </row>
    <row r="5" s="2" customFormat="true" ht="15" hidden="false" customHeight="true" outlineLevel="0" collapsed="false">
      <c r="C5" s="10" t="n">
        <v>0</v>
      </c>
      <c r="D5" s="10" t="n">
        <v>0.25</v>
      </c>
      <c r="E5" s="11" t="n">
        <v>45579</v>
      </c>
      <c r="F5" s="12" t="s">
        <v>40</v>
      </c>
      <c r="G5" s="25" t="s">
        <v>30</v>
      </c>
      <c r="H5" s="14" t="s">
        <v>41</v>
      </c>
      <c r="I5" s="15" t="n">
        <v>422</v>
      </c>
      <c r="J5" s="16"/>
      <c r="K5" s="17" t="n">
        <v>1.59248632</v>
      </c>
      <c r="L5" s="18" t="s">
        <v>32</v>
      </c>
      <c r="M5" s="18" t="s">
        <v>33</v>
      </c>
      <c r="N5" s="24" t="s">
        <v>42</v>
      </c>
      <c r="O5" s="20" t="s">
        <v>43</v>
      </c>
      <c r="P5" s="21" t="s">
        <v>36</v>
      </c>
      <c r="Q5" s="22" t="n">
        <v>1436</v>
      </c>
      <c r="R5" s="2" t="n">
        <f aca="false">VLOOKUP(H5,[1]14oct10h!$H$2:$W$159,11,0)</f>
        <v>1372</v>
      </c>
      <c r="S5" s="2" t="n">
        <f aca="false">VLOOKUP(H5,[1]14oct10h!$H$2:$W$159,12,0)</f>
        <v>0.328402987083477</v>
      </c>
      <c r="T5" s="2" t="n">
        <f aca="false">VLOOKUP(H5,[1]14oct10h!$H$2:$W$159,13,0)</f>
        <v>309</v>
      </c>
      <c r="U5" s="2" t="n">
        <f aca="false">VLOOKUP(H5,[1]14oct10h!$H$2:$W$159,14,0)</f>
        <v>0.337759736378335</v>
      </c>
      <c r="V5" s="2" t="n">
        <f aca="false">VLOOKUP(H5,[1]14oct10h!$H$2:$W$159,15,0)</f>
        <v>77</v>
      </c>
      <c r="W5" s="2" t="n">
        <f aca="false">VLOOKUP(H5,[1]14oct10h!$H$2:$W$159,16,0)</f>
        <v>0.333837276538188</v>
      </c>
    </row>
    <row r="6" s="2" customFormat="true" ht="15" hidden="false" customHeight="true" outlineLevel="0" collapsed="false">
      <c r="C6" s="10" t="n">
        <v>0</v>
      </c>
      <c r="D6" s="10" t="n">
        <v>0.25</v>
      </c>
      <c r="E6" s="11" t="n">
        <v>45579</v>
      </c>
      <c r="F6" s="12" t="s">
        <v>40</v>
      </c>
      <c r="G6" s="26" t="s">
        <v>30</v>
      </c>
      <c r="H6" s="14" t="s">
        <v>44</v>
      </c>
      <c r="I6" s="15" t="n">
        <v>26798</v>
      </c>
      <c r="J6" s="16"/>
      <c r="K6" s="17" t="n">
        <v>2.3799</v>
      </c>
      <c r="L6" s="18" t="s">
        <v>32</v>
      </c>
      <c r="M6" s="18" t="s">
        <v>33</v>
      </c>
      <c r="N6" s="24" t="s">
        <v>45</v>
      </c>
      <c r="O6" s="20" t="s">
        <v>46</v>
      </c>
      <c r="P6" s="21" t="s">
        <v>28</v>
      </c>
      <c r="Q6" s="22" t="n">
        <v>17084</v>
      </c>
      <c r="R6" s="2" t="n">
        <f aca="false">VLOOKUP(H6,[1]14oct10h!$H$2:$W$159,11,0)</f>
        <v>4467</v>
      </c>
      <c r="S6" s="2" t="n">
        <f aca="false">VLOOKUP(H6,[1]14oct10h!$H$2:$W$159,12,0)</f>
        <v>0.607528080493764</v>
      </c>
      <c r="T6" s="2" t="n">
        <f aca="false">VLOOKUP(H6,[1]14oct10h!$H$2:$W$159,13,0)</f>
        <v>203</v>
      </c>
      <c r="U6" s="2" t="n">
        <f aca="false">VLOOKUP(H6,[1]14oct10h!$H$2:$W$159,14,0)</f>
        <v>0.131979749734908</v>
      </c>
      <c r="V6" s="2" t="n">
        <f aca="false">VLOOKUP(H6,[1]14oct10h!$H$2:$W$159,15,0)</f>
        <v>79</v>
      </c>
      <c r="W6" s="2" t="n">
        <f aca="false">VLOOKUP(H6,[1]14oct10h!$H$2:$W$159,16,0)</f>
        <v>0.260492169771328</v>
      </c>
    </row>
    <row r="7" s="2" customFormat="true" ht="15" hidden="false" customHeight="true" outlineLevel="0" collapsed="false">
      <c r="C7" s="10" t="n">
        <v>0</v>
      </c>
      <c r="D7" s="10" t="n">
        <v>0.25</v>
      </c>
      <c r="E7" s="11" t="n">
        <v>45579</v>
      </c>
      <c r="F7" s="12" t="s">
        <v>40</v>
      </c>
      <c r="G7" s="27" t="s">
        <v>47</v>
      </c>
      <c r="H7" s="14" t="s">
        <v>48</v>
      </c>
      <c r="I7" s="15" t="n">
        <v>56955</v>
      </c>
      <c r="J7" s="16"/>
      <c r="K7" s="17" t="n">
        <v>2.31949793338776</v>
      </c>
      <c r="L7" s="18" t="s">
        <v>32</v>
      </c>
      <c r="M7" s="18" t="s">
        <v>33</v>
      </c>
      <c r="N7" s="19" t="s">
        <v>49</v>
      </c>
      <c r="O7" s="20" t="s">
        <v>50</v>
      </c>
      <c r="P7" s="21" t="s">
        <v>36</v>
      </c>
      <c r="Q7" s="22" t="n">
        <v>6923</v>
      </c>
      <c r="R7" s="2" t="n">
        <f aca="false">VLOOKUP(H7,[1]14oct10h!$H$2:$W$159,11,0)</f>
        <v>4840</v>
      </c>
      <c r="S7" s="2" t="n">
        <f aca="false">VLOOKUP(H7,[1]14oct10h!$H$2:$W$159,12,0)</f>
        <v>0.35343319344543</v>
      </c>
      <c r="T7" s="2" t="n">
        <f aca="false">VLOOKUP(H7,[1]14oct10h!$H$2:$W$159,13,0)</f>
        <v>177</v>
      </c>
      <c r="U7" s="2" t="n">
        <f aca="false">VLOOKUP(H7,[1]14oct10h!$H$2:$W$159,14,0)</f>
        <v>0.134691531573683</v>
      </c>
      <c r="V7" s="2" t="n">
        <f aca="false">VLOOKUP(H7,[1]14oct10h!$H$2:$W$159,15,0)</f>
        <v>57</v>
      </c>
      <c r="W7" s="2" t="n">
        <f aca="false">VLOOKUP(H7,[1]14oct10h!$H$2:$W$159,16,0)</f>
        <v>0.511875274980887</v>
      </c>
    </row>
    <row r="8" s="2" customFormat="true" ht="15" hidden="false" customHeight="true" outlineLevel="0" collapsed="false">
      <c r="C8" s="10" t="n">
        <v>0</v>
      </c>
      <c r="D8" s="10" t="n">
        <v>0.25</v>
      </c>
      <c r="E8" s="11" t="n">
        <v>45579</v>
      </c>
      <c r="F8" s="28" t="s">
        <v>51</v>
      </c>
      <c r="G8" s="27" t="s">
        <v>52</v>
      </c>
      <c r="H8" s="14" t="s">
        <v>53</v>
      </c>
      <c r="I8" s="15" t="n">
        <v>14128</v>
      </c>
      <c r="J8" s="16"/>
      <c r="K8" s="17" t="n">
        <v>4.06273333333333</v>
      </c>
      <c r="L8" s="18" t="s">
        <v>32</v>
      </c>
      <c r="M8" s="18" t="s">
        <v>33</v>
      </c>
      <c r="N8" s="29" t="s">
        <v>54</v>
      </c>
      <c r="O8" s="30" t="s">
        <v>55</v>
      </c>
      <c r="P8" s="21" t="s">
        <v>36</v>
      </c>
      <c r="Q8" s="22" t="n">
        <v>13198</v>
      </c>
      <c r="R8" s="2" t="n">
        <f aca="false">VLOOKUP(H8,[1]14oct10h!$H$2:$W$159,11,0)</f>
        <v>3208</v>
      </c>
      <c r="S8" s="2" t="n">
        <f aca="false">VLOOKUP(H8,[1]14oct10h!$H$2:$W$159,12,0)</f>
        <v>0.321008821752526</v>
      </c>
      <c r="T8" s="2" t="n">
        <f aca="false">VLOOKUP(H8,[1]14oct10h!$H$2:$W$159,13,0)</f>
        <v>294</v>
      </c>
      <c r="U8" s="2" t="n">
        <f aca="false">VLOOKUP(H8,[1]14oct10h!$H$2:$W$159,14,0)</f>
        <v>0.069903152978807</v>
      </c>
      <c r="V8" s="2" t="n">
        <f aca="false">VLOOKUP(H8,[1]14oct10h!$H$2:$W$159,15,0)</f>
        <v>49</v>
      </c>
      <c r="W8" s="2" t="n">
        <f aca="false">VLOOKUP(H8,[1]14oct10h!$H$2:$W$159,16,0)</f>
        <v>0.609088025268667</v>
      </c>
    </row>
    <row r="9" s="2" customFormat="true" ht="15" hidden="false" customHeight="true" outlineLevel="0" collapsed="false">
      <c r="C9" s="10" t="n">
        <v>0</v>
      </c>
      <c r="D9" s="10" t="n">
        <v>0.25</v>
      </c>
      <c r="E9" s="11" t="n">
        <v>45579</v>
      </c>
      <c r="F9" s="28" t="s">
        <v>51</v>
      </c>
      <c r="G9" s="13" t="s">
        <v>56</v>
      </c>
      <c r="H9" s="14" t="s">
        <v>57</v>
      </c>
      <c r="I9" s="15" t="n">
        <v>30776</v>
      </c>
      <c r="J9" s="16"/>
      <c r="K9" s="17" t="n">
        <v>1.49068636413574</v>
      </c>
      <c r="L9" s="18" t="s">
        <v>24</v>
      </c>
      <c r="M9" s="18" t="s">
        <v>58</v>
      </c>
      <c r="N9" s="19" t="s">
        <v>59</v>
      </c>
      <c r="O9" s="20" t="s">
        <v>60</v>
      </c>
      <c r="P9" s="21" t="s">
        <v>36</v>
      </c>
      <c r="Q9" s="22" t="n">
        <v>1230</v>
      </c>
      <c r="R9" s="2" t="n">
        <f aca="false">VLOOKUP(H9,[1]14oct10h!$H$2:$W$159,11,0)</f>
        <v>770</v>
      </c>
      <c r="S9" s="2" t="n">
        <f aca="false">VLOOKUP(H9,[1]14oct10h!$H$2:$W$159,12,0)</f>
        <v>0.137141157126853</v>
      </c>
      <c r="T9" s="2" t="n">
        <f aca="false">VLOOKUP(H9,[1]14oct10h!$H$2:$W$159,13,0)</f>
        <v>38</v>
      </c>
      <c r="U9" s="2" t="n">
        <f aca="false">VLOOKUP(H9,[1]14oct10h!$H$2:$W$159,14,0)</f>
        <v>0.0283594735581893</v>
      </c>
      <c r="V9" s="2" t="n">
        <f aca="false">VLOOKUP(H9,[1]14oct10h!$H$2:$W$159,15,0)</f>
        <v>4</v>
      </c>
      <c r="W9" s="2" t="n">
        <f aca="false">VLOOKUP(H9,[1]14oct10h!$H$2:$W$159,16,0)</f>
        <v>0.834499369314957</v>
      </c>
    </row>
    <row r="10" s="2" customFormat="true" ht="15" hidden="false" customHeight="true" outlineLevel="0" collapsed="false">
      <c r="C10" s="10" t="n">
        <v>0</v>
      </c>
      <c r="D10" s="10" t="n">
        <v>0.25</v>
      </c>
      <c r="E10" s="11" t="n">
        <v>45579</v>
      </c>
      <c r="F10" s="28" t="s">
        <v>51</v>
      </c>
      <c r="G10" s="27" t="s">
        <v>61</v>
      </c>
      <c r="H10" s="14" t="s">
        <v>62</v>
      </c>
      <c r="I10" s="15" t="n">
        <v>15679</v>
      </c>
      <c r="J10" s="16"/>
      <c r="K10" s="17" t="n">
        <v>1.9502</v>
      </c>
      <c r="L10" s="18" t="s">
        <v>32</v>
      </c>
      <c r="M10" s="18" t="s">
        <v>33</v>
      </c>
      <c r="N10" s="29" t="s">
        <v>63</v>
      </c>
      <c r="O10" s="30" t="s">
        <v>64</v>
      </c>
      <c r="P10" s="21" t="s">
        <v>36</v>
      </c>
      <c r="Q10" s="22" t="n">
        <v>1578</v>
      </c>
      <c r="R10" s="2" t="n">
        <f aca="false">VLOOKUP(H10,[1]14oct10h!$H$2:$W$159,11,0)</f>
        <v>2763</v>
      </c>
      <c r="S10" s="2" t="n">
        <f aca="false">VLOOKUP(H10,[1]14oct10h!$H$2:$W$159,12,0)</f>
        <v>0.414945430327986</v>
      </c>
      <c r="T10" s="2" t="n">
        <f aca="false">VLOOKUP(H10,[1]14oct10h!$H$2:$W$159,13,0)</f>
        <v>209</v>
      </c>
      <c r="U10" s="2" t="n">
        <f aca="false">VLOOKUP(H10,[1]14oct10h!$H$2:$W$159,14,0)</f>
        <v>0.202034617312513</v>
      </c>
      <c r="V10" s="2" t="n">
        <f aca="false">VLOOKUP(H10,[1]14oct10h!$H$2:$W$159,15,0)</f>
        <v>67</v>
      </c>
      <c r="W10" s="2" t="n">
        <f aca="false">VLOOKUP(H10,[1]14oct10h!$H$2:$W$159,16,0)</f>
        <v>0.383019952359501</v>
      </c>
    </row>
    <row r="11" s="2" customFormat="true" ht="15" hidden="false" customHeight="true" outlineLevel="0" collapsed="false">
      <c r="C11" s="10" t="n">
        <v>0</v>
      </c>
      <c r="D11" s="10" t="n">
        <v>0.25</v>
      </c>
      <c r="E11" s="11" t="n">
        <v>45579</v>
      </c>
      <c r="F11" s="28" t="s">
        <v>51</v>
      </c>
      <c r="G11" s="31" t="s">
        <v>47</v>
      </c>
      <c r="H11" s="14" t="s">
        <v>65</v>
      </c>
      <c r="I11" s="15" t="n">
        <v>56957</v>
      </c>
      <c r="J11" s="16"/>
      <c r="K11" s="17" t="n">
        <v>2.0503579980135</v>
      </c>
      <c r="L11" s="18" t="s">
        <v>32</v>
      </c>
      <c r="M11" s="18" t="s">
        <v>33</v>
      </c>
      <c r="N11" s="19" t="s">
        <v>66</v>
      </c>
      <c r="O11" s="20" t="s">
        <v>67</v>
      </c>
      <c r="P11" s="21" t="s">
        <v>36</v>
      </c>
      <c r="Q11" s="22" t="n">
        <v>5008</v>
      </c>
      <c r="R11" s="2" t="n">
        <f aca="false">VLOOKUP(H11,[1]14oct10h!$H$2:$W$159,11,0)</f>
        <v>4664</v>
      </c>
      <c r="S11" s="2" t="n">
        <f aca="false">VLOOKUP(H11,[1]14oct10h!$H$2:$W$159,12,0)</f>
        <v>0.433296128125416</v>
      </c>
      <c r="T11" s="2" t="n">
        <f aca="false">VLOOKUP(H11,[1]14oct10h!$H$2:$W$159,13,0)</f>
        <v>279</v>
      </c>
      <c r="U11" s="2" t="n">
        <f aca="false">VLOOKUP(H11,[1]14oct10h!$H$2:$W$159,14,0)</f>
        <v>0.0944183859652673</v>
      </c>
      <c r="V11" s="2" t="n">
        <f aca="false">VLOOKUP(H11,[1]14oct10h!$H$2:$W$159,15,0)</f>
        <v>73</v>
      </c>
      <c r="W11" s="2" t="n">
        <f aca="false">VLOOKUP(H11,[1]14oct10h!$H$2:$W$159,16,0)</f>
        <v>0.472285485909317</v>
      </c>
    </row>
    <row r="12" customFormat="false" ht="15" hidden="false" customHeight="true" outlineLevel="0" collapsed="false">
      <c r="C12" s="10" t="n">
        <v>0</v>
      </c>
      <c r="D12" s="10" t="n">
        <v>0.125</v>
      </c>
      <c r="E12" s="11" t="n">
        <v>45579</v>
      </c>
      <c r="F12" s="32" t="s">
        <v>68</v>
      </c>
      <c r="G12" s="25" t="s">
        <v>69</v>
      </c>
      <c r="H12" s="33" t="s">
        <v>70</v>
      </c>
      <c r="I12" s="15" t="n">
        <v>32906</v>
      </c>
      <c r="J12" s="16"/>
      <c r="K12" s="17" t="n">
        <v>2.986026</v>
      </c>
      <c r="L12" s="18" t="s">
        <v>32</v>
      </c>
      <c r="M12" s="18" t="s">
        <v>33</v>
      </c>
      <c r="N12" s="19" t="s">
        <v>71</v>
      </c>
      <c r="O12" s="20" t="s">
        <v>72</v>
      </c>
      <c r="P12" s="21" t="s">
        <v>28</v>
      </c>
      <c r="Q12" s="22" t="n">
        <v>9064</v>
      </c>
      <c r="R12" s="2" t="n">
        <f aca="false">VLOOKUP(H12,[1]14oct10h!$H$2:$W$159,11,0)</f>
        <v>2720</v>
      </c>
      <c r="S12" s="2" t="n">
        <f aca="false">VLOOKUP(H12,[1]14oct10h!$H$2:$W$159,12,0)</f>
        <v>0.472275306291731</v>
      </c>
      <c r="T12" s="2" t="n">
        <f aca="false">VLOOKUP(H12,[1]14oct10h!$H$2:$W$159,13,0)</f>
        <v>605</v>
      </c>
      <c r="U12" s="2" t="n">
        <f aca="false">VLOOKUP(H12,[1]14oct10h!$H$2:$W$159,14,0)</f>
        <v>0.403227145797878</v>
      </c>
      <c r="V12" s="2" t="n">
        <f aca="false">VLOOKUP(H12,[1]14oct10h!$H$2:$W$159,15,0)</f>
        <v>39</v>
      </c>
      <c r="W12" s="2" t="n">
        <f aca="false">VLOOKUP(H12,[1]14oct10h!$H$2:$W$159,16,0)</f>
        <v>0.124497547910391</v>
      </c>
    </row>
    <row r="13" customFormat="false" ht="15" hidden="false" customHeight="true" outlineLevel="0" collapsed="false">
      <c r="C13" s="10" t="n">
        <v>0</v>
      </c>
      <c r="D13" s="10" t="n">
        <v>0.125</v>
      </c>
      <c r="E13" s="11" t="n">
        <v>45579</v>
      </c>
      <c r="F13" s="32" t="s">
        <v>68</v>
      </c>
      <c r="G13" s="31" t="s">
        <v>69</v>
      </c>
      <c r="H13" s="33" t="s">
        <v>73</v>
      </c>
      <c r="I13" s="15" t="n">
        <v>32908</v>
      </c>
      <c r="J13" s="16"/>
      <c r="K13" s="17" t="n">
        <v>0.634942</v>
      </c>
      <c r="L13" s="18" t="s">
        <v>32</v>
      </c>
      <c r="M13" s="18" t="s">
        <v>33</v>
      </c>
      <c r="N13" s="19" t="s">
        <v>74</v>
      </c>
      <c r="O13" s="20" t="s">
        <v>75</v>
      </c>
      <c r="P13" s="21" t="s">
        <v>28</v>
      </c>
      <c r="Q13" s="22" t="n">
        <v>4788</v>
      </c>
      <c r="R13" s="2" t="n">
        <f aca="false">VLOOKUP(H13,[1]14oct10h!$H$2:$W$159,11,0)</f>
        <v>2096</v>
      </c>
      <c r="S13" s="2" t="n">
        <f aca="false">VLOOKUP(H13,[1]14oct10h!$H$2:$W$159,12,0)</f>
        <v>0.873364820769687</v>
      </c>
      <c r="T13" s="2" t="n">
        <f aca="false">VLOOKUP(H13,[1]14oct10h!$H$2:$W$159,13,0)</f>
        <v>89</v>
      </c>
      <c r="U13" s="2" t="n">
        <f aca="false">VLOOKUP(H13,[1]14oct10h!$H$2:$W$159,14,0)</f>
        <v>0.104509383163774</v>
      </c>
      <c r="V13" s="2" t="n">
        <f aca="false">VLOOKUP(H13,[1]14oct10h!$H$2:$W$159,15,0)</f>
        <v>20</v>
      </c>
      <c r="W13" s="2" t="n">
        <f aca="false">VLOOKUP(H13,[1]14oct10h!$H$2:$W$159,16,0)</f>
        <v>0.022125796066539</v>
      </c>
    </row>
    <row r="14" customFormat="false" ht="15" hidden="false" customHeight="true" outlineLevel="0" collapsed="false">
      <c r="C14" s="10" t="n">
        <v>0</v>
      </c>
      <c r="D14" s="10" t="n">
        <v>0.125</v>
      </c>
      <c r="E14" s="11" t="n">
        <v>45579</v>
      </c>
      <c r="F14" s="32" t="s">
        <v>68</v>
      </c>
      <c r="G14" s="25" t="s">
        <v>76</v>
      </c>
      <c r="H14" s="33" t="s">
        <v>77</v>
      </c>
      <c r="I14" s="15" t="n">
        <v>16875</v>
      </c>
      <c r="J14" s="16"/>
      <c r="K14" s="17" t="n">
        <v>1.288462</v>
      </c>
      <c r="L14" s="18" t="s">
        <v>32</v>
      </c>
      <c r="M14" s="18" t="s">
        <v>78</v>
      </c>
      <c r="N14" s="19" t="s">
        <v>79</v>
      </c>
      <c r="O14" s="20" t="s">
        <v>80</v>
      </c>
      <c r="P14" s="21" t="s">
        <v>28</v>
      </c>
      <c r="Q14" s="22" t="n">
        <v>7207</v>
      </c>
      <c r="R14" s="2" t="n">
        <f aca="false">VLOOKUP(H14,[1]14oct10h!$H$2:$W$159,11,0)</f>
        <v>2187</v>
      </c>
      <c r="S14" s="2" t="n">
        <f aca="false">VLOOKUP(H14,[1]14oct10h!$H$2:$W$159,12,0)</f>
        <v>0.819896248912789</v>
      </c>
      <c r="T14" s="2" t="n">
        <f aca="false">VLOOKUP(H14,[1]14oct10h!$H$2:$W$159,13,0)</f>
        <v>132</v>
      </c>
      <c r="U14" s="2" t="n">
        <f aca="false">VLOOKUP(H14,[1]14oct10h!$H$2:$W$159,14,0)</f>
        <v>0.162194654999116</v>
      </c>
      <c r="V14" s="2" t="n">
        <f aca="false">VLOOKUP(H14,[1]14oct10h!$H$2:$W$159,15,0)</f>
        <v>12</v>
      </c>
      <c r="W14" s="2" t="n">
        <f aca="false">VLOOKUP(H14,[1]14oct10h!$H$2:$W$159,16,0)</f>
        <v>0.0179090960880945</v>
      </c>
    </row>
    <row r="15" customFormat="false" ht="15" hidden="false" customHeight="true" outlineLevel="0" collapsed="false">
      <c r="C15" s="10" t="n">
        <v>0</v>
      </c>
      <c r="D15" s="10" t="n">
        <v>0.125</v>
      </c>
      <c r="E15" s="11" t="n">
        <v>45579</v>
      </c>
      <c r="F15" s="32" t="s">
        <v>81</v>
      </c>
      <c r="G15" s="25" t="s">
        <v>82</v>
      </c>
      <c r="H15" s="34" t="s">
        <v>83</v>
      </c>
      <c r="I15" s="15" t="n">
        <v>6590</v>
      </c>
      <c r="J15" s="16"/>
      <c r="K15" s="17" t="n">
        <v>1.057104</v>
      </c>
      <c r="L15" s="18" t="s">
        <v>32</v>
      </c>
      <c r="M15" s="18" t="s">
        <v>84</v>
      </c>
      <c r="N15" s="19" t="s">
        <v>85</v>
      </c>
      <c r="O15" s="20" t="s">
        <v>86</v>
      </c>
      <c r="P15" s="21" t="s">
        <v>28</v>
      </c>
      <c r="Q15" s="35" t="n">
        <v>7372</v>
      </c>
      <c r="R15" s="2" t="n">
        <f aca="false">VLOOKUP(H15,[1]14oct10h!$H$2:$W$159,11,0)</f>
        <v>2650</v>
      </c>
      <c r="S15" s="2" t="n">
        <f aca="false">VLOOKUP(H15,[1]14oct10h!$H$2:$W$159,12,0)</f>
        <v>0.714384293822761</v>
      </c>
      <c r="T15" s="2" t="n">
        <f aca="false">VLOOKUP(H15,[1]14oct10h!$H$2:$W$159,13,0)</f>
        <v>182</v>
      </c>
      <c r="U15" s="2" t="n">
        <f aca="false">VLOOKUP(H15,[1]14oct10h!$H$2:$W$159,14,0)</f>
        <v>0.234274449243132</v>
      </c>
      <c r="V15" s="2" t="n">
        <f aca="false">VLOOKUP(H15,[1]14oct10h!$H$2:$W$159,15,0)</f>
        <v>17</v>
      </c>
      <c r="W15" s="2" t="n">
        <f aca="false">VLOOKUP(H15,[1]14oct10h!$H$2:$W$159,16,0)</f>
        <v>0.0513412569341073</v>
      </c>
    </row>
    <row r="16" customFormat="false" ht="15" hidden="false" customHeight="true" outlineLevel="0" collapsed="false">
      <c r="C16" s="10" t="n">
        <v>0</v>
      </c>
      <c r="D16" s="10" t="n">
        <v>0.125</v>
      </c>
      <c r="E16" s="11" t="n">
        <v>45579</v>
      </c>
      <c r="F16" s="32" t="s">
        <v>81</v>
      </c>
      <c r="G16" s="31" t="s">
        <v>82</v>
      </c>
      <c r="H16" s="34" t="s">
        <v>87</v>
      </c>
      <c r="I16" s="15" t="n">
        <v>11871</v>
      </c>
      <c r="J16" s="16"/>
      <c r="K16" s="17" t="n">
        <v>1.777388</v>
      </c>
      <c r="L16" s="18" t="s">
        <v>32</v>
      </c>
      <c r="M16" s="18" t="s">
        <v>88</v>
      </c>
      <c r="N16" s="19" t="s">
        <v>89</v>
      </c>
      <c r="O16" s="20" t="s">
        <v>90</v>
      </c>
      <c r="P16" s="21" t="s">
        <v>28</v>
      </c>
      <c r="Q16" s="35" t="n">
        <v>8506</v>
      </c>
      <c r="R16" s="2" t="n">
        <f aca="false">VLOOKUP(H16,[1]14oct10h!$H$2:$W$159,11,0)</f>
        <v>2582</v>
      </c>
      <c r="S16" s="2" t="n">
        <f aca="false">VLOOKUP(H16,[1]14oct10h!$H$2:$W$159,12,0)</f>
        <v>0.741670008138861</v>
      </c>
      <c r="T16" s="2" t="n">
        <f aca="false">VLOOKUP(H16,[1]14oct10h!$H$2:$W$159,13,0)</f>
        <v>288</v>
      </c>
      <c r="U16" s="2" t="n">
        <f aca="false">VLOOKUP(H16,[1]14oct10h!$H$2:$W$159,14,0)</f>
        <v>0.212830438837535</v>
      </c>
      <c r="V16" s="2" t="n">
        <f aca="false">VLOOKUP(H16,[1]14oct10h!$H$2:$W$159,15,0)</f>
        <v>16</v>
      </c>
      <c r="W16" s="2" t="n">
        <f aca="false">VLOOKUP(H16,[1]14oct10h!$H$2:$W$159,16,0)</f>
        <v>0.0454995530236035</v>
      </c>
    </row>
    <row r="17" customFormat="false" ht="15" hidden="false" customHeight="true" outlineLevel="0" collapsed="false">
      <c r="C17" s="10" t="n">
        <v>0</v>
      </c>
      <c r="D17" s="10" t="n">
        <v>0.125</v>
      </c>
      <c r="E17" s="11" t="n">
        <v>45579</v>
      </c>
      <c r="F17" s="32" t="s">
        <v>81</v>
      </c>
      <c r="G17" s="25" t="s">
        <v>91</v>
      </c>
      <c r="H17" s="34" t="s">
        <v>92</v>
      </c>
      <c r="I17" s="15" t="n">
        <v>16871</v>
      </c>
      <c r="J17" s="16"/>
      <c r="K17" s="17" t="n">
        <v>1.667042</v>
      </c>
      <c r="L17" s="18" t="s">
        <v>32</v>
      </c>
      <c r="M17" s="18" t="s">
        <v>93</v>
      </c>
      <c r="N17" s="19" t="s">
        <v>94</v>
      </c>
      <c r="O17" s="20" t="s">
        <v>95</v>
      </c>
      <c r="P17" s="21" t="s">
        <v>28</v>
      </c>
      <c r="Q17" s="35" t="n">
        <v>9463</v>
      </c>
      <c r="R17" s="2" t="n">
        <f aca="false">VLOOKUP(H17,[1]14oct10h!$H$2:$W$159,11,0)</f>
        <v>5464</v>
      </c>
      <c r="S17" s="2" t="n">
        <f aca="false">VLOOKUP(H17,[1]14oct10h!$H$2:$W$159,12,0)</f>
        <v>0.564280983112145</v>
      </c>
      <c r="T17" s="2" t="n">
        <f aca="false">VLOOKUP(H17,[1]14oct10h!$H$2:$W$159,13,0)</f>
        <v>1640</v>
      </c>
      <c r="U17" s="2" t="n">
        <f aca="false">VLOOKUP(H17,[1]14oct10h!$H$2:$W$159,14,0)</f>
        <v>0.351296627846187</v>
      </c>
      <c r="V17" s="2" t="n">
        <f aca="false">VLOOKUP(H17,[1]14oct10h!$H$2:$W$159,15,0)</f>
        <v>143</v>
      </c>
      <c r="W17" s="2" t="n">
        <f aca="false">VLOOKUP(H17,[1]14oct10h!$H$2:$W$159,16,0)</f>
        <v>0.0844223890416682</v>
      </c>
    </row>
    <row r="18" customFormat="false" ht="15" hidden="false" customHeight="true" outlineLevel="0" collapsed="false">
      <c r="C18" s="10" t="n">
        <v>0</v>
      </c>
      <c r="D18" s="10" t="n">
        <v>0.125</v>
      </c>
      <c r="E18" s="11" t="n">
        <v>45579</v>
      </c>
      <c r="F18" s="32" t="s">
        <v>81</v>
      </c>
      <c r="G18" s="25" t="s">
        <v>96</v>
      </c>
      <c r="H18" s="34" t="s">
        <v>97</v>
      </c>
      <c r="I18" s="15" t="n">
        <v>50849</v>
      </c>
      <c r="J18" s="16" t="n">
        <v>52130</v>
      </c>
      <c r="K18" s="17" t="n">
        <v>0.307740571428572</v>
      </c>
      <c r="L18" s="18" t="s">
        <v>24</v>
      </c>
      <c r="M18" s="18" t="s">
        <v>24</v>
      </c>
      <c r="N18" s="19" t="s">
        <v>98</v>
      </c>
      <c r="O18" s="20" t="s">
        <v>99</v>
      </c>
      <c r="P18" s="21" t="s">
        <v>100</v>
      </c>
      <c r="Q18" s="35" t="n">
        <v>1724</v>
      </c>
      <c r="R18" s="2" t="n">
        <f aca="false">VLOOKUP(H18,[1]14oct10h!$H$2:$W$159,11,0)</f>
        <v>1156</v>
      </c>
      <c r="S18" s="2" t="n">
        <f aca="false">VLOOKUP(H18,[1]14oct10h!$H$2:$W$159,12,0)</f>
        <v>0.852108456340781</v>
      </c>
      <c r="T18" s="2" t="n">
        <f aca="false">VLOOKUP(H18,[1]14oct10h!$H$2:$W$159,13,0)</f>
        <v>35</v>
      </c>
      <c r="U18" s="2" t="n">
        <f aca="false">VLOOKUP(H18,[1]14oct10h!$H$2:$W$159,14,0)</f>
        <v>0.136628895074973</v>
      </c>
      <c r="V18" s="2" t="n">
        <f aca="false">VLOOKUP(H18,[1]14oct10h!$H$2:$W$159,15,0)</f>
        <v>4</v>
      </c>
      <c r="W18" s="2" t="n">
        <f aca="false">VLOOKUP(H18,[1]14oct10h!$H$2:$W$159,16,0)</f>
        <v>0.0112626485842459</v>
      </c>
    </row>
    <row r="19" customFormat="false" ht="15" hidden="false" customHeight="true" outlineLevel="0" collapsed="false">
      <c r="C19" s="10" t="n">
        <v>0.208333333333333</v>
      </c>
      <c r="D19" s="10" t="n">
        <v>0.375</v>
      </c>
      <c r="E19" s="11" t="n">
        <v>45579</v>
      </c>
      <c r="F19" s="32" t="s">
        <v>101</v>
      </c>
      <c r="G19" s="25" t="s">
        <v>61</v>
      </c>
      <c r="H19" s="36" t="s">
        <v>102</v>
      </c>
      <c r="I19" s="15" t="n">
        <v>43974</v>
      </c>
      <c r="J19" s="16"/>
      <c r="K19" s="17" t="n">
        <v>1.7413264</v>
      </c>
      <c r="L19" s="18" t="s">
        <v>32</v>
      </c>
      <c r="M19" s="18" t="s">
        <v>33</v>
      </c>
      <c r="N19" s="19" t="s">
        <v>103</v>
      </c>
      <c r="O19" s="20" t="s">
        <v>104</v>
      </c>
      <c r="P19" s="21" t="s">
        <v>100</v>
      </c>
      <c r="Q19" s="35" t="n">
        <v>7297</v>
      </c>
      <c r="R19" s="2" t="n">
        <f aca="false">VLOOKUP(H19,[1]14oct10h!$H$2:$W$159,11,0)</f>
        <v>4616</v>
      </c>
      <c r="S19" s="2" t="n">
        <f aca="false">VLOOKUP(H19,[1]14oct10h!$H$2:$W$159,12,0)</f>
        <v>0.444167049800987</v>
      </c>
      <c r="T19" s="2" t="n">
        <f aca="false">VLOOKUP(H19,[1]14oct10h!$H$2:$W$159,13,0)</f>
        <v>1194</v>
      </c>
      <c r="U19" s="2" t="n">
        <f aca="false">VLOOKUP(H19,[1]14oct10h!$H$2:$W$159,14,0)</f>
        <v>0.53525383151897</v>
      </c>
      <c r="V19" s="2" t="n">
        <f aca="false">VLOOKUP(H19,[1]14oct10h!$H$2:$W$159,15,0)</f>
        <v>75</v>
      </c>
      <c r="W19" s="2" t="n">
        <f aca="false">VLOOKUP(H19,[1]14oct10h!$H$2:$W$159,16,0)</f>
        <v>0.0205791186800433</v>
      </c>
    </row>
    <row r="20" customFormat="false" ht="15" hidden="false" customHeight="true" outlineLevel="0" collapsed="false">
      <c r="C20" s="10" t="n">
        <v>0.208333333333333</v>
      </c>
      <c r="D20" s="10" t="n">
        <v>0.375</v>
      </c>
      <c r="E20" s="11" t="n">
        <v>45579</v>
      </c>
      <c r="F20" s="32" t="s">
        <v>105</v>
      </c>
      <c r="G20" s="31" t="s">
        <v>96</v>
      </c>
      <c r="H20" s="36" t="s">
        <v>106</v>
      </c>
      <c r="I20" s="15" t="n">
        <v>56538</v>
      </c>
      <c r="J20" s="16"/>
      <c r="K20" s="17" t="n">
        <v>0.201403666666667</v>
      </c>
      <c r="L20" s="18" t="s">
        <v>24</v>
      </c>
      <c r="M20" s="18" t="s">
        <v>24</v>
      </c>
      <c r="N20" s="19" t="s">
        <v>107</v>
      </c>
      <c r="O20" s="20" t="s">
        <v>108</v>
      </c>
      <c r="P20" s="21" t="s">
        <v>28</v>
      </c>
      <c r="Q20" s="35" t="n">
        <v>2071</v>
      </c>
      <c r="R20" s="2" t="n">
        <f aca="false">VLOOKUP(H20,[1]14oct10h!$H$2:$W$159,11,0)</f>
        <v>1194</v>
      </c>
      <c r="S20" s="2" t="n">
        <f aca="false">VLOOKUP(H20,[1]14oct10h!$H$2:$W$159,12,0)</f>
        <v>0.655647871220512</v>
      </c>
      <c r="T20" s="2" t="n">
        <f aca="false">VLOOKUP(H20,[1]14oct10h!$H$2:$W$159,13,0)</f>
        <v>64</v>
      </c>
      <c r="U20" s="2" t="n">
        <f aca="false">VLOOKUP(H20,[1]14oct10h!$H$2:$W$159,14,0)</f>
        <v>0.13490078555159</v>
      </c>
      <c r="V20" s="2" t="n">
        <f aca="false">VLOOKUP(H20,[1]14oct10h!$H$2:$W$159,15,0)</f>
        <v>12</v>
      </c>
      <c r="W20" s="2" t="n">
        <f aca="false">VLOOKUP(H20,[1]14oct10h!$H$2:$W$159,16,0)</f>
        <v>0.209451343227898</v>
      </c>
    </row>
    <row r="21" customFormat="false" ht="15" hidden="false" customHeight="true" outlineLevel="0" collapsed="false">
      <c r="C21" s="10" t="n">
        <v>0.208333333333333</v>
      </c>
      <c r="D21" s="10" t="n">
        <v>0.375</v>
      </c>
      <c r="E21" s="11" t="n">
        <v>45579</v>
      </c>
      <c r="F21" s="32" t="s">
        <v>105</v>
      </c>
      <c r="G21" s="25" t="s">
        <v>109</v>
      </c>
      <c r="H21" s="36" t="s">
        <v>110</v>
      </c>
      <c r="I21" s="15" t="n">
        <v>45478</v>
      </c>
      <c r="J21" s="16"/>
      <c r="K21" s="17" t="n">
        <v>1.0516675</v>
      </c>
      <c r="L21" s="18" t="s">
        <v>111</v>
      </c>
      <c r="M21" s="18" t="s">
        <v>112</v>
      </c>
      <c r="N21" s="19" t="s">
        <v>113</v>
      </c>
      <c r="O21" s="20" t="s">
        <v>114</v>
      </c>
      <c r="P21" s="21" t="s">
        <v>28</v>
      </c>
      <c r="Q21" s="22" t="n">
        <v>4735</v>
      </c>
      <c r="R21" s="2" t="n">
        <f aca="false">VLOOKUP(H21,[1]14oct10h!$H$2:$W$159,11,0)</f>
        <v>1559</v>
      </c>
      <c r="S21" s="2" t="n">
        <f aca="false">VLOOKUP(H21,[1]14oct10h!$H$2:$W$159,12,0)</f>
        <v>0.565926720234159</v>
      </c>
      <c r="T21" s="2" t="n">
        <f aca="false">VLOOKUP(H21,[1]14oct10h!$H$2:$W$159,13,0)</f>
        <v>493</v>
      </c>
      <c r="U21" s="2" t="n">
        <f aca="false">VLOOKUP(H21,[1]14oct10h!$H$2:$W$159,14,0)</f>
        <v>0.416319581692313</v>
      </c>
      <c r="V21" s="2" t="n">
        <f aca="false">VLOOKUP(H21,[1]14oct10h!$H$2:$W$159,15,0)</f>
        <v>12</v>
      </c>
      <c r="W21" s="2" t="n">
        <f aca="false">VLOOKUP(H21,[1]14oct10h!$H$2:$W$159,16,0)</f>
        <v>0.0177536980735285</v>
      </c>
    </row>
    <row r="22" customFormat="false" ht="15" hidden="false" customHeight="true" outlineLevel="0" collapsed="false">
      <c r="C22" s="10" t="n">
        <v>0.208333333333333</v>
      </c>
      <c r="D22" s="10" t="n">
        <v>0.375</v>
      </c>
      <c r="E22" s="11" t="n">
        <v>45579</v>
      </c>
      <c r="F22" s="32" t="s">
        <v>105</v>
      </c>
      <c r="G22" s="31" t="s">
        <v>115</v>
      </c>
      <c r="H22" s="36" t="s">
        <v>116</v>
      </c>
      <c r="I22" s="15" t="n">
        <v>41025</v>
      </c>
      <c r="J22" s="16"/>
      <c r="K22" s="17" t="n">
        <v>0.484314</v>
      </c>
      <c r="L22" s="18" t="s">
        <v>111</v>
      </c>
      <c r="M22" s="18" t="s">
        <v>117</v>
      </c>
      <c r="N22" s="19" t="s">
        <v>118</v>
      </c>
      <c r="O22" s="20" t="s">
        <v>119</v>
      </c>
      <c r="P22" s="21" t="s">
        <v>28</v>
      </c>
      <c r="Q22" s="22" t="n">
        <v>1994</v>
      </c>
      <c r="R22" s="2" t="n">
        <f aca="false">VLOOKUP(H22,[1]14oct10h!$H$2:$W$159,11,0)</f>
        <v>753</v>
      </c>
      <c r="S22" s="2" t="n">
        <f aca="false">VLOOKUP(H22,[1]14oct10h!$H$2:$W$159,12,0)</f>
        <v>0.44263052261519</v>
      </c>
      <c r="T22" s="2" t="n">
        <f aca="false">VLOOKUP(H22,[1]14oct10h!$H$2:$W$159,13,0)</f>
        <v>138</v>
      </c>
      <c r="U22" s="2" t="n">
        <f aca="false">VLOOKUP(H22,[1]14oct10h!$H$2:$W$159,14,0)</f>
        <v>0.546697985103866</v>
      </c>
      <c r="V22" s="2" t="n">
        <f aca="false">VLOOKUP(H22,[1]14oct10h!$H$2:$W$159,15,0)</f>
        <v>6</v>
      </c>
      <c r="W22" s="2" t="n">
        <f aca="false">VLOOKUP(H22,[1]14oct10h!$H$2:$W$159,16,0)</f>
        <v>0.0106714922809435</v>
      </c>
    </row>
    <row r="23" customFormat="false" ht="15" hidden="false" customHeight="true" outlineLevel="0" collapsed="false">
      <c r="C23" s="10" t="n">
        <v>0.208333333333333</v>
      </c>
      <c r="D23" s="10" t="n">
        <v>0.375</v>
      </c>
      <c r="E23" s="11" t="n">
        <v>45579</v>
      </c>
      <c r="F23" s="37" t="s">
        <v>120</v>
      </c>
      <c r="G23" s="31" t="s">
        <v>56</v>
      </c>
      <c r="H23" s="38" t="s">
        <v>121</v>
      </c>
      <c r="I23" s="15" t="n">
        <v>52262</v>
      </c>
      <c r="J23" s="16"/>
      <c r="K23" s="17" t="n">
        <v>1.05523595884603</v>
      </c>
      <c r="L23" s="18" t="s">
        <v>24</v>
      </c>
      <c r="M23" s="18" t="s">
        <v>58</v>
      </c>
      <c r="N23" s="19" t="s">
        <v>122</v>
      </c>
      <c r="O23" s="20" t="s">
        <v>123</v>
      </c>
      <c r="P23" s="21" t="s">
        <v>28</v>
      </c>
      <c r="Q23" s="22"/>
      <c r="R23" s="2" t="n">
        <f aca="false">VLOOKUP(H23,[1]14oct10h!$H$2:$W$159,11,0)</f>
        <v>2223</v>
      </c>
      <c r="S23" s="2" t="n">
        <f aca="false">VLOOKUP(H23,[1]14oct10h!$H$2:$W$159,12,0)</f>
        <v>0.750604541499888</v>
      </c>
      <c r="T23" s="2" t="n">
        <f aca="false">VLOOKUP(H23,[1]14oct10h!$H$2:$W$159,13,0)</f>
        <v>256</v>
      </c>
      <c r="U23" s="2" t="n">
        <f aca="false">VLOOKUP(H23,[1]14oct10h!$H$2:$W$159,14,0)</f>
        <v>0.245746247388808</v>
      </c>
      <c r="V23" s="2" t="n">
        <f aca="false">VLOOKUP(H23,[1]14oct10h!$H$2:$W$159,15,0)</f>
        <v>5</v>
      </c>
      <c r="W23" s="2" t="n">
        <f aca="false">VLOOKUP(H23,[1]14oct10h!$H$2:$W$159,16,0)</f>
        <v>0.00364921111130392</v>
      </c>
    </row>
    <row r="24" customFormat="false" ht="15" hidden="false" customHeight="true" outlineLevel="0" collapsed="false">
      <c r="C24" s="10" t="n">
        <v>0.208333333333333</v>
      </c>
      <c r="D24" s="10" t="n">
        <v>0.375</v>
      </c>
      <c r="E24" s="11" t="n">
        <v>45579</v>
      </c>
      <c r="F24" s="37" t="s">
        <v>120</v>
      </c>
      <c r="G24" s="25" t="s">
        <v>56</v>
      </c>
      <c r="H24" s="38" t="s">
        <v>124</v>
      </c>
      <c r="I24" s="15" t="n">
        <v>30775</v>
      </c>
      <c r="J24" s="16"/>
      <c r="K24" s="17" t="n">
        <v>1.18908780688477</v>
      </c>
      <c r="L24" s="18" t="s">
        <v>24</v>
      </c>
      <c r="M24" s="18" t="s">
        <v>58</v>
      </c>
      <c r="N24" s="19" t="s">
        <v>125</v>
      </c>
      <c r="O24" s="20" t="s">
        <v>126</v>
      </c>
      <c r="P24" s="21" t="s">
        <v>28</v>
      </c>
      <c r="Q24" s="22" t="n">
        <v>3115</v>
      </c>
      <c r="R24" s="2" t="n">
        <f aca="false">VLOOKUP(H24,[1]14oct10h!$H$2:$W$159,11,0)</f>
        <v>1763</v>
      </c>
      <c r="S24" s="2" t="n">
        <f aca="false">VLOOKUP(H24,[1]14oct10h!$H$2:$W$159,12,0)</f>
        <v>0.5066328009409</v>
      </c>
      <c r="T24" s="2" t="n">
        <f aca="false">VLOOKUP(H24,[1]14oct10h!$H$2:$W$159,13,0)</f>
        <v>331</v>
      </c>
      <c r="U24" s="2" t="n">
        <f aca="false">VLOOKUP(H24,[1]14oct10h!$H$2:$W$159,14,0)</f>
        <v>0.483541692847823</v>
      </c>
      <c r="V24" s="2" t="n">
        <f aca="false">VLOOKUP(H24,[1]14oct10h!$H$2:$W$159,15,0)</f>
        <v>7</v>
      </c>
      <c r="W24" s="2" t="n">
        <f aca="false">VLOOKUP(H24,[1]14oct10h!$H$2:$W$159,16,0)</f>
        <v>0.00982550621127626</v>
      </c>
    </row>
    <row r="25" customFormat="false" ht="15" hidden="false" customHeight="true" outlineLevel="0" collapsed="false">
      <c r="C25" s="10" t="n">
        <v>0.25</v>
      </c>
      <c r="D25" s="10" t="n">
        <v>0.416666666666667</v>
      </c>
      <c r="E25" s="11" t="n">
        <v>45579</v>
      </c>
      <c r="F25" s="39" t="s">
        <v>127</v>
      </c>
      <c r="G25" s="25" t="s">
        <v>128</v>
      </c>
      <c r="H25" s="40" t="s">
        <v>129</v>
      </c>
      <c r="I25" s="15" t="n">
        <v>10249</v>
      </c>
      <c r="J25" s="16"/>
      <c r="K25" s="17" t="n">
        <v>0.790060213928223</v>
      </c>
      <c r="L25" s="18" t="s">
        <v>32</v>
      </c>
      <c r="M25" s="18" t="s">
        <v>33</v>
      </c>
      <c r="N25" s="19" t="s">
        <v>130</v>
      </c>
      <c r="O25" s="20" t="s">
        <v>131</v>
      </c>
      <c r="P25" s="21" t="s">
        <v>100</v>
      </c>
      <c r="Q25" s="35" t="n">
        <v>2100</v>
      </c>
      <c r="R25" s="2" t="n">
        <f aca="false">VLOOKUP(H25,[1]14oct10h!$H$2:$W$159,11,0)</f>
        <v>768</v>
      </c>
      <c r="S25" s="2" t="n">
        <f aca="false">VLOOKUP(H25,[1]14oct10h!$H$2:$W$159,12,0)</f>
        <v>0.142866103356568</v>
      </c>
      <c r="T25" s="2" t="n">
        <f aca="false">VLOOKUP(H25,[1]14oct10h!$H$2:$W$159,13,0)</f>
        <v>1324</v>
      </c>
      <c r="U25" s="2" t="n">
        <f aca="false">VLOOKUP(H25,[1]14oct10h!$H$2:$W$159,14,0)</f>
        <v>0.848877414421767</v>
      </c>
      <c r="V25" s="2" t="n">
        <f aca="false">VLOOKUP(H25,[1]14oct10h!$H$2:$W$159,15,0)</f>
        <v>12</v>
      </c>
      <c r="W25" s="2" t="n">
        <f aca="false">VLOOKUP(H25,[1]14oct10h!$H$2:$W$159,16,0)</f>
        <v>0.0082564822216657</v>
      </c>
    </row>
    <row r="26" customFormat="false" ht="15" hidden="false" customHeight="true" outlineLevel="0" collapsed="false">
      <c r="C26" s="10" t="n">
        <v>0.25</v>
      </c>
      <c r="D26" s="10" t="n">
        <v>0.416666666666667</v>
      </c>
      <c r="E26" s="11" t="n">
        <v>45579</v>
      </c>
      <c r="F26" s="41" t="s">
        <v>127</v>
      </c>
      <c r="G26" s="13" t="s">
        <v>61</v>
      </c>
      <c r="H26" s="40" t="s">
        <v>132</v>
      </c>
      <c r="I26" s="15" t="n">
        <v>32904</v>
      </c>
      <c r="J26" s="16" t="n">
        <v>56458</v>
      </c>
      <c r="K26" s="17" t="n">
        <v>1.67787643579545</v>
      </c>
      <c r="L26" s="18" t="s">
        <v>32</v>
      </c>
      <c r="M26" s="18" t="s">
        <v>33</v>
      </c>
      <c r="N26" s="19" t="s">
        <v>133</v>
      </c>
      <c r="O26" s="20" t="s">
        <v>134</v>
      </c>
      <c r="P26" s="21" t="s">
        <v>28</v>
      </c>
      <c r="Q26" s="35" t="n">
        <v>8232</v>
      </c>
      <c r="R26" s="2" t="n">
        <f aca="false">VLOOKUP(H26,[1]14oct10h!$H$2:$W$159,11,0)</f>
        <v>3899</v>
      </c>
      <c r="S26" s="2" t="n">
        <f aca="false">VLOOKUP(H26,[1]14oct10h!$H$2:$W$159,12,0)</f>
        <v>0.716211463749825</v>
      </c>
      <c r="T26" s="2" t="n">
        <f aca="false">VLOOKUP(H26,[1]14oct10h!$H$2:$W$159,13,0)</f>
        <v>184</v>
      </c>
      <c r="U26" s="2" t="n">
        <f aca="false">VLOOKUP(H26,[1]14oct10h!$H$2:$W$159,14,0)</f>
        <v>0.251070735480357</v>
      </c>
      <c r="V26" s="2" t="n">
        <f aca="false">VLOOKUP(H26,[1]14oct10h!$H$2:$W$159,15,0)</f>
        <v>28</v>
      </c>
      <c r="W26" s="2" t="n">
        <f aca="false">VLOOKUP(H26,[1]14oct10h!$H$2:$W$159,16,0)</f>
        <v>0.0327178007698173</v>
      </c>
    </row>
    <row r="27" customFormat="false" ht="15" hidden="false" customHeight="true" outlineLevel="0" collapsed="false">
      <c r="C27" s="10" t="n">
        <v>0.25</v>
      </c>
      <c r="D27" s="10" t="n">
        <v>0.416666666666667</v>
      </c>
      <c r="E27" s="11" t="n">
        <v>45579</v>
      </c>
      <c r="F27" s="41" t="s">
        <v>135</v>
      </c>
      <c r="G27" s="31" t="s">
        <v>136</v>
      </c>
      <c r="H27" s="42" t="s">
        <v>137</v>
      </c>
      <c r="I27" s="15" t="n">
        <v>16907</v>
      </c>
      <c r="J27" s="16"/>
      <c r="K27" s="17" t="n">
        <v>1.1255175</v>
      </c>
      <c r="L27" s="18" t="s">
        <v>32</v>
      </c>
      <c r="M27" s="18" t="s">
        <v>33</v>
      </c>
      <c r="N27" s="19" t="s">
        <v>138</v>
      </c>
      <c r="O27" s="20" t="s">
        <v>139</v>
      </c>
      <c r="P27" s="21" t="s">
        <v>100</v>
      </c>
      <c r="Q27" s="35" t="n">
        <v>1837</v>
      </c>
      <c r="R27" s="2" t="n">
        <f aca="false">VLOOKUP(H27,[1]14oct10h!$H$2:$W$159,11,0)</f>
        <v>359</v>
      </c>
      <c r="S27" s="2" t="n">
        <f aca="false">VLOOKUP(H27,[1]14oct10h!$H$2:$W$159,12,0)</f>
        <v>0.116247929431062</v>
      </c>
      <c r="T27" s="2" t="n">
        <f aca="false">VLOOKUP(H27,[1]14oct10h!$H$2:$W$159,13,0)</f>
        <v>632</v>
      </c>
      <c r="U27" s="2" t="n">
        <f aca="false">VLOOKUP(H27,[1]14oct10h!$H$2:$W$159,14,0)</f>
        <v>0.88360918814384</v>
      </c>
      <c r="V27" s="2" t="n">
        <f aca="false">VLOOKUP(H27,[1]14oct10h!$H$2:$W$159,15,0)</f>
        <v>2</v>
      </c>
      <c r="W27" s="2" t="n">
        <f aca="false">VLOOKUP(H27,[1]14oct10h!$H$2:$W$159,16,0)</f>
        <v>0.000142882425098463</v>
      </c>
    </row>
    <row r="28" customFormat="false" ht="15" hidden="false" customHeight="true" outlineLevel="0" collapsed="false">
      <c r="C28" s="10" t="n">
        <v>0.25</v>
      </c>
      <c r="D28" s="10" t="n">
        <v>0.416666666666667</v>
      </c>
      <c r="E28" s="11" t="n">
        <v>45579</v>
      </c>
      <c r="F28" s="41" t="s">
        <v>135</v>
      </c>
      <c r="G28" s="25" t="s">
        <v>30</v>
      </c>
      <c r="H28" s="42" t="s">
        <v>140</v>
      </c>
      <c r="I28" s="15" t="n">
        <v>15585</v>
      </c>
      <c r="J28" s="16"/>
      <c r="K28" s="17" t="n">
        <v>2.683834064375</v>
      </c>
      <c r="L28" s="18" t="s">
        <v>32</v>
      </c>
      <c r="M28" s="18" t="s">
        <v>33</v>
      </c>
      <c r="N28" s="19" t="s">
        <v>141</v>
      </c>
      <c r="O28" s="20" t="s">
        <v>142</v>
      </c>
      <c r="P28" s="21" t="s">
        <v>28</v>
      </c>
      <c r="Q28" s="35" t="n">
        <v>14279</v>
      </c>
      <c r="R28" s="2" t="n">
        <f aca="false">VLOOKUP(H28,[1]14oct10h!$H$2:$W$159,11,0)</f>
        <v>4534</v>
      </c>
      <c r="S28" s="2" t="n">
        <f aca="false">VLOOKUP(H28,[1]14oct10h!$H$2:$W$159,12,0)</f>
        <v>0.733541971538894</v>
      </c>
      <c r="T28" s="2" t="n">
        <f aca="false">VLOOKUP(H28,[1]14oct10h!$H$2:$W$159,13,0)</f>
        <v>362</v>
      </c>
      <c r="U28" s="2" t="n">
        <f aca="false">VLOOKUP(H28,[1]14oct10h!$H$2:$W$159,14,0)</f>
        <v>0.20784626192238</v>
      </c>
      <c r="V28" s="2" t="n">
        <f aca="false">VLOOKUP(H28,[1]14oct10h!$H$2:$W$159,15,0)</f>
        <v>118</v>
      </c>
      <c r="W28" s="2" t="n">
        <f aca="false">VLOOKUP(H28,[1]14oct10h!$H$2:$W$159,16,0)</f>
        <v>0.0586117665387264</v>
      </c>
    </row>
    <row r="29" customFormat="false" ht="15" hidden="false" customHeight="true" outlineLevel="0" collapsed="false">
      <c r="C29" s="10" t="n">
        <v>0.25</v>
      </c>
      <c r="D29" s="10" t="n">
        <v>0.416666666666667</v>
      </c>
      <c r="E29" s="11" t="n">
        <v>45579</v>
      </c>
      <c r="F29" s="41" t="s">
        <v>135</v>
      </c>
      <c r="G29" s="31" t="s">
        <v>143</v>
      </c>
      <c r="H29" s="42" t="s">
        <v>144</v>
      </c>
      <c r="I29" s="15" t="n">
        <v>18812</v>
      </c>
      <c r="J29" s="16"/>
      <c r="K29" s="17" t="n">
        <v>0.565875</v>
      </c>
      <c r="L29" s="18" t="s">
        <v>111</v>
      </c>
      <c r="M29" s="18" t="s">
        <v>145</v>
      </c>
      <c r="N29" s="19" t="s">
        <v>146</v>
      </c>
      <c r="O29" s="20" t="s">
        <v>147</v>
      </c>
      <c r="P29" s="21" t="s">
        <v>28</v>
      </c>
      <c r="Q29" s="35" t="n">
        <v>2866</v>
      </c>
      <c r="R29" s="2" t="n">
        <f aca="false">VLOOKUP(H29,[1]14oct10h!$H$2:$W$159,11,0)</f>
        <v>1034</v>
      </c>
      <c r="S29" s="2" t="n">
        <f aca="false">VLOOKUP(H29,[1]14oct10h!$H$2:$W$159,12,0)</f>
        <v>0.581877819996352</v>
      </c>
      <c r="T29" s="2" t="n">
        <f aca="false">VLOOKUP(H29,[1]14oct10h!$H$2:$W$159,13,0)</f>
        <v>209</v>
      </c>
      <c r="U29" s="2" t="n">
        <f aca="false">VLOOKUP(H29,[1]14oct10h!$H$2:$W$159,14,0)</f>
        <v>0.279625080406242</v>
      </c>
      <c r="V29" s="2" t="n">
        <f aca="false">VLOOKUP(H29,[1]14oct10h!$H$2:$W$159,15,0)</f>
        <v>32</v>
      </c>
      <c r="W29" s="2" t="n">
        <f aca="false">VLOOKUP(H29,[1]14oct10h!$H$2:$W$159,16,0)</f>
        <v>0.138497099597406</v>
      </c>
    </row>
    <row r="30" customFormat="false" ht="15" hidden="false" customHeight="true" outlineLevel="0" collapsed="false">
      <c r="C30" s="10" t="n">
        <v>0.25</v>
      </c>
      <c r="D30" s="10" t="n">
        <v>0.416666666666667</v>
      </c>
      <c r="E30" s="11" t="n">
        <v>45579</v>
      </c>
      <c r="F30" s="39" t="s">
        <v>148</v>
      </c>
      <c r="G30" s="25" t="s">
        <v>61</v>
      </c>
      <c r="H30" s="43" t="s">
        <v>149</v>
      </c>
      <c r="I30" s="15" t="n">
        <v>15678</v>
      </c>
      <c r="J30" s="16"/>
      <c r="K30" s="17" t="n">
        <v>0.5676</v>
      </c>
      <c r="L30" s="18" t="s">
        <v>32</v>
      </c>
      <c r="M30" s="18" t="s">
        <v>33</v>
      </c>
      <c r="N30" s="19" t="s">
        <v>150</v>
      </c>
      <c r="O30" s="20" t="s">
        <v>151</v>
      </c>
      <c r="P30" s="21" t="s">
        <v>28</v>
      </c>
      <c r="Q30" s="22" t="n">
        <v>2089</v>
      </c>
      <c r="R30" s="2" t="n">
        <f aca="false">VLOOKUP(H30,[1]14oct10h!$H$2:$W$159,11,0)</f>
        <v>1869</v>
      </c>
      <c r="S30" s="2" t="n">
        <f aca="false">VLOOKUP(H30,[1]14oct10h!$H$2:$W$159,12,0)</f>
        <v>0.554241881589713</v>
      </c>
      <c r="T30" s="2" t="n">
        <f aca="false">VLOOKUP(H30,[1]14oct10h!$H$2:$W$159,13,0)</f>
        <v>190</v>
      </c>
      <c r="U30" s="2" t="n">
        <f aca="false">VLOOKUP(H30,[1]14oct10h!$H$2:$W$159,14,0)</f>
        <v>0.313507736901128</v>
      </c>
      <c r="V30" s="2" t="n">
        <f aca="false">VLOOKUP(H30,[1]14oct10h!$H$2:$W$159,15,0)</f>
        <v>30</v>
      </c>
      <c r="W30" s="2" t="n">
        <f aca="false">VLOOKUP(H30,[1]14oct10h!$H$2:$W$159,16,0)</f>
        <v>0.132250381509159</v>
      </c>
    </row>
    <row r="31" customFormat="false" ht="15" hidden="false" customHeight="true" outlineLevel="0" collapsed="false">
      <c r="C31" s="10" t="n">
        <v>0.25</v>
      </c>
      <c r="D31" s="10" t="n">
        <v>0.416666666666667</v>
      </c>
      <c r="E31" s="11" t="n">
        <v>45579</v>
      </c>
      <c r="F31" s="39" t="s">
        <v>148</v>
      </c>
      <c r="G31" s="25" t="s">
        <v>82</v>
      </c>
      <c r="H31" s="43" t="s">
        <v>152</v>
      </c>
      <c r="I31" s="15" t="n">
        <v>28696</v>
      </c>
      <c r="J31" s="16"/>
      <c r="K31" s="17" t="n">
        <v>4.733785</v>
      </c>
      <c r="L31" s="18" t="s">
        <v>32</v>
      </c>
      <c r="M31" s="18" t="s">
        <v>153</v>
      </c>
      <c r="N31" s="19" t="s">
        <v>154</v>
      </c>
      <c r="O31" s="20" t="s">
        <v>155</v>
      </c>
      <c r="P31" s="21" t="s">
        <v>36</v>
      </c>
      <c r="Q31" s="22" t="n">
        <v>6826</v>
      </c>
      <c r="R31" s="2" t="n">
        <f aca="false">VLOOKUP(H31,[1]14oct10h!$H$2:$W$159,11,0)</f>
        <v>1827</v>
      </c>
      <c r="S31" s="2" t="n">
        <f aca="false">VLOOKUP(H31,[1]14oct10h!$H$2:$W$159,12,0)</f>
        <v>0.196440603232889</v>
      </c>
      <c r="T31" s="2" t="n">
        <f aca="false">VLOOKUP(H31,[1]14oct10h!$H$2:$W$159,13,0)</f>
        <v>82</v>
      </c>
      <c r="U31" s="2" t="n">
        <f aca="false">VLOOKUP(H31,[1]14oct10h!$H$2:$W$159,14,0)</f>
        <v>0.041449057078526</v>
      </c>
      <c r="V31" s="2" t="n">
        <f aca="false">VLOOKUP(H31,[1]14oct10h!$H$2:$W$159,15,0)</f>
        <v>25</v>
      </c>
      <c r="W31" s="2" t="n">
        <f aca="false">VLOOKUP(H31,[1]14oct10h!$H$2:$W$159,16,0)</f>
        <v>0.762110339688585</v>
      </c>
    </row>
    <row r="32" customFormat="false" ht="15" hidden="false" customHeight="true" outlineLevel="0" collapsed="false">
      <c r="C32" s="10" t="n">
        <v>0.25</v>
      </c>
      <c r="D32" s="10" t="n">
        <v>0.416666666666667</v>
      </c>
      <c r="E32" s="11" t="n">
        <v>45579</v>
      </c>
      <c r="F32" s="39" t="s">
        <v>156</v>
      </c>
      <c r="G32" s="44" t="s">
        <v>61</v>
      </c>
      <c r="H32" s="45" t="s">
        <v>157</v>
      </c>
      <c r="I32" s="15" t="n">
        <v>15681</v>
      </c>
      <c r="J32" s="16"/>
      <c r="K32" s="17" t="n">
        <v>2.025225</v>
      </c>
      <c r="L32" s="18" t="s">
        <v>32</v>
      </c>
      <c r="M32" s="18" t="s">
        <v>33</v>
      </c>
      <c r="N32" s="19" t="s">
        <v>158</v>
      </c>
      <c r="O32" s="20" t="s">
        <v>159</v>
      </c>
      <c r="P32" s="21" t="s">
        <v>28</v>
      </c>
      <c r="Q32" s="22" t="n">
        <v>7514</v>
      </c>
      <c r="R32" s="2" t="n">
        <f aca="false">VLOOKUP(H32,[1]14oct10h!$H$2:$W$159,11,0)</f>
        <v>4923</v>
      </c>
      <c r="S32" s="2" t="n">
        <f aca="false">VLOOKUP(H32,[1]14oct10h!$H$2:$W$159,12,0)</f>
        <v>0.52313907910973</v>
      </c>
      <c r="T32" s="2" t="n">
        <f aca="false">VLOOKUP(H32,[1]14oct10h!$H$2:$W$159,13,0)</f>
        <v>890</v>
      </c>
      <c r="U32" s="2" t="n">
        <f aca="false">VLOOKUP(H32,[1]14oct10h!$H$2:$W$159,14,0)</f>
        <v>0.401229248564876</v>
      </c>
      <c r="V32" s="2" t="n">
        <f aca="false">VLOOKUP(H32,[1]14oct10h!$H$2:$W$159,15,0)</f>
        <v>67</v>
      </c>
      <c r="W32" s="2" t="n">
        <f aca="false">VLOOKUP(H32,[1]14oct10h!$H$2:$W$159,16,0)</f>
        <v>0.0756316723253942</v>
      </c>
    </row>
    <row r="33" customFormat="false" ht="15" hidden="false" customHeight="true" outlineLevel="0" collapsed="false">
      <c r="C33" s="10" t="n">
        <v>0.25</v>
      </c>
      <c r="D33" s="10" t="n">
        <v>0.416666666666667</v>
      </c>
      <c r="E33" s="11" t="n">
        <v>45579</v>
      </c>
      <c r="F33" s="39" t="s">
        <v>156</v>
      </c>
      <c r="G33" s="25" t="s">
        <v>52</v>
      </c>
      <c r="H33" s="45" t="s">
        <v>160</v>
      </c>
      <c r="I33" s="15" t="n">
        <v>11746</v>
      </c>
      <c r="J33" s="16" t="n">
        <v>44102</v>
      </c>
      <c r="K33" s="17" t="n">
        <v>0.798439285714286</v>
      </c>
      <c r="L33" s="18" t="s">
        <v>32</v>
      </c>
      <c r="M33" s="18" t="s">
        <v>33</v>
      </c>
      <c r="N33" s="19" t="s">
        <v>161</v>
      </c>
      <c r="O33" s="20" t="s">
        <v>162</v>
      </c>
      <c r="P33" s="21" t="s">
        <v>28</v>
      </c>
      <c r="Q33" s="35" t="n">
        <v>4499</v>
      </c>
      <c r="R33" s="2" t="n">
        <f aca="false">VLOOKUP(H33,[1]14oct10h!$H$2:$W$159,11,0)</f>
        <v>2489</v>
      </c>
      <c r="S33" s="2" t="n">
        <f aca="false">VLOOKUP(H33,[1]14oct10h!$H$2:$W$159,12,0)</f>
        <v>0.146553265073955</v>
      </c>
      <c r="T33" s="2" t="n">
        <f aca="false">VLOOKUP(H33,[1]14oct10h!$H$2:$W$159,13,0)</f>
        <v>206</v>
      </c>
      <c r="U33" s="2" t="n">
        <f aca="false">VLOOKUP(H33,[1]14oct10h!$H$2:$W$159,14,0)</f>
        <v>0.0532841275650572</v>
      </c>
      <c r="V33" s="2" t="n">
        <f aca="false">VLOOKUP(H33,[1]14oct10h!$H$2:$W$159,15,0)</f>
        <v>44</v>
      </c>
      <c r="W33" s="2" t="n">
        <f aca="false">VLOOKUP(H33,[1]14oct10h!$H$2:$W$159,16,0)</f>
        <v>0.800162607360988</v>
      </c>
    </row>
    <row r="34" customFormat="false" ht="15" hidden="false" customHeight="true" outlineLevel="0" collapsed="false">
      <c r="C34" s="10" t="n">
        <v>0.25</v>
      </c>
      <c r="D34" s="10" t="n">
        <v>0.416666666666667</v>
      </c>
      <c r="E34" s="11" t="n">
        <v>45579</v>
      </c>
      <c r="F34" s="39" t="s">
        <v>156</v>
      </c>
      <c r="G34" s="25" t="s">
        <v>52</v>
      </c>
      <c r="H34" s="45" t="s">
        <v>163</v>
      </c>
      <c r="I34" s="15" t="n">
        <v>10887</v>
      </c>
      <c r="J34" s="16"/>
      <c r="K34" s="17" t="n">
        <v>1.86725</v>
      </c>
      <c r="L34" s="18" t="s">
        <v>32</v>
      </c>
      <c r="M34" s="18" t="s">
        <v>33</v>
      </c>
      <c r="N34" s="24" t="s">
        <v>164</v>
      </c>
      <c r="O34" s="20" t="s">
        <v>165</v>
      </c>
      <c r="P34" s="21" t="s">
        <v>28</v>
      </c>
      <c r="Q34" s="22" t="n">
        <v>5792</v>
      </c>
      <c r="R34" s="2" t="n">
        <f aca="false">VLOOKUP(H34,[1]14oct10h!$H$2:$W$159,11,0)</f>
        <v>2111</v>
      </c>
      <c r="S34" s="2" t="n">
        <f aca="false">VLOOKUP(H34,[1]14oct10h!$H$2:$W$159,12,0)</f>
        <v>0.461507366890039</v>
      </c>
      <c r="T34" s="2" t="n">
        <f aca="false">VLOOKUP(H34,[1]14oct10h!$H$2:$W$159,13,0)</f>
        <v>124</v>
      </c>
      <c r="U34" s="2" t="n">
        <f aca="false">VLOOKUP(H34,[1]14oct10h!$H$2:$W$159,14,0)</f>
        <v>0.0943711074009408</v>
      </c>
      <c r="V34" s="2" t="n">
        <f aca="false">VLOOKUP(H34,[1]14oct10h!$H$2:$W$159,15,0)</f>
        <v>31</v>
      </c>
      <c r="W34" s="2" t="n">
        <f aca="false">VLOOKUP(H34,[1]14oct10h!$H$2:$W$159,16,0)</f>
        <v>0.44412152570902</v>
      </c>
    </row>
    <row r="35" customFormat="false" ht="15" hidden="false" customHeight="true" outlineLevel="0" collapsed="false">
      <c r="C35" s="10" t="n">
        <v>0.25</v>
      </c>
      <c r="D35" s="10" t="n">
        <v>0.416666666666667</v>
      </c>
      <c r="E35" s="11" t="n">
        <v>45579</v>
      </c>
      <c r="F35" s="41" t="s">
        <v>156</v>
      </c>
      <c r="G35" s="25" t="s">
        <v>96</v>
      </c>
      <c r="H35" s="45" t="s">
        <v>166</v>
      </c>
      <c r="I35" s="15" t="n">
        <v>16873</v>
      </c>
      <c r="J35" s="16" t="n">
        <v>31737</v>
      </c>
      <c r="K35" s="17" t="n">
        <v>0.815585625</v>
      </c>
      <c r="L35" s="18" t="s">
        <v>24</v>
      </c>
      <c r="M35" s="18" t="s">
        <v>24</v>
      </c>
      <c r="N35" s="19" t="s">
        <v>167</v>
      </c>
      <c r="O35" s="20" t="s">
        <v>168</v>
      </c>
      <c r="P35" s="21" t="s">
        <v>100</v>
      </c>
      <c r="Q35" s="22" t="n">
        <v>5111</v>
      </c>
      <c r="R35" s="2" t="n">
        <f aca="false">VLOOKUP(H35,[1]14oct10h!$H$2:$W$159,11,0)</f>
        <v>3739</v>
      </c>
      <c r="S35" s="2" t="n">
        <f aca="false">VLOOKUP(H35,[1]14oct10h!$H$2:$W$159,12,0)</f>
        <v>0.721451834536432</v>
      </c>
      <c r="T35" s="2" t="n">
        <f aca="false">VLOOKUP(H35,[1]14oct10h!$H$2:$W$159,13,0)</f>
        <v>265</v>
      </c>
      <c r="U35" s="2" t="n">
        <f aca="false">VLOOKUP(H35,[1]14oct10h!$H$2:$W$159,14,0)</f>
        <v>0.221003792645157</v>
      </c>
      <c r="V35" s="2" t="n">
        <f aca="false">VLOOKUP(H35,[1]14oct10h!$H$2:$W$159,15,0)</f>
        <v>21</v>
      </c>
      <c r="W35" s="2" t="n">
        <f aca="false">VLOOKUP(H35,[1]14oct10h!$H$2:$W$159,16,0)</f>
        <v>0.0575443728184105</v>
      </c>
    </row>
    <row r="36" customFormat="false" ht="15" hidden="false" customHeight="true" outlineLevel="0" collapsed="false">
      <c r="C36" s="10" t="n">
        <v>0.208333333333333</v>
      </c>
      <c r="D36" s="10" t="n">
        <v>0.416666666666667</v>
      </c>
      <c r="E36" s="11" t="n">
        <v>45579</v>
      </c>
      <c r="F36" s="39" t="s">
        <v>169</v>
      </c>
      <c r="G36" s="25" t="s">
        <v>69</v>
      </c>
      <c r="H36" s="38" t="s">
        <v>170</v>
      </c>
      <c r="I36" s="15" t="n">
        <v>44017</v>
      </c>
      <c r="J36" s="16"/>
      <c r="K36" s="17" t="n">
        <v>0.8324925</v>
      </c>
      <c r="L36" s="18" t="s">
        <v>32</v>
      </c>
      <c r="M36" s="18" t="s">
        <v>33</v>
      </c>
      <c r="N36" s="19" t="s">
        <v>171</v>
      </c>
      <c r="O36" s="20" t="s">
        <v>172</v>
      </c>
      <c r="P36" s="21" t="s">
        <v>100</v>
      </c>
      <c r="Q36" s="35" t="n">
        <v>3779</v>
      </c>
      <c r="R36" s="2" t="n">
        <f aca="false">VLOOKUP(H36,[1]14oct10h!$H$2:$W$159,11,0)</f>
        <v>3357</v>
      </c>
      <c r="S36" s="2" t="n">
        <f aca="false">VLOOKUP(H36,[1]14oct10h!$H$2:$W$159,12,0)</f>
        <v>0.704182834136683</v>
      </c>
      <c r="T36" s="2" t="n">
        <f aca="false">VLOOKUP(H36,[1]14oct10h!$H$2:$W$159,13,0)</f>
        <v>379</v>
      </c>
      <c r="U36" s="2" t="n">
        <f aca="false">VLOOKUP(H36,[1]14oct10h!$H$2:$W$159,14,0)</f>
        <v>0.241296991218105</v>
      </c>
      <c r="V36" s="2" t="n">
        <f aca="false">VLOOKUP(H36,[1]14oct10h!$H$2:$W$159,15,0)</f>
        <v>44</v>
      </c>
      <c r="W36" s="2" t="n">
        <f aca="false">VLOOKUP(H36,[1]14oct10h!$H$2:$W$159,16,0)</f>
        <v>0.0545201746452118</v>
      </c>
    </row>
    <row r="37" customFormat="false" ht="15" hidden="false" customHeight="true" outlineLevel="0" collapsed="false">
      <c r="C37" s="10" t="n">
        <v>0.208333333333333</v>
      </c>
      <c r="D37" s="10" t="n">
        <v>0.416666666666667</v>
      </c>
      <c r="E37" s="11" t="n">
        <v>45579</v>
      </c>
      <c r="F37" s="39" t="s">
        <v>169</v>
      </c>
      <c r="G37" s="25" t="s">
        <v>69</v>
      </c>
      <c r="H37" s="46" t="s">
        <v>173</v>
      </c>
      <c r="I37" s="15" t="n">
        <v>44015</v>
      </c>
      <c r="J37" s="16"/>
      <c r="K37" s="17" t="n">
        <v>1.179364375</v>
      </c>
      <c r="L37" s="18" t="s">
        <v>32</v>
      </c>
      <c r="M37" s="18" t="s">
        <v>33</v>
      </c>
      <c r="N37" s="19" t="s">
        <v>174</v>
      </c>
      <c r="O37" s="20" t="s">
        <v>175</v>
      </c>
      <c r="P37" s="21" t="s">
        <v>100</v>
      </c>
      <c r="Q37" s="35" t="n">
        <v>1898</v>
      </c>
      <c r="R37" s="2" t="n">
        <f aca="false">VLOOKUP(H37,[1]14oct10h!$H$2:$W$159,11,0)</f>
        <v>960</v>
      </c>
      <c r="S37" s="2" t="n">
        <f aca="false">VLOOKUP(H37,[1]14oct10h!$H$2:$W$159,12,0)</f>
        <v>0.251279609417439</v>
      </c>
      <c r="T37" s="2" t="n">
        <f aca="false">VLOOKUP(H37,[1]14oct10h!$H$2:$W$159,13,0)</f>
        <v>137</v>
      </c>
      <c r="U37" s="2" t="n">
        <f aca="false">VLOOKUP(H37,[1]14oct10h!$H$2:$W$159,14,0)</f>
        <v>0.732855350844751</v>
      </c>
      <c r="V37" s="2" t="n">
        <f aca="false">VLOOKUP(H37,[1]14oct10h!$H$2:$W$159,15,0)</f>
        <v>19</v>
      </c>
      <c r="W37" s="2" t="n">
        <f aca="false">VLOOKUP(H37,[1]14oct10h!$H$2:$W$159,16,0)</f>
        <v>0.0158650397378102</v>
      </c>
    </row>
    <row r="38" customFormat="false" ht="15" hidden="false" customHeight="true" outlineLevel="0" collapsed="false">
      <c r="C38" s="10" t="n">
        <v>0.208333333333333</v>
      </c>
      <c r="D38" s="10" t="n">
        <v>0.416666666666667</v>
      </c>
      <c r="E38" s="11" t="n">
        <v>45579</v>
      </c>
      <c r="F38" s="47" t="s">
        <v>169</v>
      </c>
      <c r="G38" s="25" t="s">
        <v>69</v>
      </c>
      <c r="H38" s="46" t="s">
        <v>176</v>
      </c>
      <c r="I38" s="15" t="n">
        <v>43980</v>
      </c>
      <c r="J38" s="16"/>
      <c r="K38" s="17" t="n">
        <v>0.958601285714286</v>
      </c>
      <c r="L38" s="18" t="s">
        <v>32</v>
      </c>
      <c r="M38" s="18" t="s">
        <v>33</v>
      </c>
      <c r="N38" s="19" t="s">
        <v>177</v>
      </c>
      <c r="O38" s="20" t="s">
        <v>178</v>
      </c>
      <c r="P38" s="21" t="s">
        <v>28</v>
      </c>
      <c r="Q38" s="35" t="n">
        <v>6098</v>
      </c>
      <c r="R38" s="2" t="n">
        <f aca="false">VLOOKUP(H38,[1]14oct10h!$H$2:$W$159,11,0)</f>
        <v>5739</v>
      </c>
      <c r="S38" s="2" t="n">
        <f aca="false">VLOOKUP(H38,[1]14oct10h!$H$2:$W$159,12,0)</f>
        <v>0.844580939396776</v>
      </c>
      <c r="T38" s="2" t="n">
        <f aca="false">VLOOKUP(H38,[1]14oct10h!$H$2:$W$159,13,0)</f>
        <v>295</v>
      </c>
      <c r="U38" s="2" t="n">
        <f aca="false">VLOOKUP(H38,[1]14oct10h!$H$2:$W$159,14,0)</f>
        <v>0.131455956035971</v>
      </c>
      <c r="V38" s="2" t="n">
        <f aca="false">VLOOKUP(H38,[1]14oct10h!$H$2:$W$159,15,0)</f>
        <v>69</v>
      </c>
      <c r="W38" s="2" t="n">
        <f aca="false">VLOOKUP(H38,[1]14oct10h!$H$2:$W$159,16,0)</f>
        <v>0.0239631045672536</v>
      </c>
    </row>
    <row r="39" customFormat="false" ht="15" hidden="false" customHeight="true" outlineLevel="0" collapsed="false">
      <c r="C39" s="10" t="n">
        <v>0.208333333333333</v>
      </c>
      <c r="D39" s="10" t="n">
        <v>0.416666666666667</v>
      </c>
      <c r="E39" s="11" t="n">
        <v>45579</v>
      </c>
      <c r="F39" s="47" t="s">
        <v>169</v>
      </c>
      <c r="G39" s="31" t="s">
        <v>91</v>
      </c>
      <c r="H39" s="46" t="s">
        <v>179</v>
      </c>
      <c r="I39" s="15" t="n">
        <v>1524</v>
      </c>
      <c r="J39" s="16"/>
      <c r="K39" s="17" t="n">
        <v>1.839446</v>
      </c>
      <c r="L39" s="18" t="s">
        <v>32</v>
      </c>
      <c r="M39" s="18" t="s">
        <v>180</v>
      </c>
      <c r="N39" s="19" t="s">
        <v>181</v>
      </c>
      <c r="O39" s="20" t="s">
        <v>182</v>
      </c>
      <c r="P39" s="21" t="s">
        <v>28</v>
      </c>
      <c r="Q39" s="22" t="n">
        <v>8226</v>
      </c>
      <c r="R39" s="2" t="n">
        <f aca="false">VLOOKUP(H39,[1]14oct10h!$H$2:$W$159,11,0)</f>
        <v>3722</v>
      </c>
      <c r="S39" s="2" t="n">
        <f aca="false">VLOOKUP(H39,[1]14oct10h!$H$2:$W$159,12,0)</f>
        <v>0.71840523437999</v>
      </c>
      <c r="T39" s="2" t="n">
        <f aca="false">VLOOKUP(H39,[1]14oct10h!$H$2:$W$159,13,0)</f>
        <v>580</v>
      </c>
      <c r="U39" s="2" t="n">
        <f aca="false">VLOOKUP(H39,[1]14oct10h!$H$2:$W$159,14,0)</f>
        <v>0.244155278013988</v>
      </c>
      <c r="V39" s="2" t="n">
        <f aca="false">VLOOKUP(H39,[1]14oct10h!$H$2:$W$159,15,0)</f>
        <v>73</v>
      </c>
      <c r="W39" s="2" t="n">
        <f aca="false">VLOOKUP(H39,[1]14oct10h!$H$2:$W$159,16,0)</f>
        <v>0.0374394876060223</v>
      </c>
    </row>
    <row r="40" customFormat="false" ht="15" hidden="false" customHeight="true" outlineLevel="0" collapsed="false">
      <c r="C40" s="10" t="n">
        <v>0.208333333333333</v>
      </c>
      <c r="D40" s="10" t="n">
        <v>0.416666666666667</v>
      </c>
      <c r="E40" s="11" t="n">
        <v>45579</v>
      </c>
      <c r="F40" s="39" t="s">
        <v>183</v>
      </c>
      <c r="G40" s="13" t="s">
        <v>76</v>
      </c>
      <c r="H40" s="34" t="s">
        <v>184</v>
      </c>
      <c r="I40" s="48" t="n">
        <v>18446</v>
      </c>
      <c r="J40" s="16"/>
      <c r="K40" s="17" t="n">
        <v>2.641684</v>
      </c>
      <c r="L40" s="49" t="s">
        <v>32</v>
      </c>
      <c r="M40" s="49" t="s">
        <v>33</v>
      </c>
      <c r="N40" s="29" t="s">
        <v>185</v>
      </c>
      <c r="O40" s="30" t="s">
        <v>186</v>
      </c>
      <c r="P40" s="50" t="s">
        <v>28</v>
      </c>
      <c r="Q40" s="51" t="n">
        <v>12907</v>
      </c>
      <c r="R40" s="2" t="n">
        <f aca="false">VLOOKUP(H40,[1]14oct10h!$H$2:$W$159,11,0)</f>
        <v>2209</v>
      </c>
      <c r="S40" s="2" t="n">
        <f aca="false">VLOOKUP(H40,[1]14oct10h!$H$2:$W$159,12,0)</f>
        <v>0.533909840824107</v>
      </c>
      <c r="T40" s="2" t="n">
        <f aca="false">VLOOKUP(H40,[1]14oct10h!$H$2:$W$159,13,0)</f>
        <v>151</v>
      </c>
      <c r="U40" s="2" t="n">
        <f aca="false">VLOOKUP(H40,[1]14oct10h!$H$2:$W$159,14,0)</f>
        <v>0.339606383620972</v>
      </c>
      <c r="V40" s="2" t="n">
        <f aca="false">VLOOKUP(H40,[1]14oct10h!$H$2:$W$159,15,0)</f>
        <v>13</v>
      </c>
      <c r="W40" s="2" t="n">
        <f aca="false">VLOOKUP(H40,[1]14oct10h!$H$2:$W$159,16,0)</f>
        <v>0.126483775554921</v>
      </c>
    </row>
    <row r="41" customFormat="false" ht="15" hidden="false" customHeight="true" outlineLevel="0" collapsed="false">
      <c r="C41" s="10" t="n">
        <v>0.208333333333333</v>
      </c>
      <c r="D41" s="10" t="n">
        <v>0.416666666666667</v>
      </c>
      <c r="E41" s="11" t="n">
        <v>45579</v>
      </c>
      <c r="F41" s="39" t="s">
        <v>183</v>
      </c>
      <c r="G41" s="44" t="s">
        <v>109</v>
      </c>
      <c r="H41" s="34" t="s">
        <v>187</v>
      </c>
      <c r="I41" s="15" t="n">
        <v>36931</v>
      </c>
      <c r="J41" s="16"/>
      <c r="K41" s="17" t="n">
        <v>1.674578</v>
      </c>
      <c r="L41" s="18" t="s">
        <v>111</v>
      </c>
      <c r="M41" s="18" t="s">
        <v>188</v>
      </c>
      <c r="N41" s="19" t="s">
        <v>189</v>
      </c>
      <c r="O41" s="20" t="s">
        <v>190</v>
      </c>
      <c r="P41" s="21" t="s">
        <v>28</v>
      </c>
      <c r="Q41" s="35" t="n">
        <v>6804</v>
      </c>
      <c r="R41" s="2" t="n">
        <f aca="false">VLOOKUP(H41,[1]14oct10h!$H$2:$W$159,11,0)</f>
        <v>1544</v>
      </c>
      <c r="S41" s="2" t="n">
        <f aca="false">VLOOKUP(H41,[1]14oct10h!$H$2:$W$159,12,0)</f>
        <v>0.608984565317737</v>
      </c>
      <c r="T41" s="2" t="n">
        <f aca="false">VLOOKUP(H41,[1]14oct10h!$H$2:$W$159,13,0)</f>
        <v>406</v>
      </c>
      <c r="U41" s="2" t="n">
        <f aca="false">VLOOKUP(H41,[1]14oct10h!$H$2:$W$159,14,0)</f>
        <v>0.353362675884398</v>
      </c>
      <c r="V41" s="2" t="n">
        <f aca="false">VLOOKUP(H41,[1]14oct10h!$H$2:$W$159,15,0)</f>
        <v>9</v>
      </c>
      <c r="W41" s="2" t="n">
        <f aca="false">VLOOKUP(H41,[1]14oct10h!$H$2:$W$159,16,0)</f>
        <v>0.0376527587978653</v>
      </c>
    </row>
    <row r="42" customFormat="false" ht="15" hidden="false" customHeight="true" outlineLevel="0" collapsed="false">
      <c r="C42" s="10" t="n">
        <v>0.375</v>
      </c>
      <c r="D42" s="10" t="n">
        <v>0.583333333333333</v>
      </c>
      <c r="E42" s="11" t="n">
        <v>45579</v>
      </c>
      <c r="F42" s="41" t="s">
        <v>191</v>
      </c>
      <c r="G42" s="25" t="s">
        <v>109</v>
      </c>
      <c r="H42" s="36" t="s">
        <v>192</v>
      </c>
      <c r="I42" s="15" t="n">
        <v>48745</v>
      </c>
      <c r="J42" s="16"/>
      <c r="K42" s="17" t="n">
        <v>0.257556</v>
      </c>
      <c r="L42" s="18" t="s">
        <v>111</v>
      </c>
      <c r="M42" s="18" t="s">
        <v>112</v>
      </c>
      <c r="N42" s="19" t="s">
        <v>193</v>
      </c>
      <c r="O42" s="20" t="s">
        <v>194</v>
      </c>
      <c r="P42" s="21" t="s">
        <v>28</v>
      </c>
      <c r="Q42" s="22" t="n">
        <v>1165</v>
      </c>
      <c r="R42" s="2" t="n">
        <f aca="false">VLOOKUP(H42,[1]14oct10h!$H$2:$W$159,11,0)</f>
        <v>768</v>
      </c>
      <c r="S42" s="2" t="n">
        <f aca="false">VLOOKUP(H42,[1]14oct10h!$H$2:$W$159,12,0)</f>
        <v>0.668401623322799</v>
      </c>
      <c r="T42" s="2" t="n">
        <f aca="false">VLOOKUP(H42,[1]14oct10h!$H$2:$W$159,13,0)</f>
        <v>98</v>
      </c>
      <c r="U42" s="2" t="n">
        <f aca="false">VLOOKUP(H42,[1]14oct10h!$H$2:$W$159,14,0)</f>
        <v>0.324286898794788</v>
      </c>
      <c r="V42" s="2" t="n">
        <f aca="false">VLOOKUP(H42,[1]14oct10h!$H$2:$W$159,15,0)</f>
        <v>7</v>
      </c>
      <c r="W42" s="2" t="n">
        <f aca="false">VLOOKUP(H42,[1]14oct10h!$H$2:$W$159,16,0)</f>
        <v>0.00731147788241358</v>
      </c>
    </row>
    <row r="43" customFormat="false" ht="15" hidden="false" customHeight="true" outlineLevel="0" collapsed="false">
      <c r="C43" s="10" t="n">
        <v>0.375</v>
      </c>
      <c r="D43" s="10" t="n">
        <v>0.583333333333333</v>
      </c>
      <c r="E43" s="11" t="n">
        <v>45579</v>
      </c>
      <c r="F43" s="41" t="s">
        <v>191</v>
      </c>
      <c r="G43" s="25" t="s">
        <v>115</v>
      </c>
      <c r="H43" s="52" t="s">
        <v>195</v>
      </c>
      <c r="I43" s="15" t="n">
        <v>16876</v>
      </c>
      <c r="J43" s="16"/>
      <c r="K43" s="17" t="n">
        <v>0.580334</v>
      </c>
      <c r="L43" s="18" t="s">
        <v>111</v>
      </c>
      <c r="M43" s="18" t="s">
        <v>196</v>
      </c>
      <c r="N43" s="19" t="s">
        <v>197</v>
      </c>
      <c r="O43" s="20" t="s">
        <v>198</v>
      </c>
      <c r="P43" s="21" t="s">
        <v>28</v>
      </c>
      <c r="Q43" s="22" t="n">
        <v>2149</v>
      </c>
      <c r="R43" s="2" t="n">
        <f aca="false">VLOOKUP(H43,[1]14oct10h!$H$2:$W$159,11,0)</f>
        <v>875</v>
      </c>
      <c r="S43" s="2" t="n">
        <f aca="false">VLOOKUP(H43,[1]14oct10h!$H$2:$W$159,12,0)</f>
        <v>0.550954154253714</v>
      </c>
      <c r="T43" s="2" t="n">
        <f aca="false">VLOOKUP(H43,[1]14oct10h!$H$2:$W$159,13,0)</f>
        <v>238</v>
      </c>
      <c r="U43" s="2" t="n">
        <f aca="false">VLOOKUP(H43,[1]14oct10h!$H$2:$W$159,14,0)</f>
        <v>0.432182938642805</v>
      </c>
      <c r="V43" s="2" t="n">
        <f aca="false">VLOOKUP(H43,[1]14oct10h!$H$2:$W$159,15,0)</f>
        <v>10</v>
      </c>
      <c r="W43" s="2" t="n">
        <f aca="false">VLOOKUP(H43,[1]14oct10h!$H$2:$W$159,16,0)</f>
        <v>0.0168629071034814</v>
      </c>
    </row>
    <row r="44" customFormat="false" ht="15" hidden="false" customHeight="true" outlineLevel="0" collapsed="false">
      <c r="C44" s="10" t="n">
        <v>0.375</v>
      </c>
      <c r="D44" s="10" t="n">
        <v>0.583333333333333</v>
      </c>
      <c r="E44" s="11" t="n">
        <v>45579</v>
      </c>
      <c r="F44" s="41" t="s">
        <v>191</v>
      </c>
      <c r="G44" s="27" t="s">
        <v>56</v>
      </c>
      <c r="H44" s="36" t="s">
        <v>199</v>
      </c>
      <c r="I44" s="48" t="n">
        <v>52405</v>
      </c>
      <c r="J44" s="16"/>
      <c r="K44" s="17" t="n">
        <v>0.675577479035751</v>
      </c>
      <c r="L44" s="49" t="s">
        <v>24</v>
      </c>
      <c r="M44" s="49" t="s">
        <v>200</v>
      </c>
      <c r="N44" s="29" t="s">
        <v>201</v>
      </c>
      <c r="O44" s="30" t="s">
        <v>202</v>
      </c>
      <c r="P44" s="50" t="s">
        <v>28</v>
      </c>
      <c r="Q44" s="50" t="n">
        <v>6218</v>
      </c>
      <c r="R44" s="2" t="n">
        <f aca="false">VLOOKUP(H44,[1]14oct10h!$H$2:$W$159,11,0)</f>
        <v>1880</v>
      </c>
      <c r="S44" s="2" t="n">
        <f aca="false">VLOOKUP(H44,[1]14oct10h!$H$2:$W$159,12,0)</f>
        <v>0.645826853472821</v>
      </c>
      <c r="T44" s="2" t="n">
        <f aca="false">VLOOKUP(H44,[1]14oct10h!$H$2:$W$159,13,0)</f>
        <v>358</v>
      </c>
      <c r="U44" s="2" t="n">
        <f aca="false">VLOOKUP(H44,[1]14oct10h!$H$2:$W$159,14,0)</f>
        <v>0.303514702590815</v>
      </c>
      <c r="V44" s="2" t="n">
        <f aca="false">VLOOKUP(H44,[1]14oct10h!$H$2:$W$159,15,0)</f>
        <v>8</v>
      </c>
      <c r="W44" s="2" t="n">
        <f aca="false">VLOOKUP(H44,[1]14oct10h!$H$2:$W$159,16,0)</f>
        <v>0.0506584439363633</v>
      </c>
    </row>
    <row r="45" customFormat="false" ht="15" hidden="false" customHeight="true" outlineLevel="0" collapsed="false">
      <c r="C45" s="10" t="n">
        <v>0.375</v>
      </c>
      <c r="D45" s="10" t="n">
        <v>0.583333333333333</v>
      </c>
      <c r="E45" s="11" t="n">
        <v>45579</v>
      </c>
      <c r="F45" s="39" t="s">
        <v>191</v>
      </c>
      <c r="G45" s="25" t="s">
        <v>128</v>
      </c>
      <c r="H45" s="36" t="s">
        <v>203</v>
      </c>
      <c r="I45" s="15" t="n">
        <v>18791</v>
      </c>
      <c r="J45" s="16"/>
      <c r="K45" s="17" t="n">
        <v>1.48944966906738</v>
      </c>
      <c r="L45" s="18" t="s">
        <v>32</v>
      </c>
      <c r="M45" s="18" t="s">
        <v>33</v>
      </c>
      <c r="N45" s="19" t="s">
        <v>204</v>
      </c>
      <c r="O45" s="20" t="s">
        <v>205</v>
      </c>
      <c r="P45" s="21" t="s">
        <v>28</v>
      </c>
      <c r="Q45" s="35" t="n">
        <v>4901</v>
      </c>
      <c r="R45" s="2" t="n">
        <f aca="false">VLOOKUP(H45,[1]14oct10h!$H$2:$W$159,11,0)</f>
        <v>3006</v>
      </c>
      <c r="S45" s="2" t="n">
        <f aca="false">VLOOKUP(H45,[1]14oct10h!$H$2:$W$159,12,0)</f>
        <v>0.579831537139662</v>
      </c>
      <c r="T45" s="2" t="n">
        <f aca="false">VLOOKUP(H45,[1]14oct10h!$H$2:$W$159,13,0)</f>
        <v>365</v>
      </c>
      <c r="U45" s="2" t="n">
        <f aca="false">VLOOKUP(H45,[1]14oct10h!$H$2:$W$159,14,0)</f>
        <v>0.310916918412465</v>
      </c>
      <c r="V45" s="2" t="n">
        <f aca="false">VLOOKUP(H45,[1]14oct10h!$H$2:$W$159,15,0)</f>
        <v>62</v>
      </c>
      <c r="W45" s="2" t="n">
        <f aca="false">VLOOKUP(H45,[1]14oct10h!$H$2:$W$159,16,0)</f>
        <v>0.109251544447873</v>
      </c>
    </row>
    <row r="46" customFormat="false" ht="15" hidden="false" customHeight="true" outlineLevel="0" collapsed="false">
      <c r="C46" s="10" t="n">
        <v>0.375</v>
      </c>
      <c r="D46" s="10" t="n">
        <v>0.583333333333333</v>
      </c>
      <c r="E46" s="11" t="n">
        <v>45579</v>
      </c>
      <c r="F46" s="1" t="s">
        <v>191</v>
      </c>
      <c r="G46" s="31" t="s">
        <v>136</v>
      </c>
      <c r="H46" s="53" t="s">
        <v>206</v>
      </c>
      <c r="I46" s="15" t="n">
        <v>3794</v>
      </c>
      <c r="J46" s="16"/>
      <c r="K46" s="17" t="n">
        <v>0.890494</v>
      </c>
      <c r="L46" s="18" t="s">
        <v>32</v>
      </c>
      <c r="M46" s="18" t="s">
        <v>33</v>
      </c>
      <c r="N46" s="18" t="s">
        <v>207</v>
      </c>
      <c r="O46" s="54" t="s">
        <v>208</v>
      </c>
      <c r="P46" s="55" t="s">
        <v>100</v>
      </c>
      <c r="Q46" s="35" t="n">
        <v>2151</v>
      </c>
      <c r="R46" s="2" t="n">
        <f aca="false">VLOOKUP(H46,[1]14oct10h!$H$2:$W$159,11,0)</f>
        <v>1499</v>
      </c>
      <c r="S46" s="2" t="n">
        <f aca="false">VLOOKUP(H46,[1]14oct10h!$H$2:$W$159,12,0)</f>
        <v>0.367031587347678</v>
      </c>
      <c r="T46" s="2" t="n">
        <f aca="false">VLOOKUP(H46,[1]14oct10h!$H$2:$W$159,13,0)</f>
        <v>634</v>
      </c>
      <c r="U46" s="2" t="n">
        <f aca="false">VLOOKUP(H46,[1]14oct10h!$H$2:$W$159,14,0)</f>
        <v>0.620914318158732</v>
      </c>
      <c r="V46" s="2" t="n">
        <f aca="false">VLOOKUP(H46,[1]14oct10h!$H$2:$W$159,15,0)</f>
        <v>18</v>
      </c>
      <c r="W46" s="2" t="n">
        <f aca="false">VLOOKUP(H46,[1]14oct10h!$H$2:$W$159,16,0)</f>
        <v>0.0120540944935901</v>
      </c>
    </row>
    <row r="47" customFormat="false" ht="15" hidden="false" customHeight="true" outlineLevel="0" collapsed="false">
      <c r="C47" s="10" t="n">
        <v>0.416666666666667</v>
      </c>
      <c r="D47" s="10" t="n">
        <v>0.625</v>
      </c>
      <c r="E47" s="11" t="n">
        <v>45579</v>
      </c>
      <c r="F47" s="39" t="s">
        <v>209</v>
      </c>
      <c r="G47" s="25" t="s">
        <v>136</v>
      </c>
      <c r="H47" s="56" t="s">
        <v>210</v>
      </c>
      <c r="I47" s="15" t="n">
        <v>18795</v>
      </c>
      <c r="J47" s="16"/>
      <c r="K47" s="17" t="n">
        <v>1.003506</v>
      </c>
      <c r="L47" s="18" t="s">
        <v>32</v>
      </c>
      <c r="M47" s="18" t="s">
        <v>33</v>
      </c>
      <c r="N47" s="19" t="s">
        <v>211</v>
      </c>
      <c r="O47" s="20" t="s">
        <v>212</v>
      </c>
      <c r="P47" s="21" t="s">
        <v>100</v>
      </c>
      <c r="Q47" s="22" t="n">
        <v>2100</v>
      </c>
      <c r="R47" s="2" t="n">
        <f aca="false">VLOOKUP(H47,[1]14oct10h!$H$2:$W$159,11,0)</f>
        <v>1456</v>
      </c>
      <c r="S47" s="2" t="n">
        <f aca="false">VLOOKUP(H47,[1]14oct10h!$H$2:$W$159,12,0)</f>
        <v>0.311972172089436</v>
      </c>
      <c r="T47" s="2" t="n">
        <f aca="false">VLOOKUP(H47,[1]14oct10h!$H$2:$W$159,13,0)</f>
        <v>626</v>
      </c>
      <c r="U47" s="2" t="n">
        <f aca="false">VLOOKUP(H47,[1]14oct10h!$H$2:$W$159,14,0)</f>
        <v>0.680956138378635</v>
      </c>
      <c r="V47" s="2" t="n">
        <f aca="false">VLOOKUP(H47,[1]14oct10h!$H$2:$W$159,15,0)</f>
        <v>19</v>
      </c>
      <c r="W47" s="2" t="n">
        <f aca="false">VLOOKUP(H47,[1]14oct10h!$H$2:$W$159,16,0)</f>
        <v>0.00707168953192914</v>
      </c>
    </row>
    <row r="48" customFormat="false" ht="15" hidden="false" customHeight="true" outlineLevel="0" collapsed="false">
      <c r="C48" s="10" t="n">
        <v>0.416666666666667</v>
      </c>
      <c r="D48" s="10" t="n">
        <v>0.625</v>
      </c>
      <c r="E48" s="11" t="n">
        <v>45579</v>
      </c>
      <c r="F48" s="39" t="s">
        <v>209</v>
      </c>
      <c r="G48" s="25" t="s">
        <v>213</v>
      </c>
      <c r="H48" s="56" t="s">
        <v>214</v>
      </c>
      <c r="I48" s="15" t="n">
        <v>323</v>
      </c>
      <c r="J48" s="16" t="n">
        <v>43994</v>
      </c>
      <c r="K48" s="17" t="n">
        <v>1.12265925925926</v>
      </c>
      <c r="L48" s="18" t="s">
        <v>32</v>
      </c>
      <c r="M48" s="18" t="s">
        <v>33</v>
      </c>
      <c r="N48" s="19" t="s">
        <v>215</v>
      </c>
      <c r="O48" s="20" t="s">
        <v>216</v>
      </c>
      <c r="P48" s="21" t="s">
        <v>100</v>
      </c>
      <c r="Q48" s="22" t="n">
        <v>1558</v>
      </c>
      <c r="R48" s="2" t="n">
        <f aca="false">VLOOKUP(H48,[1]14oct10h!$H$2:$W$159,11,0)</f>
        <v>1416</v>
      </c>
      <c r="S48" s="2" t="n">
        <f aca="false">VLOOKUP(H48,[1]14oct10h!$H$2:$W$159,12,0)</f>
        <v>0.367493911283192</v>
      </c>
      <c r="T48" s="2" t="n">
        <f aca="false">VLOOKUP(H48,[1]14oct10h!$H$2:$W$159,13,0)</f>
        <v>131</v>
      </c>
      <c r="U48" s="2" t="n">
        <f aca="false">VLOOKUP(H48,[1]14oct10h!$H$2:$W$159,14,0)</f>
        <v>0.625433756419671</v>
      </c>
      <c r="V48" s="2" t="n">
        <f aca="false">VLOOKUP(H48,[1]14oct10h!$H$2:$W$159,15,0)</f>
        <v>12</v>
      </c>
      <c r="W48" s="2" t="n">
        <f aca="false">VLOOKUP(H48,[1]14oct10h!$H$2:$W$159,16,0)</f>
        <v>0.00707233229713688</v>
      </c>
    </row>
    <row r="49" customFormat="false" ht="15" hidden="false" customHeight="true" outlineLevel="0" collapsed="false">
      <c r="C49" s="10" t="n">
        <v>0.416666666666667</v>
      </c>
      <c r="D49" s="10" t="n">
        <v>0.625</v>
      </c>
      <c r="E49" s="11" t="n">
        <v>45579</v>
      </c>
      <c r="F49" s="39" t="s">
        <v>209</v>
      </c>
      <c r="G49" s="31" t="s">
        <v>213</v>
      </c>
      <c r="H49" s="56" t="s">
        <v>217</v>
      </c>
      <c r="I49" s="15" t="n">
        <v>6485</v>
      </c>
      <c r="J49" s="16"/>
      <c r="K49" s="17" t="n">
        <v>2.58112</v>
      </c>
      <c r="L49" s="18" t="s">
        <v>32</v>
      </c>
      <c r="M49" s="18" t="s">
        <v>33</v>
      </c>
      <c r="N49" s="19" t="s">
        <v>218</v>
      </c>
      <c r="O49" s="20" t="s">
        <v>219</v>
      </c>
      <c r="P49" s="21" t="s">
        <v>28</v>
      </c>
      <c r="Q49" s="22" t="n">
        <v>9575</v>
      </c>
      <c r="R49" s="2" t="n">
        <f aca="false">VLOOKUP(H49,[1]14oct10h!$H$2:$W$159,11,0)</f>
        <v>4053</v>
      </c>
      <c r="S49" s="2" t="n">
        <f aca="false">VLOOKUP(H49,[1]14oct10h!$H$2:$W$159,12,0)</f>
        <v>0.659218580605221</v>
      </c>
      <c r="T49" s="2" t="n">
        <f aca="false">VLOOKUP(H49,[1]14oct10h!$H$2:$W$159,13,0)</f>
        <v>426</v>
      </c>
      <c r="U49" s="2" t="n">
        <f aca="false">VLOOKUP(H49,[1]14oct10h!$H$2:$W$159,14,0)</f>
        <v>0.301770806167621</v>
      </c>
      <c r="V49" s="2" t="n">
        <f aca="false">VLOOKUP(H49,[1]14oct10h!$H$2:$W$159,15,0)</f>
        <v>106</v>
      </c>
      <c r="W49" s="2" t="n">
        <f aca="false">VLOOKUP(H49,[1]14oct10h!$H$2:$W$159,16,0)</f>
        <v>0.0390106132271579</v>
      </c>
    </row>
    <row r="50" customFormat="false" ht="15" hidden="false" customHeight="true" outlineLevel="0" collapsed="false">
      <c r="C50" s="10" t="n">
        <v>0.416666666666667</v>
      </c>
      <c r="D50" s="10" t="n">
        <v>0.625</v>
      </c>
      <c r="E50" s="11" t="n">
        <v>45579</v>
      </c>
      <c r="F50" s="39" t="s">
        <v>220</v>
      </c>
      <c r="G50" s="31" t="s">
        <v>61</v>
      </c>
      <c r="H50" s="57" t="s">
        <v>221</v>
      </c>
      <c r="I50" s="15" t="n">
        <v>15680</v>
      </c>
      <c r="J50" s="16"/>
      <c r="K50" s="17" t="n">
        <v>2.30486</v>
      </c>
      <c r="L50" s="18" t="s">
        <v>32</v>
      </c>
      <c r="M50" s="18" t="s">
        <v>33</v>
      </c>
      <c r="N50" s="19" t="s">
        <v>222</v>
      </c>
      <c r="O50" s="20" t="s">
        <v>223</v>
      </c>
      <c r="P50" s="21" t="s">
        <v>28</v>
      </c>
      <c r="Q50" s="22" t="n">
        <v>12370</v>
      </c>
      <c r="R50" s="2" t="n">
        <f aca="false">VLOOKUP(H50,[1]14oct10h!$H$2:$W$159,11,0)</f>
        <v>5393</v>
      </c>
      <c r="S50" s="2" t="n">
        <f aca="false">VLOOKUP(H50,[1]14oct10h!$H$2:$W$159,12,0)</f>
        <v>0.781372359180689</v>
      </c>
      <c r="T50" s="2" t="n">
        <f aca="false">VLOOKUP(H50,[1]14oct10h!$H$2:$W$159,13,0)</f>
        <v>325</v>
      </c>
      <c r="U50" s="2" t="n">
        <f aca="false">VLOOKUP(H50,[1]14oct10h!$H$2:$W$159,14,0)</f>
        <v>0.177998798864483</v>
      </c>
      <c r="V50" s="2" t="n">
        <f aca="false">VLOOKUP(H50,[1]14oct10h!$H$2:$W$159,15,0)</f>
        <v>71</v>
      </c>
      <c r="W50" s="2" t="n">
        <f aca="false">VLOOKUP(H50,[1]14oct10h!$H$2:$W$159,16,0)</f>
        <v>0.0406288419548275</v>
      </c>
    </row>
    <row r="51" customFormat="false" ht="15" hidden="false" customHeight="true" outlineLevel="0" collapsed="false">
      <c r="C51" s="10" t="n">
        <v>0.416666666666667</v>
      </c>
      <c r="D51" s="10" t="n">
        <v>0.625</v>
      </c>
      <c r="E51" s="11" t="n">
        <v>45579</v>
      </c>
      <c r="F51" s="37" t="s">
        <v>220</v>
      </c>
      <c r="G51" s="25" t="s">
        <v>224</v>
      </c>
      <c r="H51" s="57" t="s">
        <v>225</v>
      </c>
      <c r="I51" s="15" t="n">
        <v>56087</v>
      </c>
      <c r="J51" s="16"/>
      <c r="K51" s="17" t="n">
        <v>1.4587821457386</v>
      </c>
      <c r="L51" s="18" t="s">
        <v>32</v>
      </c>
      <c r="M51" s="18" t="s">
        <v>33</v>
      </c>
      <c r="N51" s="19" t="s">
        <v>226</v>
      </c>
      <c r="O51" s="20" t="s">
        <v>227</v>
      </c>
      <c r="P51" s="21" t="s">
        <v>28</v>
      </c>
      <c r="Q51" s="22" t="n">
        <v>9261</v>
      </c>
      <c r="R51" s="2" t="n">
        <f aca="false">VLOOKUP(H51,[1]14oct10h!$H$2:$W$159,11,0)</f>
        <v>5485</v>
      </c>
      <c r="S51" s="2" t="n">
        <f aca="false">VLOOKUP(H51,[1]14oct10h!$H$2:$W$159,12,0)</f>
        <v>0.653585971150715</v>
      </c>
      <c r="T51" s="2" t="n">
        <f aca="false">VLOOKUP(H51,[1]14oct10h!$H$2:$W$159,13,0)</f>
        <v>203</v>
      </c>
      <c r="U51" s="2" t="n">
        <f aca="false">VLOOKUP(H51,[1]14oct10h!$H$2:$W$159,14,0)</f>
        <v>0.249695588901237</v>
      </c>
      <c r="V51" s="2" t="n">
        <f aca="false">VLOOKUP(H51,[1]14oct10h!$H$2:$W$159,15,0)</f>
        <v>50</v>
      </c>
      <c r="W51" s="2" t="n">
        <f aca="false">VLOOKUP(H51,[1]14oct10h!$H$2:$W$159,16,0)</f>
        <v>0.0967184399480474</v>
      </c>
    </row>
    <row r="52" customFormat="false" ht="15" hidden="false" customHeight="true" outlineLevel="0" collapsed="false">
      <c r="C52" s="10" t="n">
        <v>0.416666666666667</v>
      </c>
      <c r="D52" s="10" t="n">
        <v>0.625</v>
      </c>
      <c r="E52" s="11" t="n">
        <v>45579</v>
      </c>
      <c r="F52" s="41" t="s">
        <v>220</v>
      </c>
      <c r="G52" s="31" t="s">
        <v>109</v>
      </c>
      <c r="H52" s="57" t="s">
        <v>228</v>
      </c>
      <c r="I52" s="15" t="n">
        <v>48741</v>
      </c>
      <c r="J52" s="16"/>
      <c r="K52" s="17" t="n">
        <v>1.30541666666667</v>
      </c>
      <c r="L52" s="18" t="s">
        <v>111</v>
      </c>
      <c r="M52" s="18" t="s">
        <v>229</v>
      </c>
      <c r="N52" s="19" t="s">
        <v>230</v>
      </c>
      <c r="O52" s="20" t="s">
        <v>231</v>
      </c>
      <c r="P52" s="21" t="s">
        <v>28</v>
      </c>
      <c r="Q52" s="22" t="n">
        <v>7524</v>
      </c>
      <c r="R52" s="2" t="n">
        <f aca="false">VLOOKUP(H52,[1]14oct10h!$H$2:$W$159,11,0)</f>
        <v>2962</v>
      </c>
      <c r="S52" s="2" t="n">
        <f aca="false">VLOOKUP(H52,[1]14oct10h!$H$2:$W$159,12,0)</f>
        <v>0.68830780885558</v>
      </c>
      <c r="T52" s="2" t="n">
        <f aca="false">VLOOKUP(H52,[1]14oct10h!$H$2:$W$159,13,0)</f>
        <v>239</v>
      </c>
      <c r="U52" s="2" t="n">
        <f aca="false">VLOOKUP(H52,[1]14oct10h!$H$2:$W$159,14,0)</f>
        <v>0.301948788094641</v>
      </c>
      <c r="V52" s="2" t="n">
        <f aca="false">VLOOKUP(H52,[1]14oct10h!$H$2:$W$159,15,0)</f>
        <v>13</v>
      </c>
      <c r="W52" s="2" t="n">
        <f aca="false">VLOOKUP(H52,[1]14oct10h!$H$2:$W$159,16,0)</f>
        <v>0.00974340304977923</v>
      </c>
    </row>
    <row r="53" customFormat="false" ht="15" hidden="false" customHeight="true" outlineLevel="0" collapsed="false">
      <c r="C53" s="10" t="n">
        <v>0.25</v>
      </c>
      <c r="D53" s="10" t="n">
        <v>0.5</v>
      </c>
      <c r="E53" s="11" t="n">
        <v>45579</v>
      </c>
      <c r="F53" s="50" t="s">
        <v>232</v>
      </c>
      <c r="G53" s="25" t="s">
        <v>76</v>
      </c>
      <c r="H53" s="58" t="s">
        <v>233</v>
      </c>
      <c r="I53" s="15" t="n">
        <v>19211</v>
      </c>
      <c r="J53" s="16"/>
      <c r="K53" s="17" t="n">
        <v>0.958055</v>
      </c>
      <c r="L53" s="18" t="s">
        <v>32</v>
      </c>
      <c r="M53" s="18" t="s">
        <v>78</v>
      </c>
      <c r="N53" s="19" t="s">
        <v>234</v>
      </c>
      <c r="O53" s="20" t="s">
        <v>235</v>
      </c>
      <c r="P53" s="21" t="s">
        <v>28</v>
      </c>
      <c r="Q53" s="35" t="n">
        <v>4644</v>
      </c>
      <c r="R53" s="2" t="n">
        <f aca="false">VLOOKUP(H53,[1]14oct10h!$H$2:$W$159,11,0)</f>
        <v>1504</v>
      </c>
      <c r="S53" s="2" t="n">
        <f aca="false">VLOOKUP(H53,[1]14oct10h!$H$2:$W$159,12,0)</f>
        <v>0.502427778770044</v>
      </c>
      <c r="T53" s="2" t="n">
        <f aca="false">VLOOKUP(H53,[1]14oct10h!$H$2:$W$159,13,0)</f>
        <v>98</v>
      </c>
      <c r="U53" s="2" t="n">
        <f aca="false">VLOOKUP(H53,[1]14oct10h!$H$2:$W$159,14,0)</f>
        <v>0.144674926945447</v>
      </c>
      <c r="V53" s="2" t="n">
        <f aca="false">VLOOKUP(H53,[1]14oct10h!$H$2:$W$159,15,0)</f>
        <v>16</v>
      </c>
      <c r="W53" s="2" t="n">
        <f aca="false">VLOOKUP(H53,[1]14oct10h!$H$2:$W$159,16,0)</f>
        <v>0.352897294284509</v>
      </c>
    </row>
    <row r="54" customFormat="false" ht="15" hidden="false" customHeight="true" outlineLevel="0" collapsed="false">
      <c r="C54" s="10" t="n">
        <v>0.25</v>
      </c>
      <c r="D54" s="10" t="n">
        <v>0.5</v>
      </c>
      <c r="E54" s="11" t="n">
        <v>45579</v>
      </c>
      <c r="F54" s="50" t="s">
        <v>232</v>
      </c>
      <c r="G54" s="27" t="s">
        <v>82</v>
      </c>
      <c r="H54" s="59" t="s">
        <v>236</v>
      </c>
      <c r="I54" s="48" t="n">
        <v>11870</v>
      </c>
      <c r="J54" s="16"/>
      <c r="K54" s="49" t="n">
        <v>2.31350666666667</v>
      </c>
      <c r="L54" s="49" t="s">
        <v>32</v>
      </c>
      <c r="M54" s="49" t="s">
        <v>153</v>
      </c>
      <c r="N54" s="29" t="s">
        <v>237</v>
      </c>
      <c r="O54" s="30" t="s">
        <v>238</v>
      </c>
      <c r="P54" s="50" t="s">
        <v>28</v>
      </c>
      <c r="Q54" s="50" t="n">
        <v>13089</v>
      </c>
      <c r="R54" s="2" t="n">
        <f aca="false">VLOOKUP(H54,[1]14oct10h!$H$2:$W$159,11,0)</f>
        <v>2965</v>
      </c>
      <c r="S54" s="2" t="n">
        <f aca="false">VLOOKUP(H54,[1]14oct10h!$H$2:$W$159,12,0)</f>
        <v>0.726921652509307</v>
      </c>
      <c r="T54" s="2" t="n">
        <f aca="false">VLOOKUP(H54,[1]14oct10h!$H$2:$W$159,13,0)</f>
        <v>296</v>
      </c>
      <c r="U54" s="2" t="n">
        <f aca="false">VLOOKUP(H54,[1]14oct10h!$H$2:$W$159,14,0)</f>
        <v>0.183247557287019</v>
      </c>
      <c r="V54" s="2" t="n">
        <f aca="false">VLOOKUP(H54,[1]14oct10h!$H$2:$W$159,15,0)</f>
        <v>28</v>
      </c>
      <c r="W54" s="2" t="n">
        <f aca="false">VLOOKUP(H54,[1]14oct10h!$H$2:$W$159,16,0)</f>
        <v>0.089830790203674</v>
      </c>
    </row>
    <row r="55" customFormat="false" ht="15" hidden="false" customHeight="true" outlineLevel="0" collapsed="false">
      <c r="C55" s="10" t="n">
        <v>0.25</v>
      </c>
      <c r="D55" s="10" t="n">
        <v>0.5</v>
      </c>
      <c r="E55" s="11" t="n">
        <v>45579</v>
      </c>
      <c r="F55" s="39" t="s">
        <v>232</v>
      </c>
      <c r="G55" s="31" t="s">
        <v>109</v>
      </c>
      <c r="H55" s="58" t="s">
        <v>239</v>
      </c>
      <c r="I55" s="15" t="n">
        <v>41026</v>
      </c>
      <c r="J55" s="16"/>
      <c r="K55" s="17" t="n">
        <v>1.26485</v>
      </c>
      <c r="L55" s="18" t="s">
        <v>111</v>
      </c>
      <c r="M55" s="18" t="s">
        <v>112</v>
      </c>
      <c r="N55" s="19" t="s">
        <v>240</v>
      </c>
      <c r="O55" s="20" t="s">
        <v>241</v>
      </c>
      <c r="P55" s="21" t="s">
        <v>100</v>
      </c>
      <c r="Q55" s="35" t="n">
        <v>3154</v>
      </c>
      <c r="R55" s="2" t="n">
        <f aca="false">VLOOKUP(H55,[1]14oct10h!$H$2:$W$159,11,0)</f>
        <v>1823</v>
      </c>
      <c r="S55" s="2" t="n">
        <f aca="false">VLOOKUP(H55,[1]14oct10h!$H$2:$W$159,12,0)</f>
        <v>0.41067792947462</v>
      </c>
      <c r="T55" s="2" t="n">
        <f aca="false">VLOOKUP(H55,[1]14oct10h!$H$2:$W$159,13,0)</f>
        <v>921</v>
      </c>
      <c r="U55" s="2" t="n">
        <f aca="false">VLOOKUP(H55,[1]14oct10h!$H$2:$W$159,14,0)</f>
        <v>0.577309586293985</v>
      </c>
      <c r="V55" s="2" t="n">
        <f aca="false">VLOOKUP(H55,[1]14oct10h!$H$2:$W$159,15,0)</f>
        <v>24</v>
      </c>
      <c r="W55" s="2" t="n">
        <f aca="false">VLOOKUP(H55,[1]14oct10h!$H$2:$W$159,16,0)</f>
        <v>0.0120124842313943</v>
      </c>
    </row>
    <row r="56" customFormat="false" ht="15" hidden="false" customHeight="true" outlineLevel="0" collapsed="false">
      <c r="C56" s="10" t="n">
        <v>0.25</v>
      </c>
      <c r="D56" s="10" t="n">
        <v>0.5</v>
      </c>
      <c r="E56" s="11" t="n">
        <v>45579</v>
      </c>
      <c r="F56" s="39" t="s">
        <v>232</v>
      </c>
      <c r="G56" s="25" t="s">
        <v>56</v>
      </c>
      <c r="H56" s="58" t="s">
        <v>242</v>
      </c>
      <c r="I56" s="15" t="n">
        <v>58362</v>
      </c>
      <c r="J56" s="16"/>
      <c r="K56" s="17" t="n">
        <v>0.888873933493296</v>
      </c>
      <c r="L56" s="18" t="s">
        <v>24</v>
      </c>
      <c r="M56" s="18" t="s">
        <v>58</v>
      </c>
      <c r="N56" s="19" t="s">
        <v>243</v>
      </c>
      <c r="O56" s="20" t="s">
        <v>244</v>
      </c>
      <c r="P56" s="21" t="s">
        <v>28</v>
      </c>
      <c r="Q56" s="35" t="n">
        <v>3278</v>
      </c>
      <c r="R56" s="2" t="n">
        <f aca="false">VLOOKUP(H56,[1]14oct10h!$H$2:$W$159,11,0)</f>
        <v>2254</v>
      </c>
      <c r="S56" s="2" t="n">
        <f aca="false">VLOOKUP(H56,[1]14oct10h!$H$2:$W$159,12,0)</f>
        <v>0.609861770492238</v>
      </c>
      <c r="T56" s="2" t="n">
        <f aca="false">VLOOKUP(H56,[1]14oct10h!$H$2:$W$159,13,0)</f>
        <v>214</v>
      </c>
      <c r="U56" s="2" t="n">
        <f aca="false">VLOOKUP(H56,[1]14oct10h!$H$2:$W$159,14,0)</f>
        <v>0.196057679434564</v>
      </c>
      <c r="V56" s="2" t="n">
        <f aca="false">VLOOKUP(H56,[1]14oct10h!$H$2:$W$159,15,0)</f>
        <v>8</v>
      </c>
      <c r="W56" s="2" t="n">
        <f aca="false">VLOOKUP(H56,[1]14oct10h!$H$2:$W$159,16,0)</f>
        <v>0.194080550073198</v>
      </c>
    </row>
    <row r="57" customFormat="false" ht="15" hidden="false" customHeight="true" outlineLevel="0" collapsed="false">
      <c r="C57" s="10" t="n">
        <v>0.25</v>
      </c>
      <c r="D57" s="10" t="n">
        <v>0.5</v>
      </c>
      <c r="E57" s="11" t="n">
        <v>45579</v>
      </c>
      <c r="F57" s="60" t="s">
        <v>245</v>
      </c>
      <c r="G57" s="25" t="s">
        <v>128</v>
      </c>
      <c r="H57" s="61" t="s">
        <v>246</v>
      </c>
      <c r="I57" s="15" t="n">
        <v>10251</v>
      </c>
      <c r="J57" s="16"/>
      <c r="K57" s="17" t="n">
        <v>0.638691859893799</v>
      </c>
      <c r="L57" s="18" t="s">
        <v>32</v>
      </c>
      <c r="M57" s="18" t="s">
        <v>33</v>
      </c>
      <c r="N57" s="19" t="s">
        <v>247</v>
      </c>
      <c r="O57" s="20" t="s">
        <v>248</v>
      </c>
      <c r="P57" s="21" t="s">
        <v>100</v>
      </c>
      <c r="Q57" s="22" t="n">
        <v>2202</v>
      </c>
      <c r="R57" s="2" t="n">
        <f aca="false">VLOOKUP(H57,[1]14oct10h!$H$2:$W$159,11,0)</f>
        <v>1245</v>
      </c>
      <c r="S57" s="2" t="n">
        <f aca="false">VLOOKUP(H57,[1]14oct10h!$H$2:$W$159,12,0)</f>
        <v>0.355206632315921</v>
      </c>
      <c r="T57" s="2" t="n">
        <f aca="false">VLOOKUP(H57,[1]14oct10h!$H$2:$W$159,13,0)</f>
        <v>937</v>
      </c>
      <c r="U57" s="2" t="n">
        <f aca="false">VLOOKUP(H57,[1]14oct10h!$H$2:$W$159,14,0)</f>
        <v>0.629365848940203</v>
      </c>
      <c r="V57" s="2" t="n">
        <f aca="false">VLOOKUP(H57,[1]14oct10h!$H$2:$W$159,15,0)</f>
        <v>22</v>
      </c>
      <c r="W57" s="2" t="n">
        <f aca="false">VLOOKUP(H57,[1]14oct10h!$H$2:$W$159,16,0)</f>
        <v>0.0154275187438766</v>
      </c>
    </row>
    <row r="58" customFormat="false" ht="15" hidden="false" customHeight="true" outlineLevel="0" collapsed="false">
      <c r="C58" s="10" t="n">
        <v>0.25</v>
      </c>
      <c r="D58" s="10" t="n">
        <v>0.5</v>
      </c>
      <c r="E58" s="11" t="n">
        <v>45579</v>
      </c>
      <c r="F58" s="41" t="s">
        <v>245</v>
      </c>
      <c r="G58" s="25" t="s">
        <v>82</v>
      </c>
      <c r="H58" s="61" t="s">
        <v>249</v>
      </c>
      <c r="I58" s="15" t="n">
        <v>55352</v>
      </c>
      <c r="J58" s="16"/>
      <c r="K58" s="17" t="n">
        <v>0.414485000000001</v>
      </c>
      <c r="L58" s="18" t="s">
        <v>32</v>
      </c>
      <c r="M58" s="18" t="s">
        <v>250</v>
      </c>
      <c r="N58" s="19" t="s">
        <v>251</v>
      </c>
      <c r="O58" s="20" t="s">
        <v>252</v>
      </c>
      <c r="P58" s="21" t="s">
        <v>28</v>
      </c>
      <c r="Q58" s="22" t="n">
        <v>2968</v>
      </c>
      <c r="R58" s="2" t="n">
        <f aca="false">VLOOKUP(H58,[1]14oct10h!$H$2:$W$159,11,0)</f>
        <v>1157</v>
      </c>
      <c r="S58" s="2" t="n">
        <f aca="false">VLOOKUP(H58,[1]14oct10h!$H$2:$W$159,12,0)</f>
        <v>0.616485253300172</v>
      </c>
      <c r="T58" s="2" t="n">
        <f aca="false">VLOOKUP(H58,[1]14oct10h!$H$2:$W$159,13,0)</f>
        <v>178</v>
      </c>
      <c r="U58" s="2" t="n">
        <f aca="false">VLOOKUP(H58,[1]14oct10h!$H$2:$W$159,14,0)</f>
        <v>0.315145545637823</v>
      </c>
      <c r="V58" s="2" t="n">
        <f aca="false">VLOOKUP(H58,[1]14oct10h!$H$2:$W$159,15,0)</f>
        <v>29</v>
      </c>
      <c r="W58" s="2" t="n">
        <f aca="false">VLOOKUP(H58,[1]14oct10h!$H$2:$W$159,16,0)</f>
        <v>0.0683692010620058</v>
      </c>
    </row>
    <row r="59" customFormat="false" ht="15" hidden="false" customHeight="true" outlineLevel="0" collapsed="false">
      <c r="C59" s="10" t="n">
        <v>0.25</v>
      </c>
      <c r="D59" s="10" t="n">
        <v>0.5</v>
      </c>
      <c r="E59" s="11" t="n">
        <v>45579</v>
      </c>
      <c r="F59" s="41" t="s">
        <v>245</v>
      </c>
      <c r="G59" s="25" t="s">
        <v>91</v>
      </c>
      <c r="H59" s="62" t="s">
        <v>253</v>
      </c>
      <c r="I59" s="15" t="n">
        <v>16872</v>
      </c>
      <c r="J59" s="16"/>
      <c r="K59" s="17" t="n">
        <v>0.497175</v>
      </c>
      <c r="L59" s="18" t="s">
        <v>32</v>
      </c>
      <c r="M59" s="18" t="s">
        <v>254</v>
      </c>
      <c r="N59" s="19" t="s">
        <v>255</v>
      </c>
      <c r="O59" s="20" t="s">
        <v>256</v>
      </c>
      <c r="P59" s="21" t="s">
        <v>28</v>
      </c>
      <c r="Q59" s="22" t="n">
        <v>11033</v>
      </c>
      <c r="R59" s="2" t="n">
        <f aca="false">VLOOKUP(H59,[1]14oct10h!$H$2:$W$159,11,0)</f>
        <v>4261</v>
      </c>
      <c r="S59" s="2" t="n">
        <f aca="false">VLOOKUP(H59,[1]14oct10h!$H$2:$W$159,12,0)</f>
        <v>0.78095091393233</v>
      </c>
      <c r="T59" s="2" t="n">
        <f aca="false">VLOOKUP(H59,[1]14oct10h!$H$2:$W$159,13,0)</f>
        <v>320</v>
      </c>
      <c r="U59" s="2" t="n">
        <f aca="false">VLOOKUP(H59,[1]14oct10h!$H$2:$W$159,14,0)</f>
        <v>0.199275208619108</v>
      </c>
      <c r="V59" s="2" t="n">
        <f aca="false">VLOOKUP(H59,[1]14oct10h!$H$2:$W$159,15,0)</f>
        <v>24</v>
      </c>
      <c r="W59" s="2" t="n">
        <f aca="false">VLOOKUP(H59,[1]14oct10h!$H$2:$W$159,16,0)</f>
        <v>0.0197738774485623</v>
      </c>
    </row>
    <row r="60" customFormat="false" ht="15" hidden="false" customHeight="true" outlineLevel="0" collapsed="false">
      <c r="C60" s="10" t="n">
        <v>0.25</v>
      </c>
      <c r="D60" s="10" t="n">
        <v>0.5</v>
      </c>
      <c r="E60" s="11" t="n">
        <v>45579</v>
      </c>
      <c r="F60" s="41" t="s">
        <v>245</v>
      </c>
      <c r="G60" s="31" t="s">
        <v>47</v>
      </c>
      <c r="H60" s="62" t="s">
        <v>257</v>
      </c>
      <c r="I60" s="15" t="n">
        <v>56956</v>
      </c>
      <c r="J60" s="16"/>
      <c r="K60" s="17" t="n">
        <v>0.381171009838581</v>
      </c>
      <c r="L60" s="18" t="s">
        <v>32</v>
      </c>
      <c r="M60" s="18" t="s">
        <v>33</v>
      </c>
      <c r="N60" s="19" t="s">
        <v>258</v>
      </c>
      <c r="O60" s="20" t="s">
        <v>259</v>
      </c>
      <c r="P60" s="21" t="s">
        <v>28</v>
      </c>
      <c r="Q60" s="22" t="n">
        <v>2107</v>
      </c>
      <c r="R60" s="2" t="n">
        <f aca="false">VLOOKUP(H60,[1]14oct10h!$H$2:$W$159,11,0)</f>
        <v>1969</v>
      </c>
      <c r="S60" s="2" t="n">
        <f aca="false">VLOOKUP(H60,[1]14oct10h!$H$2:$W$159,12,0)</f>
        <v>0.789923343166621</v>
      </c>
      <c r="T60" s="2" t="n">
        <f aca="false">VLOOKUP(H60,[1]14oct10h!$H$2:$W$159,13,0)</f>
        <v>121</v>
      </c>
      <c r="U60" s="2" t="n">
        <f aca="false">VLOOKUP(H60,[1]14oct10h!$H$2:$W$159,14,0)</f>
        <v>0.135745454853191</v>
      </c>
      <c r="V60" s="2" t="n">
        <f aca="false">VLOOKUP(H60,[1]14oct10h!$H$2:$W$159,15,0)</f>
        <v>17</v>
      </c>
      <c r="W60" s="2" t="n">
        <f aca="false">VLOOKUP(H60,[1]14oct10h!$H$2:$W$159,16,0)</f>
        <v>0.074331201980188</v>
      </c>
    </row>
    <row r="61" customFormat="false" ht="15" hidden="false" customHeight="true" outlineLevel="0" collapsed="false">
      <c r="C61" s="10" t="n">
        <v>0.25</v>
      </c>
      <c r="D61" s="10" t="n">
        <v>0.5</v>
      </c>
      <c r="E61" s="11" t="n">
        <v>45579</v>
      </c>
      <c r="F61" s="41" t="s">
        <v>245</v>
      </c>
      <c r="G61" s="25" t="s">
        <v>96</v>
      </c>
      <c r="H61" s="62" t="s">
        <v>260</v>
      </c>
      <c r="I61" s="15" t="n">
        <v>10250</v>
      </c>
      <c r="J61" s="16"/>
      <c r="K61" s="17" t="n">
        <v>0.823905000000001</v>
      </c>
      <c r="L61" s="18" t="s">
        <v>24</v>
      </c>
      <c r="M61" s="18" t="s">
        <v>24</v>
      </c>
      <c r="N61" s="19" t="s">
        <v>261</v>
      </c>
      <c r="O61" s="20" t="s">
        <v>262</v>
      </c>
      <c r="P61" s="21" t="s">
        <v>28</v>
      </c>
      <c r="Q61" s="22" t="n">
        <v>6636</v>
      </c>
      <c r="R61" s="2" t="n">
        <f aca="false">VLOOKUP(H61,[1]14oct10h!$H$2:$W$159,11,0)</f>
        <v>2083</v>
      </c>
      <c r="S61" s="2" t="n">
        <f aca="false">VLOOKUP(H61,[1]14oct10h!$H$2:$W$159,12,0)</f>
        <v>0.699981761055295</v>
      </c>
      <c r="T61" s="2" t="n">
        <f aca="false">VLOOKUP(H61,[1]14oct10h!$H$2:$W$159,13,0)</f>
        <v>92</v>
      </c>
      <c r="U61" s="2" t="n">
        <f aca="false">VLOOKUP(H61,[1]14oct10h!$H$2:$W$159,14,0)</f>
        <v>0.25421186316461</v>
      </c>
      <c r="V61" s="2" t="n">
        <f aca="false">VLOOKUP(H61,[1]14oct10h!$H$2:$W$159,15,0)</f>
        <v>6</v>
      </c>
      <c r="W61" s="2" t="n">
        <f aca="false">VLOOKUP(H61,[1]14oct10h!$H$2:$W$159,16,0)</f>
        <v>0.0458063757800946</v>
      </c>
    </row>
    <row r="62" customFormat="false" ht="15" hidden="false" customHeight="true" outlineLevel="0" collapsed="false">
      <c r="C62" s="10" t="n">
        <v>0.416666666666667</v>
      </c>
      <c r="D62" s="10" t="n">
        <v>0.666666666666667</v>
      </c>
      <c r="E62" s="11" t="n">
        <v>45579</v>
      </c>
      <c r="F62" s="63" t="s">
        <v>263</v>
      </c>
      <c r="G62" s="31" t="s">
        <v>61</v>
      </c>
      <c r="H62" s="64" t="s">
        <v>264</v>
      </c>
      <c r="I62" s="15" t="n">
        <v>15676</v>
      </c>
      <c r="J62" s="16"/>
      <c r="K62" s="17" t="n">
        <v>1.84275</v>
      </c>
      <c r="L62" s="18" t="s">
        <v>32</v>
      </c>
      <c r="M62" s="18" t="s">
        <v>33</v>
      </c>
      <c r="N62" s="19" t="s">
        <v>265</v>
      </c>
      <c r="O62" s="20" t="s">
        <v>266</v>
      </c>
      <c r="P62" s="21" t="s">
        <v>28</v>
      </c>
      <c r="Q62" s="22" t="n">
        <v>7687</v>
      </c>
      <c r="R62" s="2" t="n">
        <f aca="false">VLOOKUP(H62,[1]14oct10h!$H$2:$W$159,11,0)</f>
        <v>4452</v>
      </c>
      <c r="S62" s="2" t="n">
        <f aca="false">VLOOKUP(H62,[1]14oct10h!$H$2:$W$159,12,0)</f>
        <v>0.664386804234088</v>
      </c>
      <c r="T62" s="2" t="n">
        <f aca="false">VLOOKUP(H62,[1]14oct10h!$H$2:$W$159,13,0)</f>
        <v>276</v>
      </c>
      <c r="U62" s="2" t="n">
        <f aca="false">VLOOKUP(H62,[1]14oct10h!$H$2:$W$159,14,0)</f>
        <v>0.204586435799758</v>
      </c>
      <c r="V62" s="2" t="n">
        <f aca="false">VLOOKUP(H62,[1]14oct10h!$H$2:$W$159,15,0)</f>
        <v>57</v>
      </c>
      <c r="W62" s="2" t="n">
        <f aca="false">VLOOKUP(H62,[1]14oct10h!$H$2:$W$159,16,0)</f>
        <v>0.131026759966154</v>
      </c>
    </row>
    <row r="63" customFormat="false" ht="15" hidden="false" customHeight="true" outlineLevel="0" collapsed="false">
      <c r="C63" s="10" t="n">
        <v>0.416666666666667</v>
      </c>
      <c r="D63" s="10" t="n">
        <v>0.666666666666667</v>
      </c>
      <c r="E63" s="11" t="n">
        <v>45579</v>
      </c>
      <c r="F63" s="65" t="s">
        <v>263</v>
      </c>
      <c r="G63" s="31" t="s">
        <v>52</v>
      </c>
      <c r="H63" s="64" t="s">
        <v>267</v>
      </c>
      <c r="I63" s="15" t="n">
        <v>55403</v>
      </c>
      <c r="J63" s="16" t="n">
        <v>57049</v>
      </c>
      <c r="K63" s="17" t="n">
        <v>0.235364035087719</v>
      </c>
      <c r="L63" s="18" t="s">
        <v>32</v>
      </c>
      <c r="M63" s="18" t="s">
        <v>33</v>
      </c>
      <c r="N63" s="24" t="s">
        <v>268</v>
      </c>
      <c r="O63" s="20" t="s">
        <v>269</v>
      </c>
      <c r="P63" s="21" t="s">
        <v>28</v>
      </c>
      <c r="Q63" s="22" t="n">
        <v>860</v>
      </c>
      <c r="R63" s="2" t="n">
        <f aca="false">VLOOKUP(H63,[1]14oct10h!$H$2:$W$159,11,0)</f>
        <v>823</v>
      </c>
      <c r="S63" s="2" t="n">
        <f aca="false">VLOOKUP(H63,[1]14oct10h!$H$2:$W$159,12,0)</f>
        <v>0.739454036693904</v>
      </c>
      <c r="T63" s="2" t="n">
        <f aca="false">VLOOKUP(H63,[1]14oct10h!$H$2:$W$159,13,0)</f>
        <v>29</v>
      </c>
      <c r="U63" s="2" t="n">
        <f aca="false">VLOOKUP(H63,[1]14oct10h!$H$2:$W$159,14,0)</f>
        <v>0.110853589489917</v>
      </c>
      <c r="V63" s="2" t="n">
        <f aca="false">VLOOKUP(H63,[1]14oct10h!$H$2:$W$159,15,0)</f>
        <v>8</v>
      </c>
      <c r="W63" s="2" t="n">
        <f aca="false">VLOOKUP(H63,[1]14oct10h!$H$2:$W$159,16,0)</f>
        <v>0.149692373816179</v>
      </c>
    </row>
    <row r="64" customFormat="false" ht="15" hidden="false" customHeight="true" outlineLevel="0" collapsed="false">
      <c r="C64" s="10" t="n">
        <v>0.416666666666667</v>
      </c>
      <c r="D64" s="10" t="n">
        <v>0.666666666666667</v>
      </c>
      <c r="E64" s="11" t="n">
        <v>45579</v>
      </c>
      <c r="F64" s="65" t="s">
        <v>263</v>
      </c>
      <c r="G64" s="31" t="s">
        <v>52</v>
      </c>
      <c r="H64" s="64" t="s">
        <v>270</v>
      </c>
      <c r="I64" s="15" t="n">
        <v>57050</v>
      </c>
      <c r="J64" s="16"/>
      <c r="K64" s="17" t="n">
        <v>0.282436842105263</v>
      </c>
      <c r="L64" s="18" t="s">
        <v>32</v>
      </c>
      <c r="M64" s="18" t="s">
        <v>33</v>
      </c>
      <c r="N64" s="24" t="s">
        <v>271</v>
      </c>
      <c r="O64" s="20" t="s">
        <v>272</v>
      </c>
      <c r="P64" s="21" t="s">
        <v>28</v>
      </c>
      <c r="Q64" s="22" t="n">
        <v>2331</v>
      </c>
      <c r="R64" s="2" t="n">
        <f aca="false">VLOOKUP(H64,[1]14oct10h!$H$2:$W$159,11,0)</f>
        <v>1561</v>
      </c>
      <c r="S64" s="2" t="n">
        <f aca="false">VLOOKUP(H64,[1]14oct10h!$H$2:$W$159,12,0)</f>
        <v>0.692863789523765</v>
      </c>
      <c r="T64" s="2" t="n">
        <f aca="false">VLOOKUP(H64,[1]14oct10h!$H$2:$W$159,13,0)</f>
        <v>51</v>
      </c>
      <c r="U64" s="2" t="n">
        <f aca="false">VLOOKUP(H64,[1]14oct10h!$H$2:$W$159,14,0)</f>
        <v>0.170327717985622</v>
      </c>
      <c r="V64" s="2" t="n">
        <f aca="false">VLOOKUP(H64,[1]14oct10h!$H$2:$W$159,15,0)</f>
        <v>13</v>
      </c>
      <c r="W64" s="2" t="n">
        <f aca="false">VLOOKUP(H64,[1]14oct10h!$H$2:$W$159,16,0)</f>
        <v>0.136808492490613</v>
      </c>
    </row>
    <row r="65" customFormat="false" ht="15" hidden="false" customHeight="true" outlineLevel="0" collapsed="false">
      <c r="C65" s="10" t="n">
        <v>0.416666666666667</v>
      </c>
      <c r="D65" s="10" t="n">
        <v>0.666666666666667</v>
      </c>
      <c r="E65" s="11" t="n">
        <v>45579</v>
      </c>
      <c r="F65" s="66" t="s">
        <v>263</v>
      </c>
      <c r="G65" s="31" t="s">
        <v>96</v>
      </c>
      <c r="H65" s="64" t="s">
        <v>273</v>
      </c>
      <c r="I65" s="15" t="n">
        <v>20932</v>
      </c>
      <c r="J65" s="16"/>
      <c r="K65" s="17" t="n">
        <v>0.491815</v>
      </c>
      <c r="L65" s="18" t="s">
        <v>24</v>
      </c>
      <c r="M65" s="18" t="s">
        <v>24</v>
      </c>
      <c r="N65" s="19" t="s">
        <v>274</v>
      </c>
      <c r="O65" s="20" t="s">
        <v>275</v>
      </c>
      <c r="P65" s="21" t="s">
        <v>28</v>
      </c>
      <c r="Q65" s="22" t="n">
        <v>5244</v>
      </c>
      <c r="R65" s="2" t="n">
        <f aca="false">VLOOKUP(H65,[1]14oct10h!$H$2:$W$159,11,0)</f>
        <v>1170</v>
      </c>
      <c r="S65" s="2" t="n">
        <f aca="false">VLOOKUP(H65,[1]14oct10h!$H$2:$W$159,12,0)</f>
        <v>0.77196414716552</v>
      </c>
      <c r="T65" s="2" t="n">
        <f aca="false">VLOOKUP(H65,[1]14oct10h!$H$2:$W$159,13,0)</f>
        <v>114</v>
      </c>
      <c r="U65" s="2" t="n">
        <f aca="false">VLOOKUP(H65,[1]14oct10h!$H$2:$W$159,14,0)</f>
        <v>0.218640697333402</v>
      </c>
      <c r="V65" s="2" t="n">
        <f aca="false">VLOOKUP(H65,[1]14oct10h!$H$2:$W$159,15,0)</f>
        <v>7</v>
      </c>
      <c r="W65" s="2" t="n">
        <f aca="false">VLOOKUP(H65,[1]14oct10h!$H$2:$W$159,16,0)</f>
        <v>0.00939515550107798</v>
      </c>
    </row>
    <row r="66" customFormat="false" ht="15" hidden="false" customHeight="true" outlineLevel="0" collapsed="false">
      <c r="C66" s="10" t="n">
        <v>0.416666666666667</v>
      </c>
      <c r="D66" s="10" t="n">
        <v>0.666666666666667</v>
      </c>
      <c r="E66" s="11" t="n">
        <v>45579</v>
      </c>
      <c r="F66" s="39" t="s">
        <v>263</v>
      </c>
      <c r="G66" s="25" t="s">
        <v>109</v>
      </c>
      <c r="H66" s="64" t="s">
        <v>276</v>
      </c>
      <c r="I66" s="15" t="n">
        <v>36932</v>
      </c>
      <c r="J66" s="16"/>
      <c r="K66" s="17" t="n">
        <v>0.785066666666667</v>
      </c>
      <c r="L66" s="18" t="s">
        <v>111</v>
      </c>
      <c r="M66" s="18" t="s">
        <v>277</v>
      </c>
      <c r="N66" s="19" t="s">
        <v>278</v>
      </c>
      <c r="O66" s="20" t="s">
        <v>279</v>
      </c>
      <c r="P66" s="21" t="s">
        <v>28</v>
      </c>
      <c r="Q66" s="22" t="n">
        <v>3152</v>
      </c>
      <c r="R66" s="2" t="n">
        <f aca="false">VLOOKUP(H66,[1]14oct10h!$H$2:$W$159,11,0)</f>
        <v>2341</v>
      </c>
      <c r="S66" s="2" t="n">
        <f aca="false">VLOOKUP(H66,[1]14oct10h!$H$2:$W$159,12,0)</f>
        <v>0.702264393132924</v>
      </c>
      <c r="T66" s="2" t="n">
        <f aca="false">VLOOKUP(H66,[1]14oct10h!$H$2:$W$159,13,0)</f>
        <v>260</v>
      </c>
      <c r="U66" s="2" t="n">
        <f aca="false">VLOOKUP(H66,[1]14oct10h!$H$2:$W$159,14,0)</f>
        <v>0.260020858774923</v>
      </c>
      <c r="V66" s="2" t="n">
        <f aca="false">VLOOKUP(H66,[1]14oct10h!$H$2:$W$159,15,0)</f>
        <v>11</v>
      </c>
      <c r="W66" s="2" t="n">
        <f aca="false">VLOOKUP(H66,[1]14oct10h!$H$2:$W$159,16,0)</f>
        <v>0.0377147480921527</v>
      </c>
    </row>
    <row r="67" customFormat="false" ht="15" hidden="false" customHeight="true" outlineLevel="0" collapsed="false">
      <c r="C67" s="10" t="n">
        <v>0.416666666666667</v>
      </c>
      <c r="D67" s="10" t="n">
        <v>0.666666666666667</v>
      </c>
      <c r="E67" s="11" t="n">
        <v>45579</v>
      </c>
      <c r="F67" s="39" t="s">
        <v>263</v>
      </c>
      <c r="G67" s="25" t="s">
        <v>115</v>
      </c>
      <c r="H67" s="64" t="s">
        <v>280</v>
      </c>
      <c r="I67" s="15" t="n">
        <v>17209</v>
      </c>
      <c r="J67" s="16"/>
      <c r="K67" s="17" t="n">
        <v>0.160051666666667</v>
      </c>
      <c r="L67" s="18" t="s">
        <v>111</v>
      </c>
      <c r="M67" s="18" t="s">
        <v>196</v>
      </c>
      <c r="N67" s="19" t="s">
        <v>281</v>
      </c>
      <c r="O67" s="20" t="s">
        <v>282</v>
      </c>
      <c r="P67" s="21" t="s">
        <v>28</v>
      </c>
      <c r="Q67" s="22" t="n">
        <v>868</v>
      </c>
      <c r="R67" s="2" t="n">
        <f aca="false">VLOOKUP(H67,[1]14oct10h!$H$2:$W$159,11,0)</f>
        <v>775</v>
      </c>
      <c r="S67" s="2" t="n">
        <f aca="false">VLOOKUP(H67,[1]14oct10h!$H$2:$W$159,12,0)</f>
        <v>0.686648207199656</v>
      </c>
      <c r="T67" s="2" t="n">
        <f aca="false">VLOOKUP(H67,[1]14oct10h!$H$2:$W$159,13,0)</f>
        <v>89</v>
      </c>
      <c r="U67" s="2" t="n">
        <f aca="false">VLOOKUP(H67,[1]14oct10h!$H$2:$W$159,14,0)</f>
        <v>0.29686018068855</v>
      </c>
      <c r="V67" s="2" t="n">
        <f aca="false">VLOOKUP(H67,[1]14oct10h!$H$2:$W$159,15,0)</f>
        <v>7</v>
      </c>
      <c r="W67" s="2" t="n">
        <f aca="false">VLOOKUP(H67,[1]14oct10h!$H$2:$W$159,16,0)</f>
        <v>0.0164916121117939</v>
      </c>
    </row>
    <row r="68" customFormat="false" ht="15" hidden="false" customHeight="true" outlineLevel="0" collapsed="false">
      <c r="C68" s="10" t="n">
        <v>0.416666666666667</v>
      </c>
      <c r="D68" s="10" t="n">
        <v>0.666666666666667</v>
      </c>
      <c r="E68" s="11" t="n">
        <v>45579</v>
      </c>
      <c r="F68" s="39" t="s">
        <v>263</v>
      </c>
      <c r="G68" s="25" t="s">
        <v>143</v>
      </c>
      <c r="H68" s="64" t="s">
        <v>283</v>
      </c>
      <c r="I68" s="15" t="n">
        <v>20935</v>
      </c>
      <c r="J68" s="16"/>
      <c r="K68" s="17" t="n">
        <v>0.44081</v>
      </c>
      <c r="L68" s="18" t="s">
        <v>111</v>
      </c>
      <c r="M68" s="18" t="s">
        <v>145</v>
      </c>
      <c r="N68" s="19" t="s">
        <v>284</v>
      </c>
      <c r="O68" s="20" t="s">
        <v>285</v>
      </c>
      <c r="P68" s="21" t="s">
        <v>28</v>
      </c>
      <c r="Q68" s="22" t="n">
        <v>2628</v>
      </c>
      <c r="R68" s="2" t="n">
        <f aca="false">VLOOKUP(H68,[1]14oct10h!$H$2:$W$159,11,0)</f>
        <v>549</v>
      </c>
      <c r="S68" s="2" t="n">
        <f aca="false">VLOOKUP(H68,[1]14oct10h!$H$2:$W$159,12,0)</f>
        <v>0.686120070507999</v>
      </c>
      <c r="T68" s="2" t="n">
        <f aca="false">VLOOKUP(H68,[1]14oct10h!$H$2:$W$159,13,0)</f>
        <v>82</v>
      </c>
      <c r="U68" s="2" t="n">
        <f aca="false">VLOOKUP(H68,[1]14oct10h!$H$2:$W$159,14,0)</f>
        <v>0.2925620259851</v>
      </c>
      <c r="V68" s="2" t="n">
        <f aca="false">VLOOKUP(H68,[1]14oct10h!$H$2:$W$159,15,0)</f>
        <v>15</v>
      </c>
      <c r="W68" s="2" t="n">
        <f aca="false">VLOOKUP(H68,[1]14oct10h!$H$2:$W$159,16,0)</f>
        <v>0.0213179035069002</v>
      </c>
    </row>
    <row r="69" customFormat="false" ht="15" hidden="false" customHeight="true" outlineLevel="0" collapsed="false">
      <c r="C69" s="10" t="n">
        <v>0.416666666666667</v>
      </c>
      <c r="D69" s="10" t="n">
        <v>0.666666666666667</v>
      </c>
      <c r="E69" s="11" t="n">
        <v>45579</v>
      </c>
      <c r="F69" s="39" t="s">
        <v>263</v>
      </c>
      <c r="G69" s="25" t="s">
        <v>56</v>
      </c>
      <c r="H69" s="64" t="s">
        <v>286</v>
      </c>
      <c r="I69" s="15" t="n">
        <v>30774</v>
      </c>
      <c r="J69" s="16"/>
      <c r="K69" s="17" t="n">
        <v>0.432250790338516</v>
      </c>
      <c r="L69" s="18" t="s">
        <v>24</v>
      </c>
      <c r="M69" s="18" t="s">
        <v>58</v>
      </c>
      <c r="N69" s="19" t="s">
        <v>287</v>
      </c>
      <c r="O69" s="20" t="s">
        <v>288</v>
      </c>
      <c r="P69" s="21" t="s">
        <v>28</v>
      </c>
      <c r="Q69" s="22" t="n">
        <v>1187</v>
      </c>
      <c r="R69" s="2" t="n">
        <f aca="false">VLOOKUP(H69,[1]14oct10h!$H$2:$W$159,11,0)</f>
        <v>800</v>
      </c>
      <c r="S69" s="2" t="n">
        <f aca="false">VLOOKUP(H69,[1]14oct10h!$H$2:$W$159,12,0)</f>
        <v>0.706539366119633</v>
      </c>
      <c r="T69" s="2" t="n">
        <f aca="false">VLOOKUP(H69,[1]14oct10h!$H$2:$W$159,13,0)</f>
        <v>88</v>
      </c>
      <c r="U69" s="2" t="n">
        <f aca="false">VLOOKUP(H69,[1]14oct10h!$H$2:$W$159,14,0)</f>
        <v>0.286279377499771</v>
      </c>
      <c r="V69" s="2" t="n">
        <f aca="false">VLOOKUP(H69,[1]14oct10h!$H$2:$W$159,15,0)</f>
        <v>3</v>
      </c>
      <c r="W69" s="2" t="n">
        <f aca="false">VLOOKUP(H69,[1]14oct10h!$H$2:$W$159,16,0)</f>
        <v>0.00718125638059627</v>
      </c>
    </row>
    <row r="70" customFormat="false" ht="15" hidden="false" customHeight="true" outlineLevel="0" collapsed="false">
      <c r="C70" s="10" t="n">
        <v>0.416666666666667</v>
      </c>
      <c r="D70" s="10" t="n">
        <v>0.666666666666667</v>
      </c>
      <c r="E70" s="11" t="n">
        <v>45579</v>
      </c>
      <c r="F70" s="32" t="s">
        <v>289</v>
      </c>
      <c r="G70" s="25" t="s">
        <v>136</v>
      </c>
      <c r="H70" s="67" t="s">
        <v>290</v>
      </c>
      <c r="I70" s="15" t="n">
        <v>18793</v>
      </c>
      <c r="J70" s="16"/>
      <c r="K70" s="17" t="n">
        <v>1.11945166666667</v>
      </c>
      <c r="L70" s="18" t="s">
        <v>32</v>
      </c>
      <c r="M70" s="18" t="s">
        <v>33</v>
      </c>
      <c r="N70" s="19" t="s">
        <v>291</v>
      </c>
      <c r="O70" s="20" t="s">
        <v>292</v>
      </c>
      <c r="P70" s="21" t="s">
        <v>100</v>
      </c>
      <c r="Q70" s="22" t="n">
        <v>2477</v>
      </c>
      <c r="R70" s="2" t="n">
        <f aca="false">VLOOKUP(H70,[1]14oct10h!$H$2:$W$159,11,0)</f>
        <v>1341</v>
      </c>
      <c r="S70" s="2" t="n">
        <f aca="false">VLOOKUP(H70,[1]14oct10h!$H$2:$W$159,12,0)</f>
        <v>0.28629013259863</v>
      </c>
      <c r="T70" s="2" t="n">
        <f aca="false">VLOOKUP(H70,[1]14oct10h!$H$2:$W$159,13,0)</f>
        <v>1120</v>
      </c>
      <c r="U70" s="2" t="n">
        <f aca="false">VLOOKUP(H70,[1]14oct10h!$H$2:$W$159,14,0)</f>
        <v>0.696427778758624</v>
      </c>
      <c r="V70" s="2" t="n">
        <f aca="false">VLOOKUP(H70,[1]14oct10h!$H$2:$W$159,15,0)</f>
        <v>21</v>
      </c>
      <c r="W70" s="2" t="n">
        <f aca="false">VLOOKUP(H70,[1]14oct10h!$H$2:$W$159,16,0)</f>
        <v>0.0172820886427456</v>
      </c>
    </row>
    <row r="71" customFormat="false" ht="15" hidden="false" customHeight="true" outlineLevel="0" collapsed="false">
      <c r="C71" s="10" t="n">
        <v>0.416666666666667</v>
      </c>
      <c r="D71" s="10" t="n">
        <v>0.666666666666667</v>
      </c>
      <c r="E71" s="11" t="n">
        <v>45579</v>
      </c>
      <c r="F71" s="32" t="s">
        <v>289</v>
      </c>
      <c r="G71" s="25" t="s">
        <v>213</v>
      </c>
      <c r="H71" s="67" t="s">
        <v>293</v>
      </c>
      <c r="I71" s="15" t="n">
        <v>8040</v>
      </c>
      <c r="J71" s="16" t="n">
        <v>44730</v>
      </c>
      <c r="K71" s="17" t="n">
        <v>1.31604606060606</v>
      </c>
      <c r="L71" s="18" t="s">
        <v>32</v>
      </c>
      <c r="M71" s="18" t="s">
        <v>33</v>
      </c>
      <c r="N71" s="18" t="s">
        <v>294</v>
      </c>
      <c r="O71" s="54" t="s">
        <v>295</v>
      </c>
      <c r="P71" s="55" t="s">
        <v>28</v>
      </c>
      <c r="Q71" s="22" t="n">
        <v>6376</v>
      </c>
      <c r="R71" s="2" t="n">
        <f aca="false">VLOOKUP(H71,[1]14oct10h!$H$2:$W$159,11,0)</f>
        <v>6027</v>
      </c>
      <c r="S71" s="2" t="n">
        <f aca="false">VLOOKUP(H71,[1]14oct10h!$H$2:$W$159,12,0)</f>
        <v>0.800949288459429</v>
      </c>
      <c r="T71" s="2" t="n">
        <f aca="false">VLOOKUP(H71,[1]14oct10h!$H$2:$W$159,13,0)</f>
        <v>205</v>
      </c>
      <c r="U71" s="2" t="n">
        <f aca="false">VLOOKUP(H71,[1]14oct10h!$H$2:$W$159,14,0)</f>
        <v>0.128233996089361</v>
      </c>
      <c r="V71" s="2" t="n">
        <f aca="false">VLOOKUP(H71,[1]14oct10h!$H$2:$W$159,15,0)</f>
        <v>79</v>
      </c>
      <c r="W71" s="2" t="n">
        <f aca="false">VLOOKUP(H71,[1]14oct10h!$H$2:$W$159,16,0)</f>
        <v>0.0708167154512099</v>
      </c>
    </row>
    <row r="72" customFormat="false" ht="15" hidden="false" customHeight="true" outlineLevel="0" collapsed="false">
      <c r="C72" s="10" t="n">
        <v>0.416666666666667</v>
      </c>
      <c r="D72" s="10" t="n">
        <v>0.666666666666667</v>
      </c>
      <c r="E72" s="11" t="n">
        <v>45579</v>
      </c>
      <c r="F72" s="32" t="s">
        <v>289</v>
      </c>
      <c r="G72" s="25" t="s">
        <v>213</v>
      </c>
      <c r="H72" s="67" t="s">
        <v>296</v>
      </c>
      <c r="I72" s="15" t="n">
        <v>43965</v>
      </c>
      <c r="J72" s="16"/>
      <c r="K72" s="17" t="n">
        <v>0.143048484848485</v>
      </c>
      <c r="L72" s="18" t="s">
        <v>32</v>
      </c>
      <c r="M72" s="18" t="s">
        <v>33</v>
      </c>
      <c r="N72" s="19" t="s">
        <v>297</v>
      </c>
      <c r="O72" s="20" t="s">
        <v>298</v>
      </c>
      <c r="P72" s="21" t="s">
        <v>28</v>
      </c>
      <c r="Q72" s="22" t="n">
        <v>2241</v>
      </c>
      <c r="R72" s="2" t="n">
        <f aca="false">VLOOKUP(H72,[1]14oct10h!$H$2:$W$159,11,0)</f>
        <v>2157</v>
      </c>
      <c r="S72" s="2" t="n">
        <f aca="false">VLOOKUP(H72,[1]14oct10h!$H$2:$W$159,12,0)</f>
        <v>0.839442098405008</v>
      </c>
      <c r="T72" s="2" t="n">
        <f aca="false">VLOOKUP(H72,[1]14oct10h!$H$2:$W$159,13,0)</f>
        <v>83</v>
      </c>
      <c r="U72" s="2" t="n">
        <f aca="false">VLOOKUP(H72,[1]14oct10h!$H$2:$W$159,14,0)</f>
        <v>0.14728680771308</v>
      </c>
      <c r="V72" s="2" t="n">
        <f aca="false">VLOOKUP(H72,[1]14oct10h!$H$2:$W$159,15,0)</f>
        <v>3</v>
      </c>
      <c r="W72" s="2" t="n">
        <f aca="false">VLOOKUP(H72,[1]14oct10h!$H$2:$W$159,16,0)</f>
        <v>0.0132710938819114</v>
      </c>
    </row>
    <row r="73" customFormat="false" ht="15" hidden="false" customHeight="true" outlineLevel="0" collapsed="false">
      <c r="C73" s="10" t="n">
        <v>0.416666666666667</v>
      </c>
      <c r="D73" s="10" t="n">
        <v>0.666666666666667</v>
      </c>
      <c r="E73" s="11" t="n">
        <v>45579</v>
      </c>
      <c r="F73" s="32" t="s">
        <v>289</v>
      </c>
      <c r="G73" s="25" t="s">
        <v>213</v>
      </c>
      <c r="H73" s="67" t="s">
        <v>299</v>
      </c>
      <c r="I73" s="15" t="n">
        <v>44058</v>
      </c>
      <c r="J73" s="16"/>
      <c r="K73" s="17" t="n">
        <v>0.171658181818182</v>
      </c>
      <c r="L73" s="18" t="s">
        <v>32</v>
      </c>
      <c r="M73" s="18" t="s">
        <v>33</v>
      </c>
      <c r="N73" s="19" t="s">
        <v>300</v>
      </c>
      <c r="O73" s="20" t="s">
        <v>301</v>
      </c>
      <c r="P73" s="21" t="s">
        <v>28</v>
      </c>
      <c r="Q73" s="22" t="n">
        <v>1946</v>
      </c>
      <c r="R73" s="2" t="n">
        <f aca="false">VLOOKUP(H73,[1]14oct10h!$H$2:$W$159,11,0)</f>
        <v>1867</v>
      </c>
      <c r="S73" s="2" t="n">
        <f aca="false">VLOOKUP(H73,[1]14oct10h!$H$2:$W$159,12,0)</f>
        <v>0.853705350809247</v>
      </c>
      <c r="T73" s="2" t="n">
        <f aca="false">VLOOKUP(H73,[1]14oct10h!$H$2:$W$159,13,0)</f>
        <v>58</v>
      </c>
      <c r="U73" s="2" t="n">
        <f aca="false">VLOOKUP(H73,[1]14oct10h!$H$2:$W$159,14,0)</f>
        <v>0.0993859289380603</v>
      </c>
      <c r="V73" s="2" t="n">
        <f aca="false">VLOOKUP(H73,[1]14oct10h!$H$2:$W$159,15,0)</f>
        <v>22</v>
      </c>
      <c r="W73" s="2" t="n">
        <f aca="false">VLOOKUP(H73,[1]14oct10h!$H$2:$W$159,16,0)</f>
        <v>0.0469087202526929</v>
      </c>
    </row>
    <row r="74" customFormat="false" ht="15" hidden="false" customHeight="true" outlineLevel="0" collapsed="false">
      <c r="C74" s="10" t="n">
        <v>0.416666666666667</v>
      </c>
      <c r="D74" s="10" t="n">
        <v>0.666666666666667</v>
      </c>
      <c r="E74" s="11" t="n">
        <v>45579</v>
      </c>
      <c r="F74" s="32" t="s">
        <v>289</v>
      </c>
      <c r="G74" s="25" t="s">
        <v>213</v>
      </c>
      <c r="H74" s="67" t="s">
        <v>302</v>
      </c>
      <c r="I74" s="15" t="n">
        <v>43966</v>
      </c>
      <c r="J74" s="16"/>
      <c r="K74" s="17" t="n">
        <v>0.143048484848485</v>
      </c>
      <c r="L74" s="18" t="s">
        <v>32</v>
      </c>
      <c r="M74" s="18" t="s">
        <v>33</v>
      </c>
      <c r="N74" s="19" t="s">
        <v>303</v>
      </c>
      <c r="O74" s="20" t="s">
        <v>304</v>
      </c>
      <c r="P74" s="21" t="s">
        <v>28</v>
      </c>
      <c r="Q74" s="22" t="n">
        <v>2751</v>
      </c>
      <c r="R74" s="2" t="n">
        <f aca="false">VLOOKUP(H74,[1]14oct10h!$H$2:$W$159,11,0)</f>
        <v>2664</v>
      </c>
      <c r="S74" s="2" t="n">
        <f aca="false">VLOOKUP(H74,[1]14oct10h!$H$2:$W$159,12,0)</f>
        <v>0.843498746021522</v>
      </c>
      <c r="T74" s="2" t="n">
        <f aca="false">VLOOKUP(H74,[1]14oct10h!$H$2:$W$159,13,0)</f>
        <v>83</v>
      </c>
      <c r="U74" s="2" t="n">
        <f aca="false">VLOOKUP(H74,[1]14oct10h!$H$2:$W$159,14,0)</f>
        <v>0.14584742582097</v>
      </c>
      <c r="V74" s="2" t="n">
        <f aca="false">VLOOKUP(H74,[1]14oct10h!$H$2:$W$159,15,0)</f>
        <v>5</v>
      </c>
      <c r="W74" s="2" t="n">
        <f aca="false">VLOOKUP(H74,[1]14oct10h!$H$2:$W$159,16,0)</f>
        <v>0.010653828157508</v>
      </c>
    </row>
    <row r="75" customFormat="false" ht="15" hidden="false" customHeight="true" outlineLevel="0" collapsed="false">
      <c r="C75" s="10" t="n">
        <v>0.416666666666667</v>
      </c>
      <c r="D75" s="10" t="n">
        <v>0.666666666666667</v>
      </c>
      <c r="E75" s="11" t="n">
        <v>45579</v>
      </c>
      <c r="F75" s="32" t="s">
        <v>289</v>
      </c>
      <c r="G75" s="25" t="s">
        <v>213</v>
      </c>
      <c r="H75" s="67" t="s">
        <v>305</v>
      </c>
      <c r="I75" s="15" t="n">
        <v>61293</v>
      </c>
      <c r="J75" s="16" t="n">
        <v>44336</v>
      </c>
      <c r="K75" s="17" t="n">
        <v>2.52049777777778</v>
      </c>
      <c r="L75" s="18" t="s">
        <v>32</v>
      </c>
      <c r="M75" s="18" t="s">
        <v>33</v>
      </c>
      <c r="N75" s="19" t="s">
        <v>306</v>
      </c>
      <c r="O75" s="20" t="s">
        <v>307</v>
      </c>
      <c r="P75" s="21" t="s">
        <v>28</v>
      </c>
      <c r="Q75" s="22" t="n">
        <v>8203</v>
      </c>
      <c r="R75" s="2" t="n">
        <f aca="false">VLOOKUP(H75,[1]14oct10h!$H$2:$W$159,11,0)</f>
        <v>2851</v>
      </c>
      <c r="S75" s="2" t="n">
        <f aca="false">VLOOKUP(H75,[1]14oct10h!$H$2:$W$159,12,0)</f>
        <v>0.653155253471421</v>
      </c>
      <c r="T75" s="2" t="n">
        <f aca="false">VLOOKUP(H75,[1]14oct10h!$H$2:$W$159,13,0)</f>
        <v>233</v>
      </c>
      <c r="U75" s="2" t="n">
        <f aca="false">VLOOKUP(H75,[1]14oct10h!$H$2:$W$159,14,0)</f>
        <v>0.276028121033055</v>
      </c>
      <c r="V75" s="2" t="n">
        <f aca="false">VLOOKUP(H75,[1]14oct10h!$H$2:$W$159,15,0)</f>
        <v>34</v>
      </c>
      <c r="W75" s="2" t="n">
        <f aca="false">VLOOKUP(H75,[1]14oct10h!$H$2:$W$159,16,0)</f>
        <v>0.070816625495524</v>
      </c>
    </row>
    <row r="76" customFormat="false" ht="15" hidden="false" customHeight="true" outlineLevel="0" collapsed="false">
      <c r="C76" s="10" t="n">
        <v>0.416666666666667</v>
      </c>
      <c r="D76" s="10" t="n">
        <v>0.666666666666667</v>
      </c>
      <c r="E76" s="11" t="n">
        <v>45579</v>
      </c>
      <c r="F76" s="68" t="s">
        <v>308</v>
      </c>
      <c r="G76" s="31" t="s">
        <v>128</v>
      </c>
      <c r="H76" s="45" t="s">
        <v>309</v>
      </c>
      <c r="I76" s="15" t="n">
        <v>18787</v>
      </c>
      <c r="J76" s="16"/>
      <c r="K76" s="17" t="n">
        <v>1.3910890814209</v>
      </c>
      <c r="L76" s="18" t="s">
        <v>32</v>
      </c>
      <c r="M76" s="18" t="s">
        <v>33</v>
      </c>
      <c r="N76" s="19" t="s">
        <v>310</v>
      </c>
      <c r="O76" s="20" t="s">
        <v>311</v>
      </c>
      <c r="P76" s="21" t="s">
        <v>100</v>
      </c>
      <c r="Q76" s="22" t="n">
        <v>3868</v>
      </c>
      <c r="R76" s="2" t="n">
        <f aca="false">VLOOKUP(H76,[1]14oct10h!$H$2:$W$159,11,0)</f>
        <v>2459</v>
      </c>
      <c r="S76" s="2" t="n">
        <f aca="false">VLOOKUP(H76,[1]14oct10h!$H$2:$W$159,12,0)</f>
        <v>0.410872788755644</v>
      </c>
      <c r="T76" s="2" t="n">
        <f aca="false">VLOOKUP(H76,[1]14oct10h!$H$2:$W$159,13,0)</f>
        <v>1371</v>
      </c>
      <c r="U76" s="2" t="n">
        <f aca="false">VLOOKUP(H76,[1]14oct10h!$H$2:$W$159,14,0)</f>
        <v>0.569719985020532</v>
      </c>
      <c r="V76" s="2" t="n">
        <f aca="false">VLOOKUP(H76,[1]14oct10h!$H$2:$W$159,15,0)</f>
        <v>46</v>
      </c>
      <c r="W76" s="2" t="n">
        <f aca="false">VLOOKUP(H76,[1]14oct10h!$H$2:$W$159,16,0)</f>
        <v>0.0194072262238242</v>
      </c>
    </row>
    <row r="77" customFormat="false" ht="15" hidden="false" customHeight="true" outlineLevel="0" collapsed="false">
      <c r="C77" s="10" t="n">
        <v>0.416666666666667</v>
      </c>
      <c r="D77" s="10" t="n">
        <v>0.666666666666667</v>
      </c>
      <c r="E77" s="11" t="n">
        <v>45579</v>
      </c>
      <c r="F77" s="32" t="s">
        <v>308</v>
      </c>
      <c r="G77" s="31" t="s">
        <v>61</v>
      </c>
      <c r="H77" s="45" t="s">
        <v>312</v>
      </c>
      <c r="I77" s="15" t="n">
        <v>43723</v>
      </c>
      <c r="J77" s="16"/>
      <c r="K77" s="17" t="n">
        <v>1.84275</v>
      </c>
      <c r="L77" s="18" t="s">
        <v>32</v>
      </c>
      <c r="M77" s="18" t="s">
        <v>33</v>
      </c>
      <c r="N77" s="19" t="s">
        <v>313</v>
      </c>
      <c r="O77" s="20" t="s">
        <v>314</v>
      </c>
      <c r="P77" s="21" t="s">
        <v>28</v>
      </c>
      <c r="Q77" s="35" t="n">
        <v>6455</v>
      </c>
      <c r="R77" s="2" t="n">
        <f aca="false">VLOOKUP(H77,[1]14oct10h!$H$2:$W$159,11,0)</f>
        <v>3258</v>
      </c>
      <c r="S77" s="2" t="n">
        <f aca="false">VLOOKUP(H77,[1]14oct10h!$H$2:$W$159,12,0)</f>
        <v>0.582824639294663</v>
      </c>
      <c r="T77" s="2" t="n">
        <f aca="false">VLOOKUP(H77,[1]14oct10h!$H$2:$W$159,13,0)</f>
        <v>590</v>
      </c>
      <c r="U77" s="2" t="n">
        <f aca="false">VLOOKUP(H77,[1]14oct10h!$H$2:$W$159,14,0)</f>
        <v>0.40219997931471</v>
      </c>
      <c r="V77" s="2" t="n">
        <f aca="false">VLOOKUP(H77,[1]14oct10h!$H$2:$W$159,15,0)</f>
        <v>31</v>
      </c>
      <c r="W77" s="2" t="n">
        <f aca="false">VLOOKUP(H77,[1]14oct10h!$H$2:$W$159,16,0)</f>
        <v>0.0149753813906275</v>
      </c>
    </row>
    <row r="78" customFormat="false" ht="15" hidden="false" customHeight="true" outlineLevel="0" collapsed="false">
      <c r="C78" s="10" t="n">
        <v>0.416666666666667</v>
      </c>
      <c r="D78" s="10" t="n">
        <v>0.666666666666667</v>
      </c>
      <c r="E78" s="11" t="n">
        <v>45579</v>
      </c>
      <c r="F78" s="32" t="s">
        <v>308</v>
      </c>
      <c r="G78" s="25" t="s">
        <v>61</v>
      </c>
      <c r="H78" s="45" t="s">
        <v>315</v>
      </c>
      <c r="I78" s="15" t="n">
        <v>43724</v>
      </c>
      <c r="J78" s="16"/>
      <c r="K78" s="17" t="n">
        <v>0.588082479100847</v>
      </c>
      <c r="L78" s="18" t="s">
        <v>32</v>
      </c>
      <c r="M78" s="18" t="s">
        <v>33</v>
      </c>
      <c r="N78" s="19" t="s">
        <v>316</v>
      </c>
      <c r="O78" s="20" t="s">
        <v>317</v>
      </c>
      <c r="P78" s="21" t="s">
        <v>28</v>
      </c>
      <c r="Q78" s="22" t="n">
        <v>2171</v>
      </c>
      <c r="R78" s="2" t="n">
        <f aca="false">VLOOKUP(H78,[1]14oct10h!$H$2:$W$159,11,0)</f>
        <v>1995</v>
      </c>
      <c r="S78" s="2" t="n">
        <f aca="false">VLOOKUP(H78,[1]14oct10h!$H$2:$W$159,12,0)</f>
        <v>0.78001906170597</v>
      </c>
      <c r="T78" s="2" t="n">
        <f aca="false">VLOOKUP(H78,[1]14oct10h!$H$2:$W$159,13,0)</f>
        <v>152</v>
      </c>
      <c r="U78" s="2" t="n">
        <f aca="false">VLOOKUP(H78,[1]14oct10h!$H$2:$W$159,14,0)</f>
        <v>0.15857650197468</v>
      </c>
      <c r="V78" s="2" t="n">
        <f aca="false">VLOOKUP(H78,[1]14oct10h!$H$2:$W$159,15,0)</f>
        <v>29</v>
      </c>
      <c r="W78" s="2" t="n">
        <f aca="false">VLOOKUP(H78,[1]14oct10h!$H$2:$W$159,16,0)</f>
        <v>0.0614044363193506</v>
      </c>
    </row>
    <row r="79" customFormat="false" ht="15" hidden="false" customHeight="true" outlineLevel="0" collapsed="false">
      <c r="C79" s="10" t="n">
        <v>0.416666666666667</v>
      </c>
      <c r="D79" s="10" t="n">
        <v>0.666666666666667</v>
      </c>
      <c r="E79" s="11" t="n">
        <v>45579</v>
      </c>
      <c r="F79" s="12" t="s">
        <v>308</v>
      </c>
      <c r="G79" s="69" t="n">
        <v>15</v>
      </c>
      <c r="H79" s="45" t="s">
        <v>318</v>
      </c>
      <c r="I79" s="15" t="n">
        <v>44299</v>
      </c>
      <c r="J79" s="16"/>
      <c r="K79" s="17" t="n">
        <v>1.39719047619048</v>
      </c>
      <c r="L79" s="18" t="s">
        <v>32</v>
      </c>
      <c r="M79" s="18" t="s">
        <v>78</v>
      </c>
      <c r="N79" s="24" t="s">
        <v>319</v>
      </c>
      <c r="O79" s="20" t="s">
        <v>320</v>
      </c>
      <c r="P79" s="21" t="s">
        <v>28</v>
      </c>
      <c r="Q79" s="22" t="n">
        <v>7934</v>
      </c>
      <c r="R79" s="2" t="n">
        <f aca="false">VLOOKUP(H79,[1]14oct10h!$H$2:$W$159,11,0)</f>
        <v>2907</v>
      </c>
      <c r="S79" s="2" t="n">
        <f aca="false">VLOOKUP(H79,[1]14oct10h!$H$2:$W$159,12,0)</f>
        <v>0.577259652063926</v>
      </c>
      <c r="T79" s="2" t="n">
        <f aca="false">VLOOKUP(H79,[1]14oct10h!$H$2:$W$159,13,0)</f>
        <v>634</v>
      </c>
      <c r="U79" s="2" t="n">
        <f aca="false">VLOOKUP(H79,[1]14oct10h!$H$2:$W$159,14,0)</f>
        <v>0.352816301817994</v>
      </c>
      <c r="V79" s="2" t="n">
        <f aca="false">VLOOKUP(H79,[1]14oct10h!$H$2:$W$159,15,0)</f>
        <v>53</v>
      </c>
      <c r="W79" s="2" t="n">
        <f aca="false">VLOOKUP(H79,[1]14oct10h!$H$2:$W$159,16,0)</f>
        <v>0.0699240461180803</v>
      </c>
    </row>
    <row r="80" customFormat="false" ht="15" hidden="false" customHeight="true" outlineLevel="0" collapsed="false">
      <c r="C80" s="10" t="n">
        <v>0.375</v>
      </c>
      <c r="D80" s="10" t="n">
        <v>0.625</v>
      </c>
      <c r="E80" s="11" t="n">
        <v>45579</v>
      </c>
      <c r="F80" s="32" t="s">
        <v>68</v>
      </c>
      <c r="G80" s="25" t="s">
        <v>69</v>
      </c>
      <c r="H80" s="33" t="s">
        <v>70</v>
      </c>
      <c r="I80" s="15" t="n">
        <v>32906</v>
      </c>
      <c r="J80" s="16"/>
      <c r="K80" s="17" t="n">
        <v>4.20969</v>
      </c>
      <c r="L80" s="18" t="s">
        <v>32</v>
      </c>
      <c r="M80" s="18" t="s">
        <v>33</v>
      </c>
      <c r="N80" s="19" t="s">
        <v>71</v>
      </c>
      <c r="O80" s="20" t="s">
        <v>72</v>
      </c>
      <c r="P80" s="21" t="s">
        <v>28</v>
      </c>
      <c r="Q80" s="22" t="n">
        <v>9064</v>
      </c>
      <c r="R80" s="2" t="n">
        <f aca="false">VLOOKUP(H80,[1]14oct10h!$H$2:$W$159,11,0)</f>
        <v>2720</v>
      </c>
      <c r="S80" s="2" t="n">
        <f aca="false">VLOOKUP(H80,[1]14oct10h!$H$2:$W$159,12,0)</f>
        <v>0.472275306291731</v>
      </c>
      <c r="T80" s="2" t="n">
        <f aca="false">VLOOKUP(H80,[1]14oct10h!$H$2:$W$159,13,0)</f>
        <v>605</v>
      </c>
      <c r="U80" s="2" t="n">
        <f aca="false">VLOOKUP(H80,[1]14oct10h!$H$2:$W$159,14,0)</f>
        <v>0.403227145797878</v>
      </c>
      <c r="V80" s="2" t="n">
        <f aca="false">VLOOKUP(H80,[1]14oct10h!$H$2:$W$159,15,0)</f>
        <v>39</v>
      </c>
      <c r="W80" s="2" t="n">
        <f aca="false">VLOOKUP(H80,[1]14oct10h!$H$2:$W$159,16,0)</f>
        <v>0.124497547910391</v>
      </c>
    </row>
    <row r="81" customFormat="false" ht="15" hidden="false" customHeight="true" outlineLevel="0" collapsed="false">
      <c r="C81" s="10" t="n">
        <v>0.375</v>
      </c>
      <c r="D81" s="10" t="n">
        <v>0.625</v>
      </c>
      <c r="E81" s="11" t="n">
        <v>45579</v>
      </c>
      <c r="F81" s="32" t="s">
        <v>68</v>
      </c>
      <c r="G81" s="31" t="s">
        <v>69</v>
      </c>
      <c r="H81" s="33" t="s">
        <v>73</v>
      </c>
      <c r="I81" s="15" t="n">
        <v>32908</v>
      </c>
      <c r="J81" s="16"/>
      <c r="K81" s="17" t="n">
        <v>0.527833333333334</v>
      </c>
      <c r="L81" s="18" t="s">
        <v>32</v>
      </c>
      <c r="M81" s="18" t="s">
        <v>33</v>
      </c>
      <c r="N81" s="19" t="s">
        <v>74</v>
      </c>
      <c r="O81" s="20" t="s">
        <v>75</v>
      </c>
      <c r="P81" s="21" t="s">
        <v>28</v>
      </c>
      <c r="Q81" s="22" t="n">
        <v>4788</v>
      </c>
      <c r="R81" s="2" t="n">
        <f aca="false">VLOOKUP(H81,[1]14oct10h!$H$2:$W$159,11,0)</f>
        <v>2096</v>
      </c>
      <c r="S81" s="2" t="n">
        <f aca="false">VLOOKUP(H81,[1]14oct10h!$H$2:$W$159,12,0)</f>
        <v>0.873364820769687</v>
      </c>
      <c r="T81" s="2" t="n">
        <f aca="false">VLOOKUP(H81,[1]14oct10h!$H$2:$W$159,13,0)</f>
        <v>89</v>
      </c>
      <c r="U81" s="2" t="n">
        <f aca="false">VLOOKUP(H81,[1]14oct10h!$H$2:$W$159,14,0)</f>
        <v>0.104509383163774</v>
      </c>
      <c r="V81" s="2" t="n">
        <f aca="false">VLOOKUP(H81,[1]14oct10h!$H$2:$W$159,15,0)</f>
        <v>20</v>
      </c>
      <c r="W81" s="2" t="n">
        <f aca="false">VLOOKUP(H81,[1]14oct10h!$H$2:$W$159,16,0)</f>
        <v>0.022125796066539</v>
      </c>
    </row>
    <row r="82" customFormat="false" ht="15" hidden="false" customHeight="true" outlineLevel="0" collapsed="false">
      <c r="C82" s="10" t="n">
        <v>0.375</v>
      </c>
      <c r="D82" s="10" t="n">
        <v>0.625</v>
      </c>
      <c r="E82" s="11" t="n">
        <v>45579</v>
      </c>
      <c r="F82" s="32" t="s">
        <v>68</v>
      </c>
      <c r="G82" s="25" t="s">
        <v>76</v>
      </c>
      <c r="H82" s="33" t="s">
        <v>77</v>
      </c>
      <c r="I82" s="15" t="n">
        <v>16875</v>
      </c>
      <c r="J82" s="16"/>
      <c r="K82" s="17" t="n">
        <v>0.970736666666668</v>
      </c>
      <c r="L82" s="18" t="s">
        <v>32</v>
      </c>
      <c r="M82" s="18" t="s">
        <v>78</v>
      </c>
      <c r="N82" s="19" t="s">
        <v>79</v>
      </c>
      <c r="O82" s="20" t="s">
        <v>80</v>
      </c>
      <c r="P82" s="21" t="s">
        <v>28</v>
      </c>
      <c r="Q82" s="22" t="n">
        <v>7207</v>
      </c>
      <c r="R82" s="2" t="n">
        <f aca="false">VLOOKUP(H82,[1]14oct10h!$H$2:$W$159,11,0)</f>
        <v>2187</v>
      </c>
      <c r="S82" s="2" t="n">
        <f aca="false">VLOOKUP(H82,[1]14oct10h!$H$2:$W$159,12,0)</f>
        <v>0.819896248912789</v>
      </c>
      <c r="T82" s="2" t="n">
        <f aca="false">VLOOKUP(H82,[1]14oct10h!$H$2:$W$159,13,0)</f>
        <v>132</v>
      </c>
      <c r="U82" s="2" t="n">
        <f aca="false">VLOOKUP(H82,[1]14oct10h!$H$2:$W$159,14,0)</f>
        <v>0.162194654999116</v>
      </c>
      <c r="V82" s="2" t="n">
        <f aca="false">VLOOKUP(H82,[1]14oct10h!$H$2:$W$159,15,0)</f>
        <v>12</v>
      </c>
      <c r="W82" s="2" t="n">
        <f aca="false">VLOOKUP(H82,[1]14oct10h!$H$2:$W$159,16,0)</f>
        <v>0.0179090960880945</v>
      </c>
    </row>
    <row r="83" customFormat="false" ht="15" hidden="false" customHeight="true" outlineLevel="0" collapsed="false">
      <c r="C83" s="10" t="n">
        <v>0.375</v>
      </c>
      <c r="D83" s="10" t="n">
        <v>0.625</v>
      </c>
      <c r="E83" s="11" t="n">
        <v>45579</v>
      </c>
      <c r="F83" s="32" t="s">
        <v>81</v>
      </c>
      <c r="G83" s="25" t="s">
        <v>82</v>
      </c>
      <c r="H83" s="34" t="s">
        <v>83</v>
      </c>
      <c r="I83" s="15" t="n">
        <v>6590</v>
      </c>
      <c r="J83" s="16"/>
      <c r="K83" s="17" t="n">
        <v>0.901843333333334</v>
      </c>
      <c r="L83" s="18" t="s">
        <v>32</v>
      </c>
      <c r="M83" s="18" t="s">
        <v>84</v>
      </c>
      <c r="N83" s="19" t="s">
        <v>85</v>
      </c>
      <c r="O83" s="20" t="s">
        <v>86</v>
      </c>
      <c r="P83" s="21" t="s">
        <v>28</v>
      </c>
      <c r="Q83" s="35" t="n">
        <v>7372</v>
      </c>
      <c r="R83" s="2" t="n">
        <f aca="false">VLOOKUP(H83,[1]14oct10h!$H$2:$W$159,11,0)</f>
        <v>2650</v>
      </c>
      <c r="S83" s="2" t="n">
        <f aca="false">VLOOKUP(H83,[1]14oct10h!$H$2:$W$159,12,0)</f>
        <v>0.714384293822761</v>
      </c>
      <c r="T83" s="2" t="n">
        <f aca="false">VLOOKUP(H83,[1]14oct10h!$H$2:$W$159,13,0)</f>
        <v>182</v>
      </c>
      <c r="U83" s="2" t="n">
        <f aca="false">VLOOKUP(H83,[1]14oct10h!$H$2:$W$159,14,0)</f>
        <v>0.234274449243132</v>
      </c>
      <c r="V83" s="2" t="n">
        <f aca="false">VLOOKUP(H83,[1]14oct10h!$H$2:$W$159,15,0)</f>
        <v>17</v>
      </c>
      <c r="W83" s="2" t="n">
        <f aca="false">VLOOKUP(H83,[1]14oct10h!$H$2:$W$159,16,0)</f>
        <v>0.0513412569341073</v>
      </c>
    </row>
    <row r="84" customFormat="false" ht="15" hidden="false" customHeight="true" outlineLevel="0" collapsed="false">
      <c r="C84" s="10" t="n">
        <v>0.375</v>
      </c>
      <c r="D84" s="10" t="n">
        <v>0.625</v>
      </c>
      <c r="E84" s="11" t="n">
        <v>45579</v>
      </c>
      <c r="F84" s="32" t="s">
        <v>81</v>
      </c>
      <c r="G84" s="31" t="s">
        <v>82</v>
      </c>
      <c r="H84" s="34" t="s">
        <v>87</v>
      </c>
      <c r="I84" s="15" t="n">
        <v>11871</v>
      </c>
      <c r="J84" s="16"/>
      <c r="K84" s="17" t="n">
        <v>1.31757166666667</v>
      </c>
      <c r="L84" s="18" t="s">
        <v>32</v>
      </c>
      <c r="M84" s="18" t="s">
        <v>88</v>
      </c>
      <c r="N84" s="19" t="s">
        <v>89</v>
      </c>
      <c r="O84" s="20" t="s">
        <v>90</v>
      </c>
      <c r="P84" s="21" t="s">
        <v>28</v>
      </c>
      <c r="Q84" s="35" t="n">
        <v>8506</v>
      </c>
      <c r="R84" s="2" t="n">
        <f aca="false">VLOOKUP(H84,[1]14oct10h!$H$2:$W$159,11,0)</f>
        <v>2582</v>
      </c>
      <c r="S84" s="2" t="n">
        <f aca="false">VLOOKUP(H84,[1]14oct10h!$H$2:$W$159,12,0)</f>
        <v>0.741670008138861</v>
      </c>
      <c r="T84" s="2" t="n">
        <f aca="false">VLOOKUP(H84,[1]14oct10h!$H$2:$W$159,13,0)</f>
        <v>288</v>
      </c>
      <c r="U84" s="2" t="n">
        <f aca="false">VLOOKUP(H84,[1]14oct10h!$H$2:$W$159,14,0)</f>
        <v>0.212830438837535</v>
      </c>
      <c r="V84" s="2" t="n">
        <f aca="false">VLOOKUP(H84,[1]14oct10h!$H$2:$W$159,15,0)</f>
        <v>16</v>
      </c>
      <c r="W84" s="2" t="n">
        <f aca="false">VLOOKUP(H84,[1]14oct10h!$H$2:$W$159,16,0)</f>
        <v>0.0454995530236035</v>
      </c>
    </row>
    <row r="85" customFormat="false" ht="15" hidden="false" customHeight="true" outlineLevel="0" collapsed="false">
      <c r="C85" s="10" t="n">
        <v>0.375</v>
      </c>
      <c r="D85" s="10" t="n">
        <v>0.625</v>
      </c>
      <c r="E85" s="11" t="n">
        <v>45579</v>
      </c>
      <c r="F85" s="32" t="s">
        <v>81</v>
      </c>
      <c r="G85" s="25" t="s">
        <v>91</v>
      </c>
      <c r="H85" s="34" t="s">
        <v>92</v>
      </c>
      <c r="I85" s="15" t="n">
        <v>16871</v>
      </c>
      <c r="J85" s="16"/>
      <c r="K85" s="17" t="n">
        <v>2.45341666666667</v>
      </c>
      <c r="L85" s="18" t="s">
        <v>32</v>
      </c>
      <c r="M85" s="18" t="s">
        <v>93</v>
      </c>
      <c r="N85" s="19" t="s">
        <v>94</v>
      </c>
      <c r="O85" s="20" t="s">
        <v>95</v>
      </c>
      <c r="P85" s="21" t="s">
        <v>28</v>
      </c>
      <c r="Q85" s="35" t="n">
        <v>9463</v>
      </c>
      <c r="R85" s="2" t="n">
        <f aca="false">VLOOKUP(H85,[1]14oct10h!$H$2:$W$159,11,0)</f>
        <v>5464</v>
      </c>
      <c r="S85" s="2" t="n">
        <f aca="false">VLOOKUP(H85,[1]14oct10h!$H$2:$W$159,12,0)</f>
        <v>0.564280983112145</v>
      </c>
      <c r="T85" s="2" t="n">
        <f aca="false">VLOOKUP(H85,[1]14oct10h!$H$2:$W$159,13,0)</f>
        <v>1640</v>
      </c>
      <c r="U85" s="2" t="n">
        <f aca="false">VLOOKUP(H85,[1]14oct10h!$H$2:$W$159,14,0)</f>
        <v>0.351296627846187</v>
      </c>
      <c r="V85" s="2" t="n">
        <f aca="false">VLOOKUP(H85,[1]14oct10h!$H$2:$W$159,15,0)</f>
        <v>143</v>
      </c>
      <c r="W85" s="2" t="n">
        <f aca="false">VLOOKUP(H85,[1]14oct10h!$H$2:$W$159,16,0)</f>
        <v>0.0844223890416682</v>
      </c>
    </row>
    <row r="86" customFormat="false" ht="15" hidden="false" customHeight="true" outlineLevel="0" collapsed="false">
      <c r="C86" s="10" t="n">
        <v>0.375</v>
      </c>
      <c r="D86" s="10" t="n">
        <v>0.625</v>
      </c>
      <c r="E86" s="11" t="n">
        <v>45579</v>
      </c>
      <c r="F86" s="32" t="s">
        <v>81</v>
      </c>
      <c r="G86" s="25" t="s">
        <v>96</v>
      </c>
      <c r="H86" s="34" t="s">
        <v>97</v>
      </c>
      <c r="I86" s="15" t="n">
        <v>50849</v>
      </c>
      <c r="J86" s="16" t="n">
        <v>52130</v>
      </c>
      <c r="K86" s="17" t="n">
        <v>0.267491904761905</v>
      </c>
      <c r="L86" s="18" t="s">
        <v>24</v>
      </c>
      <c r="M86" s="18" t="s">
        <v>24</v>
      </c>
      <c r="N86" s="19" t="s">
        <v>98</v>
      </c>
      <c r="O86" s="20" t="s">
        <v>99</v>
      </c>
      <c r="P86" s="21" t="s">
        <v>100</v>
      </c>
      <c r="Q86" s="35" t="n">
        <v>1724</v>
      </c>
      <c r="R86" s="2" t="n">
        <f aca="false">VLOOKUP(H86,[1]14oct10h!$H$2:$W$159,11,0)</f>
        <v>1156</v>
      </c>
      <c r="S86" s="2" t="n">
        <f aca="false">VLOOKUP(H86,[1]14oct10h!$H$2:$W$159,12,0)</f>
        <v>0.852108456340781</v>
      </c>
      <c r="T86" s="2" t="n">
        <f aca="false">VLOOKUP(H86,[1]14oct10h!$H$2:$W$159,13,0)</f>
        <v>35</v>
      </c>
      <c r="U86" s="2" t="n">
        <f aca="false">VLOOKUP(H86,[1]14oct10h!$H$2:$W$159,14,0)</f>
        <v>0.136628895074973</v>
      </c>
      <c r="V86" s="2" t="n">
        <f aca="false">VLOOKUP(H86,[1]14oct10h!$H$2:$W$159,15,0)</f>
        <v>4</v>
      </c>
      <c r="W86" s="2" t="n">
        <f aca="false">VLOOKUP(H86,[1]14oct10h!$H$2:$W$159,16,0)</f>
        <v>0.0112626485842459</v>
      </c>
    </row>
    <row r="87" customFormat="false" ht="15" hidden="false" customHeight="true" outlineLevel="0" collapsed="false">
      <c r="C87" s="10" t="n">
        <v>0.625</v>
      </c>
      <c r="D87" s="10" t="n">
        <v>0.833333333333333</v>
      </c>
      <c r="E87" s="11" t="n">
        <v>45579</v>
      </c>
      <c r="F87" s="32" t="s">
        <v>101</v>
      </c>
      <c r="G87" s="25" t="s">
        <v>61</v>
      </c>
      <c r="H87" s="36" t="s">
        <v>102</v>
      </c>
      <c r="I87" s="15" t="n">
        <v>43974</v>
      </c>
      <c r="J87" s="16"/>
      <c r="K87" s="17" t="n">
        <v>2.725096</v>
      </c>
      <c r="L87" s="18" t="s">
        <v>32</v>
      </c>
      <c r="M87" s="18" t="s">
        <v>33</v>
      </c>
      <c r="N87" s="19" t="s">
        <v>103</v>
      </c>
      <c r="O87" s="20" t="s">
        <v>104</v>
      </c>
      <c r="P87" s="21" t="s">
        <v>100</v>
      </c>
      <c r="Q87" s="35" t="n">
        <v>7297</v>
      </c>
      <c r="R87" s="2" t="n">
        <f aca="false">VLOOKUP(H87,[1]14oct10h!$H$2:$W$159,11,0)</f>
        <v>4616</v>
      </c>
      <c r="S87" s="2" t="n">
        <f aca="false">VLOOKUP(H87,[1]14oct10h!$H$2:$W$159,12,0)</f>
        <v>0.444167049800987</v>
      </c>
      <c r="T87" s="2" t="n">
        <f aca="false">VLOOKUP(H87,[1]14oct10h!$H$2:$W$159,13,0)</f>
        <v>1194</v>
      </c>
      <c r="U87" s="2" t="n">
        <f aca="false">VLOOKUP(H87,[1]14oct10h!$H$2:$W$159,14,0)</f>
        <v>0.53525383151897</v>
      </c>
      <c r="V87" s="2" t="n">
        <f aca="false">VLOOKUP(H87,[1]14oct10h!$H$2:$W$159,15,0)</f>
        <v>75</v>
      </c>
      <c r="W87" s="2" t="n">
        <f aca="false">VLOOKUP(H87,[1]14oct10h!$H$2:$W$159,16,0)</f>
        <v>0.0205791186800433</v>
      </c>
    </row>
    <row r="88" customFormat="false" ht="15" hidden="false" customHeight="true" outlineLevel="0" collapsed="false">
      <c r="C88" s="10" t="n">
        <v>0.625</v>
      </c>
      <c r="D88" s="10" t="n">
        <v>0.833333333333333</v>
      </c>
      <c r="E88" s="11" t="n">
        <v>45579</v>
      </c>
      <c r="F88" s="32" t="s">
        <v>105</v>
      </c>
      <c r="G88" s="31" t="s">
        <v>96</v>
      </c>
      <c r="H88" s="36" t="s">
        <v>106</v>
      </c>
      <c r="I88" s="15" t="n">
        <v>56538</v>
      </c>
      <c r="J88" s="16"/>
      <c r="K88" s="17" t="n">
        <v>0.279883666666667</v>
      </c>
      <c r="L88" s="18" t="s">
        <v>24</v>
      </c>
      <c r="M88" s="18" t="s">
        <v>24</v>
      </c>
      <c r="N88" s="19" t="s">
        <v>107</v>
      </c>
      <c r="O88" s="20" t="s">
        <v>108</v>
      </c>
      <c r="P88" s="21" t="s">
        <v>28</v>
      </c>
      <c r="Q88" s="35" t="n">
        <v>2071</v>
      </c>
      <c r="R88" s="2" t="n">
        <f aca="false">VLOOKUP(H88,[1]14oct10h!$H$2:$W$159,11,0)</f>
        <v>1194</v>
      </c>
      <c r="S88" s="2" t="n">
        <f aca="false">VLOOKUP(H88,[1]14oct10h!$H$2:$W$159,12,0)</f>
        <v>0.655647871220512</v>
      </c>
      <c r="T88" s="2" t="n">
        <f aca="false">VLOOKUP(H88,[1]14oct10h!$H$2:$W$159,13,0)</f>
        <v>64</v>
      </c>
      <c r="U88" s="2" t="n">
        <f aca="false">VLOOKUP(H88,[1]14oct10h!$H$2:$W$159,14,0)</f>
        <v>0.13490078555159</v>
      </c>
      <c r="V88" s="2" t="n">
        <f aca="false">VLOOKUP(H88,[1]14oct10h!$H$2:$W$159,15,0)</f>
        <v>12</v>
      </c>
      <c r="W88" s="2" t="n">
        <f aca="false">VLOOKUP(H88,[1]14oct10h!$H$2:$W$159,16,0)</f>
        <v>0.209451343227898</v>
      </c>
    </row>
    <row r="89" customFormat="false" ht="15" hidden="false" customHeight="true" outlineLevel="0" collapsed="false">
      <c r="C89" s="10" t="n">
        <v>0.625</v>
      </c>
      <c r="D89" s="10" t="n">
        <v>0.833333333333333</v>
      </c>
      <c r="E89" s="11" t="n">
        <v>45579</v>
      </c>
      <c r="F89" s="32" t="s">
        <v>105</v>
      </c>
      <c r="G89" s="25" t="s">
        <v>109</v>
      </c>
      <c r="H89" s="36" t="s">
        <v>110</v>
      </c>
      <c r="I89" s="15" t="n">
        <v>45478</v>
      </c>
      <c r="J89" s="16"/>
      <c r="K89" s="17" t="n">
        <v>1.311617125</v>
      </c>
      <c r="L89" s="18" t="s">
        <v>111</v>
      </c>
      <c r="M89" s="18" t="s">
        <v>112</v>
      </c>
      <c r="N89" s="19" t="s">
        <v>113</v>
      </c>
      <c r="O89" s="20" t="s">
        <v>114</v>
      </c>
      <c r="P89" s="21" t="s">
        <v>28</v>
      </c>
      <c r="Q89" s="22" t="n">
        <v>4735</v>
      </c>
      <c r="R89" s="2" t="n">
        <f aca="false">VLOOKUP(H89,[1]14oct10h!$H$2:$W$159,11,0)</f>
        <v>1559</v>
      </c>
      <c r="S89" s="2" t="n">
        <f aca="false">VLOOKUP(H89,[1]14oct10h!$H$2:$W$159,12,0)</f>
        <v>0.565926720234159</v>
      </c>
      <c r="T89" s="2" t="n">
        <f aca="false">VLOOKUP(H89,[1]14oct10h!$H$2:$W$159,13,0)</f>
        <v>493</v>
      </c>
      <c r="U89" s="2" t="n">
        <f aca="false">VLOOKUP(H89,[1]14oct10h!$H$2:$W$159,14,0)</f>
        <v>0.416319581692313</v>
      </c>
      <c r="V89" s="2" t="n">
        <f aca="false">VLOOKUP(H89,[1]14oct10h!$H$2:$W$159,15,0)</f>
        <v>12</v>
      </c>
      <c r="W89" s="2" t="n">
        <f aca="false">VLOOKUP(H89,[1]14oct10h!$H$2:$W$159,16,0)</f>
        <v>0.0177536980735285</v>
      </c>
    </row>
    <row r="90" customFormat="false" ht="15" hidden="false" customHeight="true" outlineLevel="0" collapsed="false">
      <c r="C90" s="10" t="n">
        <v>0.625</v>
      </c>
      <c r="D90" s="10" t="n">
        <v>0.833333333333333</v>
      </c>
      <c r="E90" s="11" t="n">
        <v>45579</v>
      </c>
      <c r="F90" s="32" t="s">
        <v>105</v>
      </c>
      <c r="G90" s="31" t="s">
        <v>115</v>
      </c>
      <c r="H90" s="36" t="s">
        <v>116</v>
      </c>
      <c r="I90" s="15" t="n">
        <v>41025</v>
      </c>
      <c r="J90" s="16"/>
      <c r="K90" s="17" t="n">
        <v>0.57912</v>
      </c>
      <c r="L90" s="18" t="s">
        <v>111</v>
      </c>
      <c r="M90" s="18" t="s">
        <v>117</v>
      </c>
      <c r="N90" s="19" t="s">
        <v>118</v>
      </c>
      <c r="O90" s="20" t="s">
        <v>119</v>
      </c>
      <c r="P90" s="21" t="s">
        <v>28</v>
      </c>
      <c r="Q90" s="22" t="n">
        <v>1994</v>
      </c>
      <c r="R90" s="2" t="n">
        <f aca="false">VLOOKUP(H90,[1]14oct10h!$H$2:$W$159,11,0)</f>
        <v>753</v>
      </c>
      <c r="S90" s="2" t="n">
        <f aca="false">VLOOKUP(H90,[1]14oct10h!$H$2:$W$159,12,0)</f>
        <v>0.44263052261519</v>
      </c>
      <c r="T90" s="2" t="n">
        <f aca="false">VLOOKUP(H90,[1]14oct10h!$H$2:$W$159,13,0)</f>
        <v>138</v>
      </c>
      <c r="U90" s="2" t="n">
        <f aca="false">VLOOKUP(H90,[1]14oct10h!$H$2:$W$159,14,0)</f>
        <v>0.546697985103866</v>
      </c>
      <c r="V90" s="2" t="n">
        <f aca="false">VLOOKUP(H90,[1]14oct10h!$H$2:$W$159,15,0)</f>
        <v>6</v>
      </c>
      <c r="W90" s="2" t="n">
        <f aca="false">VLOOKUP(H90,[1]14oct10h!$H$2:$W$159,16,0)</f>
        <v>0.0106714922809435</v>
      </c>
    </row>
    <row r="91" customFormat="false" ht="15" hidden="false" customHeight="true" outlineLevel="0" collapsed="false">
      <c r="C91" s="10" t="n">
        <v>0.625</v>
      </c>
      <c r="D91" s="10" t="n">
        <v>0.833333333333333</v>
      </c>
      <c r="E91" s="11" t="n">
        <v>45579</v>
      </c>
      <c r="F91" s="37" t="s">
        <v>120</v>
      </c>
      <c r="G91" s="31" t="s">
        <v>56</v>
      </c>
      <c r="H91" s="38" t="s">
        <v>121</v>
      </c>
      <c r="I91" s="15" t="n">
        <v>52262</v>
      </c>
      <c r="J91" s="16"/>
      <c r="K91" s="17" t="n">
        <v>1.39288435507813</v>
      </c>
      <c r="L91" s="18" t="s">
        <v>24</v>
      </c>
      <c r="M91" s="18" t="s">
        <v>58</v>
      </c>
      <c r="N91" s="19" t="s">
        <v>122</v>
      </c>
      <c r="O91" s="20" t="s">
        <v>123</v>
      </c>
      <c r="P91" s="21" t="s">
        <v>28</v>
      </c>
      <c r="Q91" s="22"/>
      <c r="R91" s="2" t="n">
        <f aca="false">VLOOKUP(H91,[1]14oct10h!$H$2:$W$159,11,0)</f>
        <v>2223</v>
      </c>
      <c r="S91" s="2" t="n">
        <f aca="false">VLOOKUP(H91,[1]14oct10h!$H$2:$W$159,12,0)</f>
        <v>0.750604541499888</v>
      </c>
      <c r="T91" s="2" t="n">
        <f aca="false">VLOOKUP(H91,[1]14oct10h!$H$2:$W$159,13,0)</f>
        <v>256</v>
      </c>
      <c r="U91" s="2" t="n">
        <f aca="false">VLOOKUP(H91,[1]14oct10h!$H$2:$W$159,14,0)</f>
        <v>0.245746247388808</v>
      </c>
      <c r="V91" s="2" t="n">
        <f aca="false">VLOOKUP(H91,[1]14oct10h!$H$2:$W$159,15,0)</f>
        <v>5</v>
      </c>
      <c r="W91" s="2" t="n">
        <f aca="false">VLOOKUP(H91,[1]14oct10h!$H$2:$W$159,16,0)</f>
        <v>0.00364921111130392</v>
      </c>
    </row>
    <row r="92" customFormat="false" ht="15" hidden="false" customHeight="true" outlineLevel="0" collapsed="false">
      <c r="C92" s="10" t="n">
        <v>0.625</v>
      </c>
      <c r="D92" s="10" t="n">
        <v>0.833333333333333</v>
      </c>
      <c r="E92" s="11" t="n">
        <v>45579</v>
      </c>
      <c r="F92" s="37" t="s">
        <v>120</v>
      </c>
      <c r="G92" s="25" t="s">
        <v>56</v>
      </c>
      <c r="H92" s="38" t="s">
        <v>124</v>
      </c>
      <c r="I92" s="15" t="n">
        <v>30775</v>
      </c>
      <c r="J92" s="16"/>
      <c r="K92" s="17" t="n">
        <v>1.5643155168457</v>
      </c>
      <c r="L92" s="18" t="s">
        <v>24</v>
      </c>
      <c r="M92" s="18" t="s">
        <v>58</v>
      </c>
      <c r="N92" s="19" t="s">
        <v>125</v>
      </c>
      <c r="O92" s="20" t="s">
        <v>126</v>
      </c>
      <c r="P92" s="21" t="s">
        <v>28</v>
      </c>
      <c r="Q92" s="22" t="n">
        <v>3115</v>
      </c>
      <c r="R92" s="2" t="n">
        <f aca="false">VLOOKUP(H92,[1]14oct10h!$H$2:$W$159,11,0)</f>
        <v>1763</v>
      </c>
      <c r="S92" s="2" t="n">
        <f aca="false">VLOOKUP(H92,[1]14oct10h!$H$2:$W$159,12,0)</f>
        <v>0.5066328009409</v>
      </c>
      <c r="T92" s="2" t="n">
        <f aca="false">VLOOKUP(H92,[1]14oct10h!$H$2:$W$159,13,0)</f>
        <v>331</v>
      </c>
      <c r="U92" s="2" t="n">
        <f aca="false">VLOOKUP(H92,[1]14oct10h!$H$2:$W$159,14,0)</f>
        <v>0.483541692847823</v>
      </c>
      <c r="V92" s="2" t="n">
        <f aca="false">VLOOKUP(H92,[1]14oct10h!$H$2:$W$159,15,0)</f>
        <v>7</v>
      </c>
      <c r="W92" s="2" t="n">
        <f aca="false">VLOOKUP(H92,[1]14oct10h!$H$2:$W$159,16,0)</f>
        <v>0.00982550621127626</v>
      </c>
    </row>
    <row r="93" customFormat="false" ht="15" hidden="false" customHeight="true" outlineLevel="0" collapsed="false">
      <c r="C93" s="10" t="n">
        <v>0.625</v>
      </c>
      <c r="D93" s="10" t="n">
        <v>0.875</v>
      </c>
      <c r="E93" s="11" t="n">
        <v>45579</v>
      </c>
      <c r="F93" s="39" t="s">
        <v>127</v>
      </c>
      <c r="G93" s="25" t="s">
        <v>128</v>
      </c>
      <c r="H93" s="40" t="s">
        <v>129</v>
      </c>
      <c r="I93" s="15" t="n">
        <v>10249</v>
      </c>
      <c r="J93" s="16"/>
      <c r="K93" s="17" t="n">
        <v>1.39929116638184</v>
      </c>
      <c r="L93" s="18" t="s">
        <v>32</v>
      </c>
      <c r="M93" s="18" t="s">
        <v>33</v>
      </c>
      <c r="N93" s="19" t="s">
        <v>130</v>
      </c>
      <c r="O93" s="20" t="s">
        <v>131</v>
      </c>
      <c r="P93" s="21" t="s">
        <v>100</v>
      </c>
      <c r="Q93" s="35" t="n">
        <v>2100</v>
      </c>
      <c r="R93" s="2" t="n">
        <f aca="false">VLOOKUP(H93,[1]14oct10h!$H$2:$W$159,11,0)</f>
        <v>768</v>
      </c>
      <c r="S93" s="2" t="n">
        <f aca="false">VLOOKUP(H93,[1]14oct10h!$H$2:$W$159,12,0)</f>
        <v>0.142866103356568</v>
      </c>
      <c r="T93" s="2" t="n">
        <f aca="false">VLOOKUP(H93,[1]14oct10h!$H$2:$W$159,13,0)</f>
        <v>1324</v>
      </c>
      <c r="U93" s="2" t="n">
        <f aca="false">VLOOKUP(H93,[1]14oct10h!$H$2:$W$159,14,0)</f>
        <v>0.848877414421767</v>
      </c>
      <c r="V93" s="2" t="n">
        <f aca="false">VLOOKUP(H93,[1]14oct10h!$H$2:$W$159,15,0)</f>
        <v>12</v>
      </c>
      <c r="W93" s="2" t="n">
        <f aca="false">VLOOKUP(H93,[1]14oct10h!$H$2:$W$159,16,0)</f>
        <v>0.0082564822216657</v>
      </c>
    </row>
    <row r="94" customFormat="false" ht="15" hidden="false" customHeight="true" outlineLevel="0" collapsed="false">
      <c r="C94" s="10" t="n">
        <v>0.625</v>
      </c>
      <c r="D94" s="10" t="n">
        <v>0.875</v>
      </c>
      <c r="E94" s="11" t="n">
        <v>45579</v>
      </c>
      <c r="F94" s="41" t="s">
        <v>127</v>
      </c>
      <c r="G94" s="13" t="s">
        <v>61</v>
      </c>
      <c r="H94" s="40" t="s">
        <v>132</v>
      </c>
      <c r="I94" s="15" t="n">
        <v>32904</v>
      </c>
      <c r="J94" s="16" t="n">
        <v>56458</v>
      </c>
      <c r="K94" s="17" t="n">
        <v>2.25205940265152</v>
      </c>
      <c r="L94" s="18" t="s">
        <v>32</v>
      </c>
      <c r="M94" s="18" t="s">
        <v>33</v>
      </c>
      <c r="N94" s="19" t="s">
        <v>133</v>
      </c>
      <c r="O94" s="20" t="s">
        <v>134</v>
      </c>
      <c r="P94" s="21" t="s">
        <v>28</v>
      </c>
      <c r="Q94" s="35" t="n">
        <v>8232</v>
      </c>
      <c r="R94" s="2" t="n">
        <f aca="false">VLOOKUP(H94,[1]14oct10h!$H$2:$W$159,11,0)</f>
        <v>3899</v>
      </c>
      <c r="S94" s="2" t="n">
        <f aca="false">VLOOKUP(H94,[1]14oct10h!$H$2:$W$159,12,0)</f>
        <v>0.716211463749825</v>
      </c>
      <c r="T94" s="2" t="n">
        <f aca="false">VLOOKUP(H94,[1]14oct10h!$H$2:$W$159,13,0)</f>
        <v>184</v>
      </c>
      <c r="U94" s="2" t="n">
        <f aca="false">VLOOKUP(H94,[1]14oct10h!$H$2:$W$159,14,0)</f>
        <v>0.251070735480357</v>
      </c>
      <c r="V94" s="2" t="n">
        <f aca="false">VLOOKUP(H94,[1]14oct10h!$H$2:$W$159,15,0)</f>
        <v>28</v>
      </c>
      <c r="W94" s="2" t="n">
        <f aca="false">VLOOKUP(H94,[1]14oct10h!$H$2:$W$159,16,0)</f>
        <v>0.0327178007698173</v>
      </c>
    </row>
    <row r="95" customFormat="false" ht="15" hidden="false" customHeight="true" outlineLevel="0" collapsed="false">
      <c r="C95" s="10" t="n">
        <v>0.625</v>
      </c>
      <c r="D95" s="10" t="n">
        <v>0.875</v>
      </c>
      <c r="E95" s="11" t="n">
        <v>45579</v>
      </c>
      <c r="F95" s="41" t="s">
        <v>135</v>
      </c>
      <c r="G95" s="31" t="s">
        <v>136</v>
      </c>
      <c r="H95" s="42" t="s">
        <v>137</v>
      </c>
      <c r="I95" s="15" t="n">
        <v>16907</v>
      </c>
      <c r="J95" s="16"/>
      <c r="K95" s="17" t="n">
        <v>1.775305</v>
      </c>
      <c r="L95" s="18" t="s">
        <v>32</v>
      </c>
      <c r="M95" s="18" t="s">
        <v>33</v>
      </c>
      <c r="N95" s="19" t="s">
        <v>138</v>
      </c>
      <c r="O95" s="20" t="s">
        <v>139</v>
      </c>
      <c r="P95" s="21" t="s">
        <v>100</v>
      </c>
      <c r="Q95" s="35" t="n">
        <v>1837</v>
      </c>
      <c r="R95" s="2" t="n">
        <f aca="false">VLOOKUP(H95,[1]14oct10h!$H$2:$W$159,11,0)</f>
        <v>359</v>
      </c>
      <c r="S95" s="2" t="n">
        <f aca="false">VLOOKUP(H95,[1]14oct10h!$H$2:$W$159,12,0)</f>
        <v>0.116247929431062</v>
      </c>
      <c r="T95" s="2" t="n">
        <f aca="false">VLOOKUP(H95,[1]14oct10h!$H$2:$W$159,13,0)</f>
        <v>632</v>
      </c>
      <c r="U95" s="2" t="n">
        <f aca="false">VLOOKUP(H95,[1]14oct10h!$H$2:$W$159,14,0)</f>
        <v>0.88360918814384</v>
      </c>
      <c r="V95" s="2" t="n">
        <f aca="false">VLOOKUP(H95,[1]14oct10h!$H$2:$W$159,15,0)</f>
        <v>2</v>
      </c>
      <c r="W95" s="2" t="n">
        <f aca="false">VLOOKUP(H95,[1]14oct10h!$H$2:$W$159,16,0)</f>
        <v>0.000142882425098463</v>
      </c>
    </row>
    <row r="96" customFormat="false" ht="15" hidden="false" customHeight="true" outlineLevel="0" collapsed="false">
      <c r="C96" s="10" t="n">
        <v>0.625</v>
      </c>
      <c r="D96" s="10" t="n">
        <v>0.875</v>
      </c>
      <c r="E96" s="11" t="n">
        <v>45579</v>
      </c>
      <c r="F96" s="41" t="s">
        <v>135</v>
      </c>
      <c r="G96" s="25" t="s">
        <v>30</v>
      </c>
      <c r="H96" s="42" t="s">
        <v>140</v>
      </c>
      <c r="I96" s="15" t="n">
        <v>15585</v>
      </c>
      <c r="J96" s="16"/>
      <c r="K96" s="17" t="n">
        <v>3.60336832541667</v>
      </c>
      <c r="L96" s="18" t="s">
        <v>32</v>
      </c>
      <c r="M96" s="18" t="s">
        <v>33</v>
      </c>
      <c r="N96" s="19" t="s">
        <v>141</v>
      </c>
      <c r="O96" s="20" t="s">
        <v>142</v>
      </c>
      <c r="P96" s="21" t="s">
        <v>28</v>
      </c>
      <c r="Q96" s="35" t="n">
        <v>14279</v>
      </c>
      <c r="R96" s="2" t="n">
        <f aca="false">VLOOKUP(H96,[1]14oct10h!$H$2:$W$159,11,0)</f>
        <v>4534</v>
      </c>
      <c r="S96" s="2" t="n">
        <f aca="false">VLOOKUP(H96,[1]14oct10h!$H$2:$W$159,12,0)</f>
        <v>0.733541971538894</v>
      </c>
      <c r="T96" s="2" t="n">
        <f aca="false">VLOOKUP(H96,[1]14oct10h!$H$2:$W$159,13,0)</f>
        <v>362</v>
      </c>
      <c r="U96" s="2" t="n">
        <f aca="false">VLOOKUP(H96,[1]14oct10h!$H$2:$W$159,14,0)</f>
        <v>0.20784626192238</v>
      </c>
      <c r="V96" s="2" t="n">
        <f aca="false">VLOOKUP(H96,[1]14oct10h!$H$2:$W$159,15,0)</f>
        <v>118</v>
      </c>
      <c r="W96" s="2" t="n">
        <f aca="false">VLOOKUP(H96,[1]14oct10h!$H$2:$W$159,16,0)</f>
        <v>0.0586117665387264</v>
      </c>
    </row>
    <row r="97" customFormat="false" ht="15" hidden="false" customHeight="true" outlineLevel="0" collapsed="false">
      <c r="C97" s="10" t="n">
        <v>0.625</v>
      </c>
      <c r="D97" s="10" t="n">
        <v>0.875</v>
      </c>
      <c r="E97" s="11" t="n">
        <v>45579</v>
      </c>
      <c r="F97" s="41" t="s">
        <v>135</v>
      </c>
      <c r="G97" s="31" t="s">
        <v>143</v>
      </c>
      <c r="H97" s="42" t="s">
        <v>144</v>
      </c>
      <c r="I97" s="15" t="n">
        <v>18812</v>
      </c>
      <c r="J97" s="16"/>
      <c r="K97" s="17" t="n">
        <v>0.721046666666667</v>
      </c>
      <c r="L97" s="18" t="s">
        <v>111</v>
      </c>
      <c r="M97" s="18" t="s">
        <v>145</v>
      </c>
      <c r="N97" s="19" t="s">
        <v>146</v>
      </c>
      <c r="O97" s="20" t="s">
        <v>147</v>
      </c>
      <c r="P97" s="21" t="s">
        <v>28</v>
      </c>
      <c r="Q97" s="35" t="n">
        <v>2866</v>
      </c>
      <c r="R97" s="2" t="n">
        <f aca="false">VLOOKUP(H97,[1]14oct10h!$H$2:$W$159,11,0)</f>
        <v>1034</v>
      </c>
      <c r="S97" s="2" t="n">
        <f aca="false">VLOOKUP(H97,[1]14oct10h!$H$2:$W$159,12,0)</f>
        <v>0.581877819996352</v>
      </c>
      <c r="T97" s="2" t="n">
        <f aca="false">VLOOKUP(H97,[1]14oct10h!$H$2:$W$159,13,0)</f>
        <v>209</v>
      </c>
      <c r="U97" s="2" t="n">
        <f aca="false">VLOOKUP(H97,[1]14oct10h!$H$2:$W$159,14,0)</f>
        <v>0.279625080406242</v>
      </c>
      <c r="V97" s="2" t="n">
        <f aca="false">VLOOKUP(H97,[1]14oct10h!$H$2:$W$159,15,0)</f>
        <v>32</v>
      </c>
      <c r="W97" s="2" t="n">
        <f aca="false">VLOOKUP(H97,[1]14oct10h!$H$2:$W$159,16,0)</f>
        <v>0.138497099597406</v>
      </c>
    </row>
    <row r="98" customFormat="false" ht="15" hidden="false" customHeight="true" outlineLevel="0" collapsed="false">
      <c r="C98" s="10" t="n">
        <v>0.625</v>
      </c>
      <c r="D98" s="10" t="n">
        <v>0.875</v>
      </c>
      <c r="E98" s="11" t="n">
        <v>45579</v>
      </c>
      <c r="F98" s="39" t="s">
        <v>148</v>
      </c>
      <c r="G98" s="25" t="s">
        <v>61</v>
      </c>
      <c r="H98" s="43" t="s">
        <v>149</v>
      </c>
      <c r="I98" s="15" t="n">
        <v>15678</v>
      </c>
      <c r="J98" s="16"/>
      <c r="K98" s="17" t="n">
        <v>0.770116666666667</v>
      </c>
      <c r="L98" s="18" t="s">
        <v>32</v>
      </c>
      <c r="M98" s="18" t="s">
        <v>33</v>
      </c>
      <c r="N98" s="19" t="s">
        <v>150</v>
      </c>
      <c r="O98" s="20" t="s">
        <v>151</v>
      </c>
      <c r="P98" s="21" t="s">
        <v>28</v>
      </c>
      <c r="Q98" s="22" t="n">
        <v>2089</v>
      </c>
      <c r="R98" s="2" t="n">
        <f aca="false">VLOOKUP(H98,[1]14oct10h!$H$2:$W$159,11,0)</f>
        <v>1869</v>
      </c>
      <c r="S98" s="2" t="n">
        <f aca="false">VLOOKUP(H98,[1]14oct10h!$H$2:$W$159,12,0)</f>
        <v>0.554241881589713</v>
      </c>
      <c r="T98" s="2" t="n">
        <f aca="false">VLOOKUP(H98,[1]14oct10h!$H$2:$W$159,13,0)</f>
        <v>190</v>
      </c>
      <c r="U98" s="2" t="n">
        <f aca="false">VLOOKUP(H98,[1]14oct10h!$H$2:$W$159,14,0)</f>
        <v>0.313507736901128</v>
      </c>
      <c r="V98" s="2" t="n">
        <f aca="false">VLOOKUP(H98,[1]14oct10h!$H$2:$W$159,15,0)</f>
        <v>30</v>
      </c>
      <c r="W98" s="2" t="n">
        <f aca="false">VLOOKUP(H98,[1]14oct10h!$H$2:$W$159,16,0)</f>
        <v>0.132250381509159</v>
      </c>
    </row>
    <row r="99" customFormat="false" ht="15" hidden="false" customHeight="true" outlineLevel="0" collapsed="false">
      <c r="C99" s="10" t="n">
        <v>0.625</v>
      </c>
      <c r="D99" s="10" t="n">
        <v>0.875</v>
      </c>
      <c r="E99" s="11" t="n">
        <v>45579</v>
      </c>
      <c r="F99" s="39" t="s">
        <v>148</v>
      </c>
      <c r="G99" s="25" t="s">
        <v>82</v>
      </c>
      <c r="H99" s="43" t="s">
        <v>152</v>
      </c>
      <c r="I99" s="15" t="n">
        <v>28696</v>
      </c>
      <c r="J99" s="16"/>
      <c r="K99" s="17" t="n">
        <v>4.91185</v>
      </c>
      <c r="L99" s="18" t="s">
        <v>32</v>
      </c>
      <c r="M99" s="18" t="s">
        <v>153</v>
      </c>
      <c r="N99" s="19" t="s">
        <v>154</v>
      </c>
      <c r="O99" s="20" t="s">
        <v>155</v>
      </c>
      <c r="P99" s="21" t="s">
        <v>36</v>
      </c>
      <c r="Q99" s="22" t="n">
        <v>6826</v>
      </c>
      <c r="R99" s="2" t="n">
        <f aca="false">VLOOKUP(H99,[1]14oct10h!$H$2:$W$159,11,0)</f>
        <v>1827</v>
      </c>
      <c r="S99" s="2" t="n">
        <f aca="false">VLOOKUP(H99,[1]14oct10h!$H$2:$W$159,12,0)</f>
        <v>0.196440603232889</v>
      </c>
      <c r="T99" s="2" t="n">
        <f aca="false">VLOOKUP(H99,[1]14oct10h!$H$2:$W$159,13,0)</f>
        <v>82</v>
      </c>
      <c r="U99" s="2" t="n">
        <f aca="false">VLOOKUP(H99,[1]14oct10h!$H$2:$W$159,14,0)</f>
        <v>0.041449057078526</v>
      </c>
      <c r="V99" s="2" t="n">
        <f aca="false">VLOOKUP(H99,[1]14oct10h!$H$2:$W$159,15,0)</f>
        <v>25</v>
      </c>
      <c r="W99" s="2" t="n">
        <f aca="false">VLOOKUP(H99,[1]14oct10h!$H$2:$W$159,16,0)</f>
        <v>0.762110339688585</v>
      </c>
    </row>
    <row r="100" customFormat="false" ht="15" hidden="false" customHeight="true" outlineLevel="0" collapsed="false">
      <c r="C100" s="10" t="n">
        <v>0.625</v>
      </c>
      <c r="D100" s="10" t="n">
        <v>0.875</v>
      </c>
      <c r="E100" s="11" t="n">
        <v>45579</v>
      </c>
      <c r="F100" s="39" t="s">
        <v>156</v>
      </c>
      <c r="G100" s="44" t="s">
        <v>61</v>
      </c>
      <c r="H100" s="45" t="s">
        <v>157</v>
      </c>
      <c r="I100" s="15" t="n">
        <v>15681</v>
      </c>
      <c r="J100" s="16"/>
      <c r="K100" s="17" t="n">
        <v>2.76183333333333</v>
      </c>
      <c r="L100" s="18" t="s">
        <v>32</v>
      </c>
      <c r="M100" s="18" t="s">
        <v>33</v>
      </c>
      <c r="N100" s="19" t="s">
        <v>158</v>
      </c>
      <c r="O100" s="20" t="s">
        <v>159</v>
      </c>
      <c r="P100" s="21" t="s">
        <v>28</v>
      </c>
      <c r="Q100" s="22" t="n">
        <v>7514</v>
      </c>
      <c r="R100" s="2" t="n">
        <f aca="false">VLOOKUP(H100,[1]14oct10h!$H$2:$W$159,11,0)</f>
        <v>4923</v>
      </c>
      <c r="S100" s="2" t="n">
        <f aca="false">VLOOKUP(H100,[1]14oct10h!$H$2:$W$159,12,0)</f>
        <v>0.52313907910973</v>
      </c>
      <c r="T100" s="2" t="n">
        <f aca="false">VLOOKUP(H100,[1]14oct10h!$H$2:$W$159,13,0)</f>
        <v>890</v>
      </c>
      <c r="U100" s="2" t="n">
        <f aca="false">VLOOKUP(H100,[1]14oct10h!$H$2:$W$159,14,0)</f>
        <v>0.401229248564876</v>
      </c>
      <c r="V100" s="2" t="n">
        <f aca="false">VLOOKUP(H100,[1]14oct10h!$H$2:$W$159,15,0)</f>
        <v>67</v>
      </c>
      <c r="W100" s="2" t="n">
        <f aca="false">VLOOKUP(H100,[1]14oct10h!$H$2:$W$159,16,0)</f>
        <v>0.0756316723253942</v>
      </c>
    </row>
    <row r="101" customFormat="false" ht="15" hidden="false" customHeight="true" outlineLevel="0" collapsed="false">
      <c r="C101" s="10" t="n">
        <v>0.625</v>
      </c>
      <c r="D101" s="10" t="n">
        <v>0.875</v>
      </c>
      <c r="E101" s="11" t="n">
        <v>45579</v>
      </c>
      <c r="F101" s="39" t="s">
        <v>156</v>
      </c>
      <c r="G101" s="25" t="s">
        <v>52</v>
      </c>
      <c r="H101" s="45" t="s">
        <v>160</v>
      </c>
      <c r="I101" s="15" t="n">
        <v>11746</v>
      </c>
      <c r="J101" s="16" t="n">
        <v>44102</v>
      </c>
      <c r="K101" s="17" t="n">
        <v>1.08915714285714</v>
      </c>
      <c r="L101" s="18" t="s">
        <v>32</v>
      </c>
      <c r="M101" s="18" t="s">
        <v>33</v>
      </c>
      <c r="N101" s="19" t="s">
        <v>161</v>
      </c>
      <c r="O101" s="20" t="s">
        <v>162</v>
      </c>
      <c r="P101" s="21" t="s">
        <v>28</v>
      </c>
      <c r="Q101" s="35" t="n">
        <v>4499</v>
      </c>
      <c r="R101" s="2" t="n">
        <f aca="false">VLOOKUP(H101,[1]14oct10h!$H$2:$W$159,11,0)</f>
        <v>2489</v>
      </c>
      <c r="S101" s="2" t="n">
        <f aca="false">VLOOKUP(H101,[1]14oct10h!$H$2:$W$159,12,0)</f>
        <v>0.146553265073955</v>
      </c>
      <c r="T101" s="2" t="n">
        <f aca="false">VLOOKUP(H101,[1]14oct10h!$H$2:$W$159,13,0)</f>
        <v>206</v>
      </c>
      <c r="U101" s="2" t="n">
        <f aca="false">VLOOKUP(H101,[1]14oct10h!$H$2:$W$159,14,0)</f>
        <v>0.0532841275650572</v>
      </c>
      <c r="V101" s="2" t="n">
        <f aca="false">VLOOKUP(H101,[1]14oct10h!$H$2:$W$159,15,0)</f>
        <v>44</v>
      </c>
      <c r="W101" s="2" t="n">
        <f aca="false">VLOOKUP(H101,[1]14oct10h!$H$2:$W$159,16,0)</f>
        <v>0.800162607360988</v>
      </c>
    </row>
    <row r="102" customFormat="false" ht="15" hidden="false" customHeight="true" outlineLevel="0" collapsed="false">
      <c r="C102" s="10" t="n">
        <v>0.625</v>
      </c>
      <c r="D102" s="10" t="n">
        <v>0.875</v>
      </c>
      <c r="E102" s="11" t="n">
        <v>45579</v>
      </c>
      <c r="F102" s="39" t="s">
        <v>156</v>
      </c>
      <c r="G102" s="25" t="s">
        <v>52</v>
      </c>
      <c r="H102" s="45" t="s">
        <v>163</v>
      </c>
      <c r="I102" s="15" t="n">
        <v>10887</v>
      </c>
      <c r="J102" s="16"/>
      <c r="K102" s="17" t="n">
        <v>2.3019</v>
      </c>
      <c r="L102" s="18" t="s">
        <v>32</v>
      </c>
      <c r="M102" s="18" t="s">
        <v>33</v>
      </c>
      <c r="N102" s="24" t="s">
        <v>164</v>
      </c>
      <c r="O102" s="20" t="s">
        <v>165</v>
      </c>
      <c r="P102" s="21" t="s">
        <v>28</v>
      </c>
      <c r="Q102" s="22" t="n">
        <v>5792</v>
      </c>
      <c r="R102" s="2" t="n">
        <f aca="false">VLOOKUP(H102,[1]14oct10h!$H$2:$W$159,11,0)</f>
        <v>2111</v>
      </c>
      <c r="S102" s="2" t="n">
        <f aca="false">VLOOKUP(H102,[1]14oct10h!$H$2:$W$159,12,0)</f>
        <v>0.461507366890039</v>
      </c>
      <c r="T102" s="2" t="n">
        <f aca="false">VLOOKUP(H102,[1]14oct10h!$H$2:$W$159,13,0)</f>
        <v>124</v>
      </c>
      <c r="U102" s="2" t="n">
        <f aca="false">VLOOKUP(H102,[1]14oct10h!$H$2:$W$159,14,0)</f>
        <v>0.0943711074009408</v>
      </c>
      <c r="V102" s="2" t="n">
        <f aca="false">VLOOKUP(H102,[1]14oct10h!$H$2:$W$159,15,0)</f>
        <v>31</v>
      </c>
      <c r="W102" s="2" t="n">
        <f aca="false">VLOOKUP(H102,[1]14oct10h!$H$2:$W$159,16,0)</f>
        <v>0.44412152570902</v>
      </c>
    </row>
    <row r="103" customFormat="false" ht="15" hidden="false" customHeight="true" outlineLevel="0" collapsed="false">
      <c r="C103" s="10" t="n">
        <v>0.625</v>
      </c>
      <c r="D103" s="10" t="n">
        <v>0.875</v>
      </c>
      <c r="E103" s="11" t="n">
        <v>45579</v>
      </c>
      <c r="F103" s="41" t="s">
        <v>156</v>
      </c>
      <c r="G103" s="25" t="s">
        <v>96</v>
      </c>
      <c r="H103" s="45" t="s">
        <v>166</v>
      </c>
      <c r="I103" s="15" t="n">
        <v>16873</v>
      </c>
      <c r="J103" s="16" t="n">
        <v>31737</v>
      </c>
      <c r="K103" s="17" t="n">
        <v>0.990991874999999</v>
      </c>
      <c r="L103" s="18" t="s">
        <v>24</v>
      </c>
      <c r="M103" s="18" t="s">
        <v>24</v>
      </c>
      <c r="N103" s="19" t="s">
        <v>167</v>
      </c>
      <c r="O103" s="20" t="s">
        <v>168</v>
      </c>
      <c r="P103" s="21" t="s">
        <v>100</v>
      </c>
      <c r="Q103" s="22" t="n">
        <v>5111</v>
      </c>
      <c r="R103" s="2" t="n">
        <f aca="false">VLOOKUP(H103,[1]14oct10h!$H$2:$W$159,11,0)</f>
        <v>3739</v>
      </c>
      <c r="S103" s="2" t="n">
        <f aca="false">VLOOKUP(H103,[1]14oct10h!$H$2:$W$159,12,0)</f>
        <v>0.721451834536432</v>
      </c>
      <c r="T103" s="2" t="n">
        <f aca="false">VLOOKUP(H103,[1]14oct10h!$H$2:$W$159,13,0)</f>
        <v>265</v>
      </c>
      <c r="U103" s="2" t="n">
        <f aca="false">VLOOKUP(H103,[1]14oct10h!$H$2:$W$159,14,0)</f>
        <v>0.221003792645157</v>
      </c>
      <c r="V103" s="2" t="n">
        <f aca="false">VLOOKUP(H103,[1]14oct10h!$H$2:$W$159,15,0)</f>
        <v>21</v>
      </c>
      <c r="W103" s="2" t="n">
        <f aca="false">VLOOKUP(H103,[1]14oct10h!$H$2:$W$159,16,0)</f>
        <v>0.0575443728184105</v>
      </c>
    </row>
    <row r="104" customFormat="false" ht="15" hidden="false" customHeight="true" outlineLevel="0" collapsed="false">
      <c r="C104" s="10" t="n">
        <v>0.583333333333333</v>
      </c>
      <c r="D104" s="10" t="n">
        <v>0.791666666666667</v>
      </c>
      <c r="E104" s="11" t="n">
        <v>45579</v>
      </c>
      <c r="F104" s="39" t="s">
        <v>169</v>
      </c>
      <c r="G104" s="25" t="s">
        <v>69</v>
      </c>
      <c r="H104" s="38" t="s">
        <v>170</v>
      </c>
      <c r="I104" s="15" t="n">
        <v>44017</v>
      </c>
      <c r="J104" s="16"/>
      <c r="K104" s="17" t="n">
        <v>1.36972425</v>
      </c>
      <c r="L104" s="18" t="s">
        <v>32</v>
      </c>
      <c r="M104" s="18" t="s">
        <v>33</v>
      </c>
      <c r="N104" s="19" t="s">
        <v>171</v>
      </c>
      <c r="O104" s="20" t="s">
        <v>172</v>
      </c>
      <c r="P104" s="21" t="s">
        <v>100</v>
      </c>
      <c r="Q104" s="35" t="n">
        <v>3779</v>
      </c>
      <c r="R104" s="2" t="n">
        <f aca="false">VLOOKUP(H104,[1]14oct10h!$H$2:$W$159,11,0)</f>
        <v>3357</v>
      </c>
      <c r="S104" s="2" t="n">
        <f aca="false">VLOOKUP(H104,[1]14oct10h!$H$2:$W$159,12,0)</f>
        <v>0.704182834136683</v>
      </c>
      <c r="T104" s="2" t="n">
        <f aca="false">VLOOKUP(H104,[1]14oct10h!$H$2:$W$159,13,0)</f>
        <v>379</v>
      </c>
      <c r="U104" s="2" t="n">
        <f aca="false">VLOOKUP(H104,[1]14oct10h!$H$2:$W$159,14,0)</f>
        <v>0.241296991218105</v>
      </c>
      <c r="V104" s="2" t="n">
        <f aca="false">VLOOKUP(H104,[1]14oct10h!$H$2:$W$159,15,0)</f>
        <v>44</v>
      </c>
      <c r="W104" s="2" t="n">
        <f aca="false">VLOOKUP(H104,[1]14oct10h!$H$2:$W$159,16,0)</f>
        <v>0.0545201746452118</v>
      </c>
    </row>
    <row r="105" customFormat="false" ht="15" hidden="false" customHeight="true" outlineLevel="0" collapsed="false">
      <c r="C105" s="10" t="n">
        <v>0.583333333333333</v>
      </c>
      <c r="D105" s="10" t="n">
        <v>0.791666666666667</v>
      </c>
      <c r="E105" s="11" t="n">
        <v>45579</v>
      </c>
      <c r="F105" s="39" t="s">
        <v>169</v>
      </c>
      <c r="G105" s="25" t="s">
        <v>69</v>
      </c>
      <c r="H105" s="46" t="s">
        <v>173</v>
      </c>
      <c r="I105" s="15" t="n">
        <v>44015</v>
      </c>
      <c r="J105" s="16"/>
      <c r="K105" s="17" t="n">
        <v>1.9404426875</v>
      </c>
      <c r="L105" s="18" t="s">
        <v>32</v>
      </c>
      <c r="M105" s="18" t="s">
        <v>33</v>
      </c>
      <c r="N105" s="19" t="s">
        <v>174</v>
      </c>
      <c r="O105" s="20" t="s">
        <v>175</v>
      </c>
      <c r="P105" s="21" t="s">
        <v>100</v>
      </c>
      <c r="Q105" s="35" t="n">
        <v>1898</v>
      </c>
      <c r="R105" s="2" t="n">
        <f aca="false">VLOOKUP(H105,[1]14oct10h!$H$2:$W$159,11,0)</f>
        <v>960</v>
      </c>
      <c r="S105" s="2" t="n">
        <f aca="false">VLOOKUP(H105,[1]14oct10h!$H$2:$W$159,12,0)</f>
        <v>0.251279609417439</v>
      </c>
      <c r="T105" s="2" t="n">
        <f aca="false">VLOOKUP(H105,[1]14oct10h!$H$2:$W$159,13,0)</f>
        <v>137</v>
      </c>
      <c r="U105" s="2" t="n">
        <f aca="false">VLOOKUP(H105,[1]14oct10h!$H$2:$W$159,14,0)</f>
        <v>0.732855350844751</v>
      </c>
      <c r="V105" s="2" t="n">
        <f aca="false">VLOOKUP(H105,[1]14oct10h!$H$2:$W$159,15,0)</f>
        <v>19</v>
      </c>
      <c r="W105" s="2" t="n">
        <f aca="false">VLOOKUP(H105,[1]14oct10h!$H$2:$W$159,16,0)</f>
        <v>0.0158650397378102</v>
      </c>
    </row>
    <row r="106" customFormat="false" ht="15" hidden="false" customHeight="true" outlineLevel="0" collapsed="false">
      <c r="C106" s="10" t="n">
        <v>0.583333333333333</v>
      </c>
      <c r="D106" s="10" t="n">
        <v>0.791666666666667</v>
      </c>
      <c r="E106" s="11" t="n">
        <v>45579</v>
      </c>
      <c r="F106" s="47" t="s">
        <v>169</v>
      </c>
      <c r="G106" s="25" t="s">
        <v>69</v>
      </c>
      <c r="H106" s="46" t="s">
        <v>176</v>
      </c>
      <c r="I106" s="15" t="n">
        <v>43980</v>
      </c>
      <c r="J106" s="16"/>
      <c r="K106" s="17" t="n">
        <v>1.14554314285714</v>
      </c>
      <c r="L106" s="18" t="s">
        <v>32</v>
      </c>
      <c r="M106" s="18" t="s">
        <v>33</v>
      </c>
      <c r="N106" s="19" t="s">
        <v>177</v>
      </c>
      <c r="O106" s="20" t="s">
        <v>178</v>
      </c>
      <c r="P106" s="21" t="s">
        <v>28</v>
      </c>
      <c r="Q106" s="35" t="n">
        <v>6098</v>
      </c>
      <c r="R106" s="2" t="n">
        <f aca="false">VLOOKUP(H106,[1]14oct10h!$H$2:$W$159,11,0)</f>
        <v>5739</v>
      </c>
      <c r="S106" s="2" t="n">
        <f aca="false">VLOOKUP(H106,[1]14oct10h!$H$2:$W$159,12,0)</f>
        <v>0.844580939396776</v>
      </c>
      <c r="T106" s="2" t="n">
        <f aca="false">VLOOKUP(H106,[1]14oct10h!$H$2:$W$159,13,0)</f>
        <v>295</v>
      </c>
      <c r="U106" s="2" t="n">
        <f aca="false">VLOOKUP(H106,[1]14oct10h!$H$2:$W$159,14,0)</f>
        <v>0.131455956035971</v>
      </c>
      <c r="V106" s="2" t="n">
        <f aca="false">VLOOKUP(H106,[1]14oct10h!$H$2:$W$159,15,0)</f>
        <v>69</v>
      </c>
      <c r="W106" s="2" t="n">
        <f aca="false">VLOOKUP(H106,[1]14oct10h!$H$2:$W$159,16,0)</f>
        <v>0.0239631045672536</v>
      </c>
    </row>
    <row r="107" customFormat="false" ht="15" hidden="false" customHeight="true" outlineLevel="0" collapsed="false">
      <c r="C107" s="10" t="n">
        <v>0.583333333333333</v>
      </c>
      <c r="D107" s="10" t="n">
        <v>0.791666666666667</v>
      </c>
      <c r="E107" s="11" t="n">
        <v>45579</v>
      </c>
      <c r="F107" s="47" t="s">
        <v>169</v>
      </c>
      <c r="G107" s="31" t="s">
        <v>91</v>
      </c>
      <c r="H107" s="46" t="s">
        <v>179</v>
      </c>
      <c r="I107" s="15" t="n">
        <v>1524</v>
      </c>
      <c r="J107" s="16"/>
      <c r="K107" s="17" t="n">
        <v>2.166484</v>
      </c>
      <c r="L107" s="18" t="s">
        <v>32</v>
      </c>
      <c r="M107" s="18" t="s">
        <v>180</v>
      </c>
      <c r="N107" s="19" t="s">
        <v>181</v>
      </c>
      <c r="O107" s="20" t="s">
        <v>182</v>
      </c>
      <c r="P107" s="21" t="s">
        <v>28</v>
      </c>
      <c r="Q107" s="22" t="n">
        <v>8226</v>
      </c>
      <c r="R107" s="2" t="n">
        <f aca="false">VLOOKUP(H107,[1]14oct10h!$H$2:$W$159,11,0)</f>
        <v>3722</v>
      </c>
      <c r="S107" s="2" t="n">
        <f aca="false">VLOOKUP(H107,[1]14oct10h!$H$2:$W$159,12,0)</f>
        <v>0.71840523437999</v>
      </c>
      <c r="T107" s="2" t="n">
        <f aca="false">VLOOKUP(H107,[1]14oct10h!$H$2:$W$159,13,0)</f>
        <v>580</v>
      </c>
      <c r="U107" s="2" t="n">
        <f aca="false">VLOOKUP(H107,[1]14oct10h!$H$2:$W$159,14,0)</f>
        <v>0.244155278013988</v>
      </c>
      <c r="V107" s="2" t="n">
        <f aca="false">VLOOKUP(H107,[1]14oct10h!$H$2:$W$159,15,0)</f>
        <v>73</v>
      </c>
      <c r="W107" s="2" t="n">
        <f aca="false">VLOOKUP(H107,[1]14oct10h!$H$2:$W$159,16,0)</f>
        <v>0.0374394876060223</v>
      </c>
    </row>
    <row r="108" customFormat="false" ht="15" hidden="false" customHeight="true" outlineLevel="0" collapsed="false">
      <c r="C108" s="10" t="n">
        <v>0.583333333333333</v>
      </c>
      <c r="D108" s="10" t="n">
        <v>0.791666666666667</v>
      </c>
      <c r="E108" s="11" t="n">
        <v>45579</v>
      </c>
      <c r="F108" s="39" t="s">
        <v>183</v>
      </c>
      <c r="G108" s="13" t="s">
        <v>76</v>
      </c>
      <c r="H108" s="34" t="s">
        <v>184</v>
      </c>
      <c r="I108" s="48" t="n">
        <v>18446</v>
      </c>
      <c r="J108" s="16"/>
      <c r="K108" s="17" t="n">
        <v>2.875062</v>
      </c>
      <c r="L108" s="49" t="s">
        <v>32</v>
      </c>
      <c r="M108" s="49" t="s">
        <v>33</v>
      </c>
      <c r="N108" s="29" t="s">
        <v>185</v>
      </c>
      <c r="O108" s="30" t="s">
        <v>186</v>
      </c>
      <c r="P108" s="50" t="s">
        <v>28</v>
      </c>
      <c r="Q108" s="51" t="n">
        <v>12907</v>
      </c>
      <c r="R108" s="2" t="n">
        <f aca="false">VLOOKUP(H108,[1]14oct10h!$H$2:$W$159,11,0)</f>
        <v>2209</v>
      </c>
      <c r="S108" s="2" t="n">
        <f aca="false">VLOOKUP(H108,[1]14oct10h!$H$2:$W$159,12,0)</f>
        <v>0.533909840824107</v>
      </c>
      <c r="T108" s="2" t="n">
        <f aca="false">VLOOKUP(H108,[1]14oct10h!$H$2:$W$159,13,0)</f>
        <v>151</v>
      </c>
      <c r="U108" s="2" t="n">
        <f aca="false">VLOOKUP(H108,[1]14oct10h!$H$2:$W$159,14,0)</f>
        <v>0.339606383620972</v>
      </c>
      <c r="V108" s="2" t="n">
        <f aca="false">VLOOKUP(H108,[1]14oct10h!$H$2:$W$159,15,0)</f>
        <v>13</v>
      </c>
      <c r="W108" s="2" t="n">
        <f aca="false">VLOOKUP(H108,[1]14oct10h!$H$2:$W$159,16,0)</f>
        <v>0.126483775554921</v>
      </c>
    </row>
    <row r="109" customFormat="false" ht="15" hidden="false" customHeight="true" outlineLevel="0" collapsed="false">
      <c r="C109" s="10" t="n">
        <v>0.583333333333333</v>
      </c>
      <c r="D109" s="10" t="n">
        <v>0.791666666666667</v>
      </c>
      <c r="E109" s="11" t="n">
        <v>45579</v>
      </c>
      <c r="F109" s="39" t="s">
        <v>183</v>
      </c>
      <c r="G109" s="44" t="s">
        <v>109</v>
      </c>
      <c r="H109" s="34" t="s">
        <v>187</v>
      </c>
      <c r="I109" s="15" t="n">
        <v>36931</v>
      </c>
      <c r="J109" s="16"/>
      <c r="K109" s="17" t="n">
        <v>1.825434</v>
      </c>
      <c r="L109" s="18" t="s">
        <v>111</v>
      </c>
      <c r="M109" s="18" t="s">
        <v>188</v>
      </c>
      <c r="N109" s="19" t="s">
        <v>189</v>
      </c>
      <c r="O109" s="20" t="s">
        <v>190</v>
      </c>
      <c r="P109" s="21" t="s">
        <v>28</v>
      </c>
      <c r="Q109" s="35" t="n">
        <v>6804</v>
      </c>
      <c r="R109" s="2" t="n">
        <f aca="false">VLOOKUP(H109,[1]14oct10h!$H$2:$W$159,11,0)</f>
        <v>1544</v>
      </c>
      <c r="S109" s="2" t="n">
        <f aca="false">VLOOKUP(H109,[1]14oct10h!$H$2:$W$159,12,0)</f>
        <v>0.608984565317737</v>
      </c>
      <c r="T109" s="2" t="n">
        <f aca="false">VLOOKUP(H109,[1]14oct10h!$H$2:$W$159,13,0)</f>
        <v>406</v>
      </c>
      <c r="U109" s="2" t="n">
        <f aca="false">VLOOKUP(H109,[1]14oct10h!$H$2:$W$159,14,0)</f>
        <v>0.353362675884398</v>
      </c>
      <c r="V109" s="2" t="n">
        <f aca="false">VLOOKUP(H109,[1]14oct10h!$H$2:$W$159,15,0)</f>
        <v>9</v>
      </c>
      <c r="W109" s="2" t="n">
        <f aca="false">VLOOKUP(H109,[1]14oct10h!$H$2:$W$159,16,0)</f>
        <v>0.0376527587978653</v>
      </c>
    </row>
    <row r="110" customFormat="false" ht="15" hidden="false" customHeight="true" outlineLevel="0" collapsed="false">
      <c r="C110" s="10" t="n">
        <v>0.75</v>
      </c>
      <c r="D110" s="10" t="n">
        <v>0.958333333333333</v>
      </c>
      <c r="E110" s="11" t="n">
        <v>45579</v>
      </c>
      <c r="F110" s="41" t="s">
        <v>191</v>
      </c>
      <c r="G110" s="25" t="s">
        <v>109</v>
      </c>
      <c r="H110" s="36" t="s">
        <v>192</v>
      </c>
      <c r="I110" s="15" t="n">
        <v>48745</v>
      </c>
      <c r="J110" s="16"/>
      <c r="K110" s="17" t="n">
        <v>0.3975114</v>
      </c>
      <c r="L110" s="18" t="s">
        <v>111</v>
      </c>
      <c r="M110" s="18" t="s">
        <v>112</v>
      </c>
      <c r="N110" s="19" t="s">
        <v>193</v>
      </c>
      <c r="O110" s="20" t="s">
        <v>194</v>
      </c>
      <c r="P110" s="21" t="s">
        <v>28</v>
      </c>
      <c r="Q110" s="22" t="n">
        <v>1165</v>
      </c>
      <c r="R110" s="2" t="n">
        <f aca="false">VLOOKUP(H110,[1]14oct10h!$H$2:$W$159,11,0)</f>
        <v>768</v>
      </c>
      <c r="S110" s="2" t="n">
        <f aca="false">VLOOKUP(H110,[1]14oct10h!$H$2:$W$159,12,0)</f>
        <v>0.668401623322799</v>
      </c>
      <c r="T110" s="2" t="n">
        <f aca="false">VLOOKUP(H110,[1]14oct10h!$H$2:$W$159,13,0)</f>
        <v>98</v>
      </c>
      <c r="U110" s="2" t="n">
        <f aca="false">VLOOKUP(H110,[1]14oct10h!$H$2:$W$159,14,0)</f>
        <v>0.324286898794788</v>
      </c>
      <c r="V110" s="2" t="n">
        <f aca="false">VLOOKUP(H110,[1]14oct10h!$H$2:$W$159,15,0)</f>
        <v>7</v>
      </c>
      <c r="W110" s="2" t="n">
        <f aca="false">VLOOKUP(H110,[1]14oct10h!$H$2:$W$159,16,0)</f>
        <v>0.00731147788241358</v>
      </c>
    </row>
    <row r="111" customFormat="false" ht="15" hidden="false" customHeight="true" outlineLevel="0" collapsed="false">
      <c r="C111" s="10" t="n">
        <v>0.75</v>
      </c>
      <c r="D111" s="10" t="n">
        <v>0.958333333333333</v>
      </c>
      <c r="E111" s="11" t="n">
        <v>45579</v>
      </c>
      <c r="F111" s="41" t="s">
        <v>191</v>
      </c>
      <c r="G111" s="25" t="s">
        <v>115</v>
      </c>
      <c r="H111" s="52" t="s">
        <v>195</v>
      </c>
      <c r="I111" s="15" t="n">
        <v>16876</v>
      </c>
      <c r="J111" s="16"/>
      <c r="K111" s="17" t="n">
        <v>0.93093</v>
      </c>
      <c r="L111" s="18" t="s">
        <v>111</v>
      </c>
      <c r="M111" s="18" t="s">
        <v>196</v>
      </c>
      <c r="N111" s="19" t="s">
        <v>197</v>
      </c>
      <c r="O111" s="20" t="s">
        <v>198</v>
      </c>
      <c r="P111" s="21" t="s">
        <v>28</v>
      </c>
      <c r="Q111" s="22" t="n">
        <v>2149</v>
      </c>
      <c r="R111" s="2" t="n">
        <f aca="false">VLOOKUP(H111,[1]14oct10h!$H$2:$W$159,11,0)</f>
        <v>875</v>
      </c>
      <c r="S111" s="2" t="n">
        <f aca="false">VLOOKUP(H111,[1]14oct10h!$H$2:$W$159,12,0)</f>
        <v>0.550954154253714</v>
      </c>
      <c r="T111" s="2" t="n">
        <f aca="false">VLOOKUP(H111,[1]14oct10h!$H$2:$W$159,13,0)</f>
        <v>238</v>
      </c>
      <c r="U111" s="2" t="n">
        <f aca="false">VLOOKUP(H111,[1]14oct10h!$H$2:$W$159,14,0)</f>
        <v>0.432182938642805</v>
      </c>
      <c r="V111" s="2" t="n">
        <f aca="false">VLOOKUP(H111,[1]14oct10h!$H$2:$W$159,15,0)</f>
        <v>10</v>
      </c>
      <c r="W111" s="2" t="n">
        <f aca="false">VLOOKUP(H111,[1]14oct10h!$H$2:$W$159,16,0)</f>
        <v>0.0168629071034814</v>
      </c>
    </row>
    <row r="112" customFormat="false" ht="15" hidden="false" customHeight="true" outlineLevel="0" collapsed="false">
      <c r="C112" s="10" t="n">
        <v>0.75</v>
      </c>
      <c r="D112" s="10" t="n">
        <v>0.958333333333333</v>
      </c>
      <c r="E112" s="11" t="n">
        <v>45579</v>
      </c>
      <c r="F112" s="41" t="s">
        <v>191</v>
      </c>
      <c r="G112" s="27" t="s">
        <v>56</v>
      </c>
      <c r="H112" s="36" t="s">
        <v>199</v>
      </c>
      <c r="I112" s="48" t="n">
        <v>52405</v>
      </c>
      <c r="J112" s="16"/>
      <c r="K112" s="17" t="n">
        <v>0.816757487049932</v>
      </c>
      <c r="L112" s="49" t="s">
        <v>24</v>
      </c>
      <c r="M112" s="49" t="s">
        <v>200</v>
      </c>
      <c r="N112" s="29" t="s">
        <v>201</v>
      </c>
      <c r="O112" s="30" t="s">
        <v>202</v>
      </c>
      <c r="P112" s="50" t="s">
        <v>28</v>
      </c>
      <c r="Q112" s="50" t="n">
        <v>6218</v>
      </c>
      <c r="R112" s="2" t="n">
        <f aca="false">VLOOKUP(H112,[1]14oct10h!$H$2:$W$159,11,0)</f>
        <v>1880</v>
      </c>
      <c r="S112" s="2" t="n">
        <f aca="false">VLOOKUP(H112,[1]14oct10h!$H$2:$W$159,12,0)</f>
        <v>0.645826853472821</v>
      </c>
      <c r="T112" s="2" t="n">
        <f aca="false">VLOOKUP(H112,[1]14oct10h!$H$2:$W$159,13,0)</f>
        <v>358</v>
      </c>
      <c r="U112" s="2" t="n">
        <f aca="false">VLOOKUP(H112,[1]14oct10h!$H$2:$W$159,14,0)</f>
        <v>0.303514702590815</v>
      </c>
      <c r="V112" s="2" t="n">
        <f aca="false">VLOOKUP(H112,[1]14oct10h!$H$2:$W$159,15,0)</f>
        <v>8</v>
      </c>
      <c r="W112" s="2" t="n">
        <f aca="false">VLOOKUP(H112,[1]14oct10h!$H$2:$W$159,16,0)</f>
        <v>0.0506584439363633</v>
      </c>
    </row>
    <row r="113" customFormat="false" ht="15" hidden="false" customHeight="true" outlineLevel="0" collapsed="false">
      <c r="C113" s="10" t="n">
        <v>0.75</v>
      </c>
      <c r="D113" s="10" t="n">
        <v>0.958333333333333</v>
      </c>
      <c r="E113" s="11" t="n">
        <v>45579</v>
      </c>
      <c r="F113" s="39" t="s">
        <v>191</v>
      </c>
      <c r="G113" s="25" t="s">
        <v>128</v>
      </c>
      <c r="H113" s="36" t="s">
        <v>203</v>
      </c>
      <c r="I113" s="15" t="n">
        <v>18791</v>
      </c>
      <c r="J113" s="16"/>
      <c r="K113" s="17" t="n">
        <v>1.46710414477539</v>
      </c>
      <c r="L113" s="18" t="s">
        <v>32</v>
      </c>
      <c r="M113" s="18" t="s">
        <v>33</v>
      </c>
      <c r="N113" s="19" t="s">
        <v>204</v>
      </c>
      <c r="O113" s="20" t="s">
        <v>205</v>
      </c>
      <c r="P113" s="21" t="s">
        <v>28</v>
      </c>
      <c r="Q113" s="35" t="n">
        <v>4901</v>
      </c>
      <c r="R113" s="2" t="n">
        <f aca="false">VLOOKUP(H113,[1]14oct10h!$H$2:$W$159,11,0)</f>
        <v>3006</v>
      </c>
      <c r="S113" s="2" t="n">
        <f aca="false">VLOOKUP(H113,[1]14oct10h!$H$2:$W$159,12,0)</f>
        <v>0.579831537139662</v>
      </c>
      <c r="T113" s="2" t="n">
        <f aca="false">VLOOKUP(H113,[1]14oct10h!$H$2:$W$159,13,0)</f>
        <v>365</v>
      </c>
      <c r="U113" s="2" t="n">
        <f aca="false">VLOOKUP(H113,[1]14oct10h!$H$2:$W$159,14,0)</f>
        <v>0.310916918412465</v>
      </c>
      <c r="V113" s="2" t="n">
        <f aca="false">VLOOKUP(H113,[1]14oct10h!$H$2:$W$159,15,0)</f>
        <v>62</v>
      </c>
      <c r="W113" s="2" t="n">
        <f aca="false">VLOOKUP(H113,[1]14oct10h!$H$2:$W$159,16,0)</f>
        <v>0.109251544447873</v>
      </c>
    </row>
    <row r="114" customFormat="false" ht="15" hidden="false" customHeight="true" outlineLevel="0" collapsed="false">
      <c r="C114" s="10" t="n">
        <v>0.75</v>
      </c>
      <c r="D114" s="10" t="n">
        <v>0.958333333333333</v>
      </c>
      <c r="E114" s="11" t="n">
        <v>45579</v>
      </c>
      <c r="F114" s="1" t="s">
        <v>191</v>
      </c>
      <c r="G114" s="31" t="s">
        <v>136</v>
      </c>
      <c r="H114" s="53" t="s">
        <v>206</v>
      </c>
      <c r="I114" s="15" t="n">
        <v>3794</v>
      </c>
      <c r="J114" s="16"/>
      <c r="K114" s="17" t="n">
        <v>0.74855</v>
      </c>
      <c r="L114" s="18" t="s">
        <v>32</v>
      </c>
      <c r="M114" s="18" t="s">
        <v>33</v>
      </c>
      <c r="N114" s="18" t="s">
        <v>207</v>
      </c>
      <c r="O114" s="54" t="s">
        <v>208</v>
      </c>
      <c r="P114" s="55" t="s">
        <v>100</v>
      </c>
      <c r="Q114" s="35" t="n">
        <v>2151</v>
      </c>
      <c r="R114" s="2" t="n">
        <f aca="false">VLOOKUP(H114,[1]14oct10h!$H$2:$W$159,11,0)</f>
        <v>1499</v>
      </c>
      <c r="S114" s="2" t="n">
        <f aca="false">VLOOKUP(H114,[1]14oct10h!$H$2:$W$159,12,0)</f>
        <v>0.367031587347678</v>
      </c>
      <c r="T114" s="2" t="n">
        <f aca="false">VLOOKUP(H114,[1]14oct10h!$H$2:$W$159,13,0)</f>
        <v>634</v>
      </c>
      <c r="U114" s="2" t="n">
        <f aca="false">VLOOKUP(H114,[1]14oct10h!$H$2:$W$159,14,0)</f>
        <v>0.620914318158732</v>
      </c>
      <c r="V114" s="2" t="n">
        <f aca="false">VLOOKUP(H114,[1]14oct10h!$H$2:$W$159,15,0)</f>
        <v>18</v>
      </c>
      <c r="W114" s="2" t="n">
        <f aca="false">VLOOKUP(H114,[1]14oct10h!$H$2:$W$159,16,0)</f>
        <v>0.0120540944935901</v>
      </c>
    </row>
    <row r="115" customFormat="false" ht="15" hidden="false" customHeight="true" outlineLevel="0" collapsed="false">
      <c r="C115" s="10" t="n">
        <v>0.791666666666667</v>
      </c>
      <c r="D115" s="10" t="n">
        <v>0</v>
      </c>
      <c r="E115" s="11" t="n">
        <v>45579</v>
      </c>
      <c r="F115" s="39" t="s">
        <v>209</v>
      </c>
      <c r="G115" s="25" t="s">
        <v>136</v>
      </c>
      <c r="H115" s="56" t="s">
        <v>210</v>
      </c>
      <c r="I115" s="15" t="n">
        <v>18795</v>
      </c>
      <c r="J115" s="16"/>
      <c r="K115" s="17" t="n">
        <v>1.079772</v>
      </c>
      <c r="L115" s="18" t="s">
        <v>32</v>
      </c>
      <c r="M115" s="18" t="s">
        <v>33</v>
      </c>
      <c r="N115" s="19" t="s">
        <v>211</v>
      </c>
      <c r="O115" s="20" t="s">
        <v>212</v>
      </c>
      <c r="P115" s="21" t="s">
        <v>100</v>
      </c>
      <c r="Q115" s="22" t="n">
        <v>2100</v>
      </c>
      <c r="R115" s="2" t="n">
        <f aca="false">VLOOKUP(H115,[1]14oct10h!$H$2:$W$159,11,0)</f>
        <v>1456</v>
      </c>
      <c r="S115" s="2" t="n">
        <f aca="false">VLOOKUP(H115,[1]14oct10h!$H$2:$W$159,12,0)</f>
        <v>0.311972172089436</v>
      </c>
      <c r="T115" s="2" t="n">
        <f aca="false">VLOOKUP(H115,[1]14oct10h!$H$2:$W$159,13,0)</f>
        <v>626</v>
      </c>
      <c r="U115" s="2" t="n">
        <f aca="false">VLOOKUP(H115,[1]14oct10h!$H$2:$W$159,14,0)</f>
        <v>0.680956138378635</v>
      </c>
      <c r="V115" s="2" t="n">
        <f aca="false">VLOOKUP(H115,[1]14oct10h!$H$2:$W$159,15,0)</f>
        <v>19</v>
      </c>
      <c r="W115" s="2" t="n">
        <f aca="false">VLOOKUP(H115,[1]14oct10h!$H$2:$W$159,16,0)</f>
        <v>0.00707168953192914</v>
      </c>
    </row>
    <row r="116" customFormat="false" ht="15" hidden="false" customHeight="true" outlineLevel="0" collapsed="false">
      <c r="C116" s="10" t="n">
        <v>0.791666666666667</v>
      </c>
      <c r="D116" s="10" t="n">
        <v>0</v>
      </c>
      <c r="E116" s="11" t="n">
        <v>45579</v>
      </c>
      <c r="F116" s="39" t="s">
        <v>209</v>
      </c>
      <c r="G116" s="25" t="s">
        <v>213</v>
      </c>
      <c r="H116" s="56" t="s">
        <v>214</v>
      </c>
      <c r="I116" s="15" t="n">
        <v>323</v>
      </c>
      <c r="J116" s="16" t="n">
        <v>43994</v>
      </c>
      <c r="K116" s="17" t="n">
        <v>1.09461481481481</v>
      </c>
      <c r="L116" s="18" t="s">
        <v>32</v>
      </c>
      <c r="M116" s="18" t="s">
        <v>33</v>
      </c>
      <c r="N116" s="19" t="s">
        <v>215</v>
      </c>
      <c r="O116" s="20" t="s">
        <v>216</v>
      </c>
      <c r="P116" s="21" t="s">
        <v>100</v>
      </c>
      <c r="Q116" s="22" t="n">
        <v>1558</v>
      </c>
      <c r="R116" s="2" t="n">
        <f aca="false">VLOOKUP(H116,[1]14oct10h!$H$2:$W$159,11,0)</f>
        <v>1416</v>
      </c>
      <c r="S116" s="2" t="n">
        <f aca="false">VLOOKUP(H116,[1]14oct10h!$H$2:$W$159,12,0)</f>
        <v>0.367493911283192</v>
      </c>
      <c r="T116" s="2" t="n">
        <f aca="false">VLOOKUP(H116,[1]14oct10h!$H$2:$W$159,13,0)</f>
        <v>131</v>
      </c>
      <c r="U116" s="2" t="n">
        <f aca="false">VLOOKUP(H116,[1]14oct10h!$H$2:$W$159,14,0)</f>
        <v>0.625433756419671</v>
      </c>
      <c r="V116" s="2" t="n">
        <f aca="false">VLOOKUP(H116,[1]14oct10h!$H$2:$W$159,15,0)</f>
        <v>12</v>
      </c>
      <c r="W116" s="2" t="n">
        <f aca="false">VLOOKUP(H116,[1]14oct10h!$H$2:$W$159,16,0)</f>
        <v>0.00707233229713688</v>
      </c>
    </row>
    <row r="117" customFormat="false" ht="15" hidden="false" customHeight="true" outlineLevel="0" collapsed="false">
      <c r="C117" s="10" t="n">
        <v>0.791666666666667</v>
      </c>
      <c r="D117" s="10" t="n">
        <v>0</v>
      </c>
      <c r="E117" s="11" t="n">
        <v>45579</v>
      </c>
      <c r="F117" s="39" t="s">
        <v>209</v>
      </c>
      <c r="G117" s="31" t="s">
        <v>213</v>
      </c>
      <c r="H117" s="56" t="s">
        <v>217</v>
      </c>
      <c r="I117" s="15" t="n">
        <v>6485</v>
      </c>
      <c r="J117" s="16"/>
      <c r="K117" s="17" t="n">
        <v>2.88764</v>
      </c>
      <c r="L117" s="18" t="s">
        <v>32</v>
      </c>
      <c r="M117" s="18" t="s">
        <v>33</v>
      </c>
      <c r="N117" s="19" t="s">
        <v>218</v>
      </c>
      <c r="O117" s="20" t="s">
        <v>219</v>
      </c>
      <c r="P117" s="21" t="s">
        <v>28</v>
      </c>
      <c r="Q117" s="22" t="n">
        <v>9575</v>
      </c>
      <c r="R117" s="2" t="n">
        <f aca="false">VLOOKUP(H117,[1]14oct10h!$H$2:$W$159,11,0)</f>
        <v>4053</v>
      </c>
      <c r="S117" s="2" t="n">
        <f aca="false">VLOOKUP(H117,[1]14oct10h!$H$2:$W$159,12,0)</f>
        <v>0.659218580605221</v>
      </c>
      <c r="T117" s="2" t="n">
        <f aca="false">VLOOKUP(H117,[1]14oct10h!$H$2:$W$159,13,0)</f>
        <v>426</v>
      </c>
      <c r="U117" s="2" t="n">
        <f aca="false">VLOOKUP(H117,[1]14oct10h!$H$2:$W$159,14,0)</f>
        <v>0.301770806167621</v>
      </c>
      <c r="V117" s="2" t="n">
        <f aca="false">VLOOKUP(H117,[1]14oct10h!$H$2:$W$159,15,0)</f>
        <v>106</v>
      </c>
      <c r="W117" s="2" t="n">
        <f aca="false">VLOOKUP(H117,[1]14oct10h!$H$2:$W$159,16,0)</f>
        <v>0.0390106132271579</v>
      </c>
    </row>
    <row r="118" customFormat="false" ht="15" hidden="false" customHeight="true" outlineLevel="0" collapsed="false">
      <c r="C118" s="10" t="n">
        <v>0.791666666666667</v>
      </c>
      <c r="D118" s="10" t="n">
        <v>0</v>
      </c>
      <c r="E118" s="11" t="n">
        <v>45579</v>
      </c>
      <c r="F118" s="39" t="s">
        <v>220</v>
      </c>
      <c r="G118" s="31" t="s">
        <v>61</v>
      </c>
      <c r="H118" s="57" t="s">
        <v>221</v>
      </c>
      <c r="I118" s="15" t="n">
        <v>15680</v>
      </c>
      <c r="J118" s="16"/>
      <c r="K118" s="17" t="n">
        <v>3.30568</v>
      </c>
      <c r="L118" s="18" t="s">
        <v>32</v>
      </c>
      <c r="M118" s="18" t="s">
        <v>33</v>
      </c>
      <c r="N118" s="19" t="s">
        <v>222</v>
      </c>
      <c r="O118" s="20" t="s">
        <v>223</v>
      </c>
      <c r="P118" s="21" t="s">
        <v>28</v>
      </c>
      <c r="Q118" s="22" t="n">
        <v>12370</v>
      </c>
      <c r="R118" s="2" t="n">
        <f aca="false">VLOOKUP(H118,[1]14oct10h!$H$2:$W$159,11,0)</f>
        <v>5393</v>
      </c>
      <c r="S118" s="2" t="n">
        <f aca="false">VLOOKUP(H118,[1]14oct10h!$H$2:$W$159,12,0)</f>
        <v>0.781372359180689</v>
      </c>
      <c r="T118" s="2" t="n">
        <f aca="false">VLOOKUP(H118,[1]14oct10h!$H$2:$W$159,13,0)</f>
        <v>325</v>
      </c>
      <c r="U118" s="2" t="n">
        <f aca="false">VLOOKUP(H118,[1]14oct10h!$H$2:$W$159,14,0)</f>
        <v>0.177998798864483</v>
      </c>
      <c r="V118" s="2" t="n">
        <f aca="false">VLOOKUP(H118,[1]14oct10h!$H$2:$W$159,15,0)</f>
        <v>71</v>
      </c>
      <c r="W118" s="2" t="n">
        <f aca="false">VLOOKUP(H118,[1]14oct10h!$H$2:$W$159,16,0)</f>
        <v>0.0406288419548275</v>
      </c>
    </row>
    <row r="119" customFormat="false" ht="15" hidden="false" customHeight="true" outlineLevel="0" collapsed="false">
      <c r="C119" s="10" t="n">
        <v>0.791666666666667</v>
      </c>
      <c r="D119" s="10" t="n">
        <v>0</v>
      </c>
      <c r="E119" s="11" t="n">
        <v>45579</v>
      </c>
      <c r="F119" s="37" t="s">
        <v>220</v>
      </c>
      <c r="G119" s="25" t="s">
        <v>224</v>
      </c>
      <c r="H119" s="57" t="s">
        <v>225</v>
      </c>
      <c r="I119" s="70" t="n">
        <v>56087</v>
      </c>
      <c r="J119" s="16"/>
      <c r="K119" s="17" t="n">
        <v>2.04183061861992</v>
      </c>
      <c r="L119" s="18" t="s">
        <v>32</v>
      </c>
      <c r="M119" s="18" t="s">
        <v>33</v>
      </c>
      <c r="N119" s="19" t="s">
        <v>226</v>
      </c>
      <c r="O119" s="20" t="s">
        <v>227</v>
      </c>
      <c r="P119" s="21" t="s">
        <v>28</v>
      </c>
      <c r="Q119" s="22" t="n">
        <v>9261</v>
      </c>
      <c r="R119" s="2" t="n">
        <f aca="false">VLOOKUP(H119,[1]14oct10h!$H$2:$W$159,11,0)</f>
        <v>5485</v>
      </c>
      <c r="S119" s="2" t="n">
        <f aca="false">VLOOKUP(H119,[1]14oct10h!$H$2:$W$159,12,0)</f>
        <v>0.653585971150715</v>
      </c>
      <c r="T119" s="2" t="n">
        <f aca="false">VLOOKUP(H119,[1]14oct10h!$H$2:$W$159,13,0)</f>
        <v>203</v>
      </c>
      <c r="U119" s="2" t="n">
        <f aca="false">VLOOKUP(H119,[1]14oct10h!$H$2:$W$159,14,0)</f>
        <v>0.249695588901237</v>
      </c>
      <c r="V119" s="2" t="n">
        <f aca="false">VLOOKUP(H119,[1]14oct10h!$H$2:$W$159,15,0)</f>
        <v>50</v>
      </c>
      <c r="W119" s="2" t="n">
        <f aca="false">VLOOKUP(H119,[1]14oct10h!$H$2:$W$159,16,0)</f>
        <v>0.0967184399480474</v>
      </c>
    </row>
    <row r="120" customFormat="false" ht="15" hidden="false" customHeight="true" outlineLevel="0" collapsed="false">
      <c r="C120" s="10" t="n">
        <v>0.791666666666667</v>
      </c>
      <c r="D120" s="10" t="n">
        <v>0</v>
      </c>
      <c r="E120" s="11" t="n">
        <v>45579</v>
      </c>
      <c r="F120" s="41" t="s">
        <v>220</v>
      </c>
      <c r="G120" s="31" t="s">
        <v>109</v>
      </c>
      <c r="H120" s="57" t="s">
        <v>228</v>
      </c>
      <c r="I120" s="15" t="n">
        <v>48741</v>
      </c>
      <c r="J120" s="16"/>
      <c r="K120" s="17" t="n">
        <v>2.31126666666667</v>
      </c>
      <c r="L120" s="18" t="s">
        <v>111</v>
      </c>
      <c r="M120" s="18" t="s">
        <v>229</v>
      </c>
      <c r="N120" s="19" t="s">
        <v>230</v>
      </c>
      <c r="O120" s="20" t="s">
        <v>231</v>
      </c>
      <c r="P120" s="21" t="s">
        <v>28</v>
      </c>
      <c r="Q120" s="22" t="n">
        <v>7524</v>
      </c>
      <c r="R120" s="2" t="n">
        <f aca="false">VLOOKUP(H120,[1]14oct10h!$H$2:$W$159,11,0)</f>
        <v>2962</v>
      </c>
      <c r="S120" s="2" t="n">
        <f aca="false">VLOOKUP(H120,[1]14oct10h!$H$2:$W$159,12,0)</f>
        <v>0.68830780885558</v>
      </c>
      <c r="T120" s="2" t="n">
        <f aca="false">VLOOKUP(H120,[1]14oct10h!$H$2:$W$159,13,0)</f>
        <v>239</v>
      </c>
      <c r="U120" s="2" t="n">
        <f aca="false">VLOOKUP(H120,[1]14oct10h!$H$2:$W$159,14,0)</f>
        <v>0.301948788094641</v>
      </c>
      <c r="V120" s="2" t="n">
        <f aca="false">VLOOKUP(H120,[1]14oct10h!$H$2:$W$159,15,0)</f>
        <v>13</v>
      </c>
      <c r="W120" s="2" t="n">
        <f aca="false">VLOOKUP(H120,[1]14oct10h!$H$2:$W$159,16,0)</f>
        <v>0.00974340304977923</v>
      </c>
    </row>
    <row r="121" customFormat="false" ht="15" hidden="false" customHeight="true" outlineLevel="0" collapsed="false">
      <c r="C121" s="10" t="n">
        <v>0.666666666666667</v>
      </c>
      <c r="D121" s="10" t="n">
        <v>0.833333333333333</v>
      </c>
      <c r="E121" s="11" t="n">
        <v>45579</v>
      </c>
      <c r="F121" s="50" t="s">
        <v>232</v>
      </c>
      <c r="G121" s="25" t="s">
        <v>76</v>
      </c>
      <c r="H121" s="58" t="s">
        <v>233</v>
      </c>
      <c r="I121" s="15" t="n">
        <v>19211</v>
      </c>
      <c r="J121" s="16"/>
      <c r="K121" s="17" t="n">
        <v>1.0785975</v>
      </c>
      <c r="L121" s="18" t="s">
        <v>32</v>
      </c>
      <c r="M121" s="18" t="s">
        <v>78</v>
      </c>
      <c r="N121" s="19" t="s">
        <v>234</v>
      </c>
      <c r="O121" s="20" t="s">
        <v>235</v>
      </c>
      <c r="P121" s="21" t="s">
        <v>28</v>
      </c>
      <c r="Q121" s="35" t="n">
        <v>4644</v>
      </c>
      <c r="R121" s="2" t="n">
        <f aca="false">VLOOKUP(H121,[1]14oct10h!$H$2:$W$159,11,0)</f>
        <v>1504</v>
      </c>
      <c r="S121" s="2" t="n">
        <f aca="false">VLOOKUP(H121,[1]14oct10h!$H$2:$W$159,12,0)</f>
        <v>0.502427778770044</v>
      </c>
      <c r="T121" s="2" t="n">
        <f aca="false">VLOOKUP(H121,[1]14oct10h!$H$2:$W$159,13,0)</f>
        <v>98</v>
      </c>
      <c r="U121" s="2" t="n">
        <f aca="false">VLOOKUP(H121,[1]14oct10h!$H$2:$W$159,14,0)</f>
        <v>0.144674926945447</v>
      </c>
      <c r="V121" s="2" t="n">
        <f aca="false">VLOOKUP(H121,[1]14oct10h!$H$2:$W$159,15,0)</f>
        <v>16</v>
      </c>
      <c r="W121" s="2" t="n">
        <f aca="false">VLOOKUP(H121,[1]14oct10h!$H$2:$W$159,16,0)</f>
        <v>0.352897294284509</v>
      </c>
    </row>
    <row r="122" customFormat="false" ht="15" hidden="false" customHeight="true" outlineLevel="0" collapsed="false">
      <c r="C122" s="10" t="n">
        <v>0.666666666666667</v>
      </c>
      <c r="D122" s="10" t="n">
        <v>0.833333333333333</v>
      </c>
      <c r="E122" s="11" t="n">
        <v>45579</v>
      </c>
      <c r="F122" s="50" t="s">
        <v>232</v>
      </c>
      <c r="G122" s="27" t="s">
        <v>82</v>
      </c>
      <c r="H122" s="59" t="s">
        <v>236</v>
      </c>
      <c r="I122" s="48" t="n">
        <v>11870</v>
      </c>
      <c r="J122" s="16"/>
      <c r="K122" s="49" t="n">
        <v>2.672675</v>
      </c>
      <c r="L122" s="49" t="s">
        <v>32</v>
      </c>
      <c r="M122" s="49" t="s">
        <v>153</v>
      </c>
      <c r="N122" s="29" t="s">
        <v>237</v>
      </c>
      <c r="O122" s="30" t="s">
        <v>238</v>
      </c>
      <c r="P122" s="50" t="s">
        <v>28</v>
      </c>
      <c r="Q122" s="50" t="n">
        <v>13089</v>
      </c>
      <c r="R122" s="2" t="n">
        <f aca="false">VLOOKUP(H122,[1]14oct10h!$H$2:$W$159,11,0)</f>
        <v>2965</v>
      </c>
      <c r="S122" s="2" t="n">
        <f aca="false">VLOOKUP(H122,[1]14oct10h!$H$2:$W$159,12,0)</f>
        <v>0.726921652509307</v>
      </c>
      <c r="T122" s="2" t="n">
        <f aca="false">VLOOKUP(H122,[1]14oct10h!$H$2:$W$159,13,0)</f>
        <v>296</v>
      </c>
      <c r="U122" s="2" t="n">
        <f aca="false">VLOOKUP(H122,[1]14oct10h!$H$2:$W$159,14,0)</f>
        <v>0.183247557287019</v>
      </c>
      <c r="V122" s="2" t="n">
        <f aca="false">VLOOKUP(H122,[1]14oct10h!$H$2:$W$159,15,0)</f>
        <v>28</v>
      </c>
      <c r="W122" s="2" t="n">
        <f aca="false">VLOOKUP(H122,[1]14oct10h!$H$2:$W$159,16,0)</f>
        <v>0.089830790203674</v>
      </c>
    </row>
    <row r="123" customFormat="false" ht="15" hidden="false" customHeight="true" outlineLevel="0" collapsed="false">
      <c r="C123" s="10" t="n">
        <v>0.666666666666667</v>
      </c>
      <c r="D123" s="10" t="n">
        <v>0.833333333333333</v>
      </c>
      <c r="E123" s="11" t="n">
        <v>45579</v>
      </c>
      <c r="F123" s="39" t="s">
        <v>232</v>
      </c>
      <c r="G123" s="31" t="s">
        <v>109</v>
      </c>
      <c r="H123" s="58" t="s">
        <v>239</v>
      </c>
      <c r="I123" s="15" t="n">
        <v>41026</v>
      </c>
      <c r="J123" s="16"/>
      <c r="K123" s="17" t="n">
        <v>1.645</v>
      </c>
      <c r="L123" s="18" t="s">
        <v>111</v>
      </c>
      <c r="M123" s="18" t="s">
        <v>112</v>
      </c>
      <c r="N123" s="19" t="s">
        <v>240</v>
      </c>
      <c r="O123" s="20" t="s">
        <v>241</v>
      </c>
      <c r="P123" s="21" t="s">
        <v>100</v>
      </c>
      <c r="Q123" s="35" t="n">
        <v>3154</v>
      </c>
      <c r="R123" s="2" t="n">
        <f aca="false">VLOOKUP(H123,[1]14oct10h!$H$2:$W$159,11,0)</f>
        <v>1823</v>
      </c>
      <c r="S123" s="2" t="n">
        <f aca="false">VLOOKUP(H123,[1]14oct10h!$H$2:$W$159,12,0)</f>
        <v>0.41067792947462</v>
      </c>
      <c r="T123" s="2" t="n">
        <f aca="false">VLOOKUP(H123,[1]14oct10h!$H$2:$W$159,13,0)</f>
        <v>921</v>
      </c>
      <c r="U123" s="2" t="n">
        <f aca="false">VLOOKUP(H123,[1]14oct10h!$H$2:$W$159,14,0)</f>
        <v>0.577309586293985</v>
      </c>
      <c r="V123" s="2" t="n">
        <f aca="false">VLOOKUP(H123,[1]14oct10h!$H$2:$W$159,15,0)</f>
        <v>24</v>
      </c>
      <c r="W123" s="2" t="n">
        <f aca="false">VLOOKUP(H123,[1]14oct10h!$H$2:$W$159,16,0)</f>
        <v>0.0120124842313943</v>
      </c>
    </row>
    <row r="124" customFormat="false" ht="15" hidden="false" customHeight="true" outlineLevel="0" collapsed="false">
      <c r="C124" s="10" t="n">
        <v>0.666666666666667</v>
      </c>
      <c r="D124" s="10" t="n">
        <v>0.833333333333333</v>
      </c>
      <c r="E124" s="11" t="n">
        <v>45579</v>
      </c>
      <c r="F124" s="39" t="s">
        <v>232</v>
      </c>
      <c r="G124" s="25" t="s">
        <v>56</v>
      </c>
      <c r="H124" s="58" t="s">
        <v>242</v>
      </c>
      <c r="I124" s="15" t="n">
        <v>58362</v>
      </c>
      <c r="J124" s="16"/>
      <c r="K124" s="17" t="n">
        <v>1.15191894699097</v>
      </c>
      <c r="L124" s="18" t="s">
        <v>24</v>
      </c>
      <c r="M124" s="18" t="s">
        <v>58</v>
      </c>
      <c r="N124" s="19" t="s">
        <v>243</v>
      </c>
      <c r="O124" s="20" t="s">
        <v>244</v>
      </c>
      <c r="P124" s="21" t="s">
        <v>28</v>
      </c>
      <c r="Q124" s="35" t="n">
        <v>3278</v>
      </c>
      <c r="R124" s="2" t="n">
        <f aca="false">VLOOKUP(H124,[1]14oct10h!$H$2:$W$159,11,0)</f>
        <v>2254</v>
      </c>
      <c r="S124" s="2" t="n">
        <f aca="false">VLOOKUP(H124,[1]14oct10h!$H$2:$W$159,12,0)</f>
        <v>0.609861770492238</v>
      </c>
      <c r="T124" s="2" t="n">
        <f aca="false">VLOOKUP(H124,[1]14oct10h!$H$2:$W$159,13,0)</f>
        <v>214</v>
      </c>
      <c r="U124" s="2" t="n">
        <f aca="false">VLOOKUP(H124,[1]14oct10h!$H$2:$W$159,14,0)</f>
        <v>0.196057679434564</v>
      </c>
      <c r="V124" s="2" t="n">
        <f aca="false">VLOOKUP(H124,[1]14oct10h!$H$2:$W$159,15,0)</f>
        <v>8</v>
      </c>
      <c r="W124" s="2" t="n">
        <f aca="false">VLOOKUP(H124,[1]14oct10h!$H$2:$W$159,16,0)</f>
        <v>0.194080550073198</v>
      </c>
    </row>
    <row r="125" customFormat="false" ht="15" hidden="false" customHeight="true" outlineLevel="0" collapsed="false">
      <c r="C125" s="10" t="n">
        <v>0.666666666666667</v>
      </c>
      <c r="D125" s="10" t="n">
        <v>0.833333333333333</v>
      </c>
      <c r="E125" s="11" t="n">
        <v>45579</v>
      </c>
      <c r="F125" s="60" t="s">
        <v>245</v>
      </c>
      <c r="G125" s="25" t="s">
        <v>128</v>
      </c>
      <c r="H125" s="61" t="s">
        <v>246</v>
      </c>
      <c r="I125" s="15" t="n">
        <v>10251</v>
      </c>
      <c r="J125" s="16"/>
      <c r="K125" s="17" t="n">
        <v>0.951824913787842</v>
      </c>
      <c r="L125" s="18" t="s">
        <v>32</v>
      </c>
      <c r="M125" s="18" t="s">
        <v>33</v>
      </c>
      <c r="N125" s="19" t="s">
        <v>247</v>
      </c>
      <c r="O125" s="20" t="s">
        <v>248</v>
      </c>
      <c r="P125" s="21" t="s">
        <v>100</v>
      </c>
      <c r="Q125" s="22" t="n">
        <v>2202</v>
      </c>
      <c r="R125" s="2" t="n">
        <f aca="false">VLOOKUP(H125,[1]14oct10h!$H$2:$W$159,11,0)</f>
        <v>1245</v>
      </c>
      <c r="S125" s="2" t="n">
        <f aca="false">VLOOKUP(H125,[1]14oct10h!$H$2:$W$159,12,0)</f>
        <v>0.355206632315921</v>
      </c>
      <c r="T125" s="2" t="n">
        <f aca="false">VLOOKUP(H125,[1]14oct10h!$H$2:$W$159,13,0)</f>
        <v>937</v>
      </c>
      <c r="U125" s="2" t="n">
        <f aca="false">VLOOKUP(H125,[1]14oct10h!$H$2:$W$159,14,0)</f>
        <v>0.629365848940203</v>
      </c>
      <c r="V125" s="2" t="n">
        <f aca="false">VLOOKUP(H125,[1]14oct10h!$H$2:$W$159,15,0)</f>
        <v>22</v>
      </c>
      <c r="W125" s="2" t="n">
        <f aca="false">VLOOKUP(H125,[1]14oct10h!$H$2:$W$159,16,0)</f>
        <v>0.0154275187438766</v>
      </c>
    </row>
    <row r="126" customFormat="false" ht="15" hidden="false" customHeight="true" outlineLevel="0" collapsed="false">
      <c r="C126" s="10" t="n">
        <v>0.666666666666667</v>
      </c>
      <c r="D126" s="10" t="n">
        <v>0.833333333333333</v>
      </c>
      <c r="E126" s="11" t="n">
        <v>45579</v>
      </c>
      <c r="F126" s="41" t="s">
        <v>245</v>
      </c>
      <c r="G126" s="25" t="s">
        <v>82</v>
      </c>
      <c r="H126" s="61" t="s">
        <v>249</v>
      </c>
      <c r="I126" s="15" t="n">
        <v>55352</v>
      </c>
      <c r="J126" s="16"/>
      <c r="K126" s="17" t="n">
        <v>0.5111425</v>
      </c>
      <c r="L126" s="18" t="s">
        <v>32</v>
      </c>
      <c r="M126" s="18" t="s">
        <v>250</v>
      </c>
      <c r="N126" s="19" t="s">
        <v>251</v>
      </c>
      <c r="O126" s="20" t="s">
        <v>252</v>
      </c>
      <c r="P126" s="21" t="s">
        <v>28</v>
      </c>
      <c r="Q126" s="22" t="n">
        <v>2968</v>
      </c>
      <c r="R126" s="2" t="n">
        <f aca="false">VLOOKUP(H126,[1]14oct10h!$H$2:$W$159,11,0)</f>
        <v>1157</v>
      </c>
      <c r="S126" s="2" t="n">
        <f aca="false">VLOOKUP(H126,[1]14oct10h!$H$2:$W$159,12,0)</f>
        <v>0.616485253300172</v>
      </c>
      <c r="T126" s="2" t="n">
        <f aca="false">VLOOKUP(H126,[1]14oct10h!$H$2:$W$159,13,0)</f>
        <v>178</v>
      </c>
      <c r="U126" s="2" t="n">
        <f aca="false">VLOOKUP(H126,[1]14oct10h!$H$2:$W$159,14,0)</f>
        <v>0.315145545637823</v>
      </c>
      <c r="V126" s="2" t="n">
        <f aca="false">VLOOKUP(H126,[1]14oct10h!$H$2:$W$159,15,0)</f>
        <v>29</v>
      </c>
      <c r="W126" s="2" t="n">
        <f aca="false">VLOOKUP(H126,[1]14oct10h!$H$2:$W$159,16,0)</f>
        <v>0.0683692010620058</v>
      </c>
    </row>
    <row r="127" customFormat="false" ht="15" hidden="false" customHeight="true" outlineLevel="0" collapsed="false">
      <c r="C127" s="10" t="n">
        <v>0.666666666666667</v>
      </c>
      <c r="D127" s="10" t="n">
        <v>0.833333333333333</v>
      </c>
      <c r="E127" s="11" t="n">
        <v>45579</v>
      </c>
      <c r="F127" s="41" t="s">
        <v>245</v>
      </c>
      <c r="G127" s="25" t="s">
        <v>91</v>
      </c>
      <c r="H127" s="62" t="s">
        <v>253</v>
      </c>
      <c r="I127" s="15" t="n">
        <v>16872</v>
      </c>
      <c r="J127" s="16"/>
      <c r="K127" s="17" t="n">
        <v>0.72195</v>
      </c>
      <c r="L127" s="18" t="s">
        <v>32</v>
      </c>
      <c r="M127" s="18" t="s">
        <v>254</v>
      </c>
      <c r="N127" s="19" t="s">
        <v>255</v>
      </c>
      <c r="O127" s="20" t="s">
        <v>256</v>
      </c>
      <c r="P127" s="21" t="s">
        <v>28</v>
      </c>
      <c r="Q127" s="22" t="n">
        <v>11033</v>
      </c>
      <c r="R127" s="2" t="n">
        <f aca="false">VLOOKUP(H127,[1]14oct10h!$H$2:$W$159,11,0)</f>
        <v>4261</v>
      </c>
      <c r="S127" s="2" t="n">
        <f aca="false">VLOOKUP(H127,[1]14oct10h!$H$2:$W$159,12,0)</f>
        <v>0.78095091393233</v>
      </c>
      <c r="T127" s="2" t="n">
        <f aca="false">VLOOKUP(H127,[1]14oct10h!$H$2:$W$159,13,0)</f>
        <v>320</v>
      </c>
      <c r="U127" s="2" t="n">
        <f aca="false">VLOOKUP(H127,[1]14oct10h!$H$2:$W$159,14,0)</f>
        <v>0.199275208619108</v>
      </c>
      <c r="V127" s="2" t="n">
        <f aca="false">VLOOKUP(H127,[1]14oct10h!$H$2:$W$159,15,0)</f>
        <v>24</v>
      </c>
      <c r="W127" s="2" t="n">
        <f aca="false">VLOOKUP(H127,[1]14oct10h!$H$2:$W$159,16,0)</f>
        <v>0.0197738774485623</v>
      </c>
    </row>
    <row r="128" customFormat="false" ht="15" hidden="false" customHeight="true" outlineLevel="0" collapsed="false">
      <c r="C128" s="10" t="n">
        <v>0.666666666666667</v>
      </c>
      <c r="D128" s="10" t="n">
        <v>0.833333333333333</v>
      </c>
      <c r="E128" s="11" t="n">
        <v>45579</v>
      </c>
      <c r="F128" s="41" t="s">
        <v>245</v>
      </c>
      <c r="G128" s="31" t="s">
        <v>47</v>
      </c>
      <c r="H128" s="62" t="s">
        <v>257</v>
      </c>
      <c r="I128" s="15" t="n">
        <v>56956</v>
      </c>
      <c r="J128" s="16"/>
      <c r="K128" s="17" t="n">
        <v>0.484461637511849</v>
      </c>
      <c r="L128" s="18" t="s">
        <v>32</v>
      </c>
      <c r="M128" s="18" t="s">
        <v>33</v>
      </c>
      <c r="N128" s="19" t="s">
        <v>258</v>
      </c>
      <c r="O128" s="20" t="s">
        <v>259</v>
      </c>
      <c r="P128" s="21" t="s">
        <v>28</v>
      </c>
      <c r="Q128" s="22" t="n">
        <v>2107</v>
      </c>
      <c r="R128" s="2" t="n">
        <f aca="false">VLOOKUP(H128,[1]14oct10h!$H$2:$W$159,11,0)</f>
        <v>1969</v>
      </c>
      <c r="S128" s="2" t="n">
        <f aca="false">VLOOKUP(H128,[1]14oct10h!$H$2:$W$159,12,0)</f>
        <v>0.789923343166621</v>
      </c>
      <c r="T128" s="2" t="n">
        <f aca="false">VLOOKUP(H128,[1]14oct10h!$H$2:$W$159,13,0)</f>
        <v>121</v>
      </c>
      <c r="U128" s="2" t="n">
        <f aca="false">VLOOKUP(H128,[1]14oct10h!$H$2:$W$159,14,0)</f>
        <v>0.135745454853191</v>
      </c>
      <c r="V128" s="2" t="n">
        <f aca="false">VLOOKUP(H128,[1]14oct10h!$H$2:$W$159,15,0)</f>
        <v>17</v>
      </c>
      <c r="W128" s="2" t="n">
        <f aca="false">VLOOKUP(H128,[1]14oct10h!$H$2:$W$159,16,0)</f>
        <v>0.074331201980188</v>
      </c>
    </row>
    <row r="129" customFormat="false" ht="15" hidden="false" customHeight="true" outlineLevel="0" collapsed="false">
      <c r="C129" s="10" t="n">
        <v>0.666666666666667</v>
      </c>
      <c r="D129" s="10" t="n">
        <v>0.833333333333333</v>
      </c>
      <c r="E129" s="11" t="n">
        <v>45579</v>
      </c>
      <c r="F129" s="41" t="s">
        <v>245</v>
      </c>
      <c r="G129" s="25" t="s">
        <v>96</v>
      </c>
      <c r="H129" s="62" t="s">
        <v>260</v>
      </c>
      <c r="I129" s="15" t="n">
        <v>10250</v>
      </c>
      <c r="J129" s="16"/>
      <c r="K129" s="17" t="n">
        <v>1.0105275</v>
      </c>
      <c r="L129" s="18" t="s">
        <v>24</v>
      </c>
      <c r="M129" s="18" t="s">
        <v>24</v>
      </c>
      <c r="N129" s="19" t="s">
        <v>261</v>
      </c>
      <c r="O129" s="20" t="s">
        <v>262</v>
      </c>
      <c r="P129" s="21" t="s">
        <v>28</v>
      </c>
      <c r="Q129" s="22" t="n">
        <v>6636</v>
      </c>
      <c r="R129" s="2" t="n">
        <f aca="false">VLOOKUP(H129,[1]14oct10h!$H$2:$W$159,11,0)</f>
        <v>2083</v>
      </c>
      <c r="S129" s="2" t="n">
        <f aca="false">VLOOKUP(H129,[1]14oct10h!$H$2:$W$159,12,0)</f>
        <v>0.699981761055295</v>
      </c>
      <c r="T129" s="2" t="n">
        <f aca="false">VLOOKUP(H129,[1]14oct10h!$H$2:$W$159,13,0)</f>
        <v>92</v>
      </c>
      <c r="U129" s="2" t="n">
        <f aca="false">VLOOKUP(H129,[1]14oct10h!$H$2:$W$159,14,0)</f>
        <v>0.25421186316461</v>
      </c>
      <c r="V129" s="2" t="n">
        <f aca="false">VLOOKUP(H129,[1]14oct10h!$H$2:$W$159,15,0)</f>
        <v>6</v>
      </c>
      <c r="W129" s="2" t="n">
        <f aca="false">VLOOKUP(H129,[1]14oct10h!$H$2:$W$159,16,0)</f>
        <v>0.0458063757800946</v>
      </c>
    </row>
    <row r="130" customFormat="false" ht="15" hidden="false" customHeight="true" outlineLevel="0" collapsed="false">
      <c r="C130" s="10" t="n">
        <v>0.833333333333333</v>
      </c>
      <c r="D130" s="10" t="n">
        <v>0</v>
      </c>
      <c r="E130" s="11" t="n">
        <v>45579</v>
      </c>
      <c r="F130" s="63" t="s">
        <v>263</v>
      </c>
      <c r="G130" s="31" t="s">
        <v>61</v>
      </c>
      <c r="H130" s="64" t="s">
        <v>264</v>
      </c>
      <c r="I130" s="15" t="n">
        <v>15676</v>
      </c>
      <c r="J130" s="16"/>
      <c r="K130" s="17" t="n">
        <v>2.3042</v>
      </c>
      <c r="L130" s="18" t="s">
        <v>32</v>
      </c>
      <c r="M130" s="18" t="s">
        <v>33</v>
      </c>
      <c r="N130" s="19" t="s">
        <v>265</v>
      </c>
      <c r="O130" s="20" t="s">
        <v>266</v>
      </c>
      <c r="P130" s="21" t="s">
        <v>28</v>
      </c>
      <c r="Q130" s="22" t="n">
        <v>7687</v>
      </c>
      <c r="R130" s="2" t="n">
        <f aca="false">VLOOKUP(H130,[1]14oct10h!$H$2:$W$159,11,0)</f>
        <v>4452</v>
      </c>
      <c r="S130" s="2" t="n">
        <f aca="false">VLOOKUP(H130,[1]14oct10h!$H$2:$W$159,12,0)</f>
        <v>0.664386804234088</v>
      </c>
      <c r="T130" s="2" t="n">
        <f aca="false">VLOOKUP(H130,[1]14oct10h!$H$2:$W$159,13,0)</f>
        <v>276</v>
      </c>
      <c r="U130" s="2" t="n">
        <f aca="false">VLOOKUP(H130,[1]14oct10h!$H$2:$W$159,14,0)</f>
        <v>0.204586435799758</v>
      </c>
      <c r="V130" s="2" t="n">
        <f aca="false">VLOOKUP(H130,[1]14oct10h!$H$2:$W$159,15,0)</f>
        <v>57</v>
      </c>
      <c r="W130" s="2" t="n">
        <f aca="false">VLOOKUP(H130,[1]14oct10h!$H$2:$W$159,16,0)</f>
        <v>0.131026759966154</v>
      </c>
    </row>
    <row r="131" customFormat="false" ht="15" hidden="false" customHeight="true" outlineLevel="0" collapsed="false">
      <c r="C131" s="10" t="n">
        <v>0.833333333333333</v>
      </c>
      <c r="D131" s="10" t="n">
        <v>0</v>
      </c>
      <c r="E131" s="11" t="n">
        <v>45579</v>
      </c>
      <c r="F131" s="65" t="s">
        <v>263</v>
      </c>
      <c r="G131" s="31" t="s">
        <v>52</v>
      </c>
      <c r="H131" s="64" t="s">
        <v>267</v>
      </c>
      <c r="I131" s="15" t="n">
        <v>55403</v>
      </c>
      <c r="J131" s="16" t="n">
        <v>57049</v>
      </c>
      <c r="K131" s="17" t="n">
        <v>0.248322368421053</v>
      </c>
      <c r="L131" s="18" t="s">
        <v>32</v>
      </c>
      <c r="M131" s="18" t="s">
        <v>33</v>
      </c>
      <c r="N131" s="24" t="s">
        <v>268</v>
      </c>
      <c r="O131" s="20" t="s">
        <v>269</v>
      </c>
      <c r="P131" s="21" t="s">
        <v>28</v>
      </c>
      <c r="Q131" s="22" t="n">
        <v>860</v>
      </c>
      <c r="R131" s="2" t="n">
        <f aca="false">VLOOKUP(H131,[1]14oct10h!$H$2:$W$159,11,0)</f>
        <v>823</v>
      </c>
      <c r="S131" s="2" t="n">
        <f aca="false">VLOOKUP(H131,[1]14oct10h!$H$2:$W$159,12,0)</f>
        <v>0.739454036693904</v>
      </c>
      <c r="T131" s="2" t="n">
        <f aca="false">VLOOKUP(H131,[1]14oct10h!$H$2:$W$159,13,0)</f>
        <v>29</v>
      </c>
      <c r="U131" s="2" t="n">
        <f aca="false">VLOOKUP(H131,[1]14oct10h!$H$2:$W$159,14,0)</f>
        <v>0.110853589489917</v>
      </c>
      <c r="V131" s="2" t="n">
        <f aca="false">VLOOKUP(H131,[1]14oct10h!$H$2:$W$159,15,0)</f>
        <v>8</v>
      </c>
      <c r="W131" s="2" t="n">
        <f aca="false">VLOOKUP(H131,[1]14oct10h!$H$2:$W$159,16,0)</f>
        <v>0.149692373816179</v>
      </c>
    </row>
    <row r="132" customFormat="false" ht="15" hidden="false" customHeight="true" outlineLevel="0" collapsed="false">
      <c r="C132" s="10" t="n">
        <v>0.833333333333333</v>
      </c>
      <c r="D132" s="10" t="n">
        <v>0</v>
      </c>
      <c r="E132" s="11" t="n">
        <v>45579</v>
      </c>
      <c r="F132" s="65" t="s">
        <v>263</v>
      </c>
      <c r="G132" s="31" t="s">
        <v>52</v>
      </c>
      <c r="H132" s="64" t="s">
        <v>270</v>
      </c>
      <c r="I132" s="15" t="n">
        <v>57050</v>
      </c>
      <c r="J132" s="16"/>
      <c r="K132" s="17" t="n">
        <v>0.297986842105263</v>
      </c>
      <c r="L132" s="18" t="s">
        <v>32</v>
      </c>
      <c r="M132" s="18" t="s">
        <v>33</v>
      </c>
      <c r="N132" s="24" t="s">
        <v>271</v>
      </c>
      <c r="O132" s="20" t="s">
        <v>272</v>
      </c>
      <c r="P132" s="21" t="s">
        <v>28</v>
      </c>
      <c r="Q132" s="22" t="n">
        <v>2331</v>
      </c>
      <c r="R132" s="2" t="n">
        <f aca="false">VLOOKUP(H132,[1]14oct10h!$H$2:$W$159,11,0)</f>
        <v>1561</v>
      </c>
      <c r="S132" s="2" t="n">
        <f aca="false">VLOOKUP(H132,[1]14oct10h!$H$2:$W$159,12,0)</f>
        <v>0.692863789523765</v>
      </c>
      <c r="T132" s="2" t="n">
        <f aca="false">VLOOKUP(H132,[1]14oct10h!$H$2:$W$159,13,0)</f>
        <v>51</v>
      </c>
      <c r="U132" s="2" t="n">
        <f aca="false">VLOOKUP(H132,[1]14oct10h!$H$2:$W$159,14,0)</f>
        <v>0.170327717985622</v>
      </c>
      <c r="V132" s="2" t="n">
        <f aca="false">VLOOKUP(H132,[1]14oct10h!$H$2:$W$159,15,0)</f>
        <v>13</v>
      </c>
      <c r="W132" s="2" t="n">
        <f aca="false">VLOOKUP(H132,[1]14oct10h!$H$2:$W$159,16,0)</f>
        <v>0.136808492490613</v>
      </c>
    </row>
    <row r="133" customFormat="false" ht="15" hidden="false" customHeight="true" outlineLevel="0" collapsed="false">
      <c r="C133" s="10" t="n">
        <v>0.833333333333333</v>
      </c>
      <c r="D133" s="10" t="n">
        <v>0</v>
      </c>
      <c r="E133" s="11" t="n">
        <v>45579</v>
      </c>
      <c r="F133" s="66" t="s">
        <v>263</v>
      </c>
      <c r="G133" s="31" t="s">
        <v>96</v>
      </c>
      <c r="H133" s="64" t="s">
        <v>273</v>
      </c>
      <c r="I133" s="15" t="n">
        <v>20932</v>
      </c>
      <c r="J133" s="16"/>
      <c r="K133" s="17" t="n">
        <v>1.0052025</v>
      </c>
      <c r="L133" s="18" t="s">
        <v>24</v>
      </c>
      <c r="M133" s="18" t="s">
        <v>24</v>
      </c>
      <c r="N133" s="19" t="s">
        <v>274</v>
      </c>
      <c r="O133" s="20" t="s">
        <v>275</v>
      </c>
      <c r="P133" s="21" t="s">
        <v>28</v>
      </c>
      <c r="Q133" s="22" t="n">
        <v>5244</v>
      </c>
      <c r="R133" s="2" t="n">
        <f aca="false">VLOOKUP(H133,[1]14oct10h!$H$2:$W$159,11,0)</f>
        <v>1170</v>
      </c>
      <c r="S133" s="2" t="n">
        <f aca="false">VLOOKUP(H133,[1]14oct10h!$H$2:$W$159,12,0)</f>
        <v>0.77196414716552</v>
      </c>
      <c r="T133" s="2" t="n">
        <f aca="false">VLOOKUP(H133,[1]14oct10h!$H$2:$W$159,13,0)</f>
        <v>114</v>
      </c>
      <c r="U133" s="2" t="n">
        <f aca="false">VLOOKUP(H133,[1]14oct10h!$H$2:$W$159,14,0)</f>
        <v>0.218640697333402</v>
      </c>
      <c r="V133" s="2" t="n">
        <f aca="false">VLOOKUP(H133,[1]14oct10h!$H$2:$W$159,15,0)</f>
        <v>7</v>
      </c>
      <c r="W133" s="2" t="n">
        <f aca="false">VLOOKUP(H133,[1]14oct10h!$H$2:$W$159,16,0)</f>
        <v>0.00939515550107798</v>
      </c>
    </row>
    <row r="134" customFormat="false" ht="15" hidden="false" customHeight="true" outlineLevel="0" collapsed="false">
      <c r="C134" s="10" t="n">
        <v>0.833333333333333</v>
      </c>
      <c r="D134" s="10" t="n">
        <v>0</v>
      </c>
      <c r="E134" s="11" t="n">
        <v>45579</v>
      </c>
      <c r="F134" s="39" t="s">
        <v>263</v>
      </c>
      <c r="G134" s="25" t="s">
        <v>109</v>
      </c>
      <c r="H134" s="64" t="s">
        <v>276</v>
      </c>
      <c r="I134" s="15" t="n">
        <v>36932</v>
      </c>
      <c r="J134" s="16"/>
      <c r="K134" s="17" t="n">
        <v>1.27706</v>
      </c>
      <c r="L134" s="18" t="s">
        <v>111</v>
      </c>
      <c r="M134" s="18" t="s">
        <v>277</v>
      </c>
      <c r="N134" s="19" t="s">
        <v>278</v>
      </c>
      <c r="O134" s="20" t="s">
        <v>279</v>
      </c>
      <c r="P134" s="21" t="s">
        <v>28</v>
      </c>
      <c r="Q134" s="22" t="n">
        <v>3152</v>
      </c>
      <c r="R134" s="2" t="n">
        <f aca="false">VLOOKUP(H134,[1]14oct10h!$H$2:$W$159,11,0)</f>
        <v>2341</v>
      </c>
      <c r="S134" s="2" t="n">
        <f aca="false">VLOOKUP(H134,[1]14oct10h!$H$2:$W$159,12,0)</f>
        <v>0.702264393132924</v>
      </c>
      <c r="T134" s="2" t="n">
        <f aca="false">VLOOKUP(H134,[1]14oct10h!$H$2:$W$159,13,0)</f>
        <v>260</v>
      </c>
      <c r="U134" s="2" t="n">
        <f aca="false">VLOOKUP(H134,[1]14oct10h!$H$2:$W$159,14,0)</f>
        <v>0.260020858774923</v>
      </c>
      <c r="V134" s="2" t="n">
        <f aca="false">VLOOKUP(H134,[1]14oct10h!$H$2:$W$159,15,0)</f>
        <v>11</v>
      </c>
      <c r="W134" s="2" t="n">
        <f aca="false">VLOOKUP(H134,[1]14oct10h!$H$2:$W$159,16,0)</f>
        <v>0.0377147480921527</v>
      </c>
    </row>
    <row r="135" customFormat="false" ht="15" hidden="false" customHeight="true" outlineLevel="0" collapsed="false">
      <c r="C135" s="10" t="n">
        <v>0.833333333333333</v>
      </c>
      <c r="D135" s="10" t="n">
        <v>0</v>
      </c>
      <c r="E135" s="11" t="n">
        <v>45579</v>
      </c>
      <c r="F135" s="39" t="s">
        <v>263</v>
      </c>
      <c r="G135" s="25" t="s">
        <v>115</v>
      </c>
      <c r="H135" s="64" t="s">
        <v>280</v>
      </c>
      <c r="I135" s="15" t="n">
        <v>17209</v>
      </c>
      <c r="J135" s="16"/>
      <c r="K135" s="17" t="n">
        <v>0.2955675</v>
      </c>
      <c r="L135" s="18" t="s">
        <v>111</v>
      </c>
      <c r="M135" s="18" t="s">
        <v>196</v>
      </c>
      <c r="N135" s="19" t="s">
        <v>281</v>
      </c>
      <c r="O135" s="20" t="s">
        <v>282</v>
      </c>
      <c r="P135" s="21" t="s">
        <v>28</v>
      </c>
      <c r="Q135" s="22" t="n">
        <v>868</v>
      </c>
      <c r="R135" s="2" t="n">
        <f aca="false">VLOOKUP(H135,[1]14oct10h!$H$2:$W$159,11,0)</f>
        <v>775</v>
      </c>
      <c r="S135" s="2" t="n">
        <f aca="false">VLOOKUP(H135,[1]14oct10h!$H$2:$W$159,12,0)</f>
        <v>0.686648207199656</v>
      </c>
      <c r="T135" s="2" t="n">
        <f aca="false">VLOOKUP(H135,[1]14oct10h!$H$2:$W$159,13,0)</f>
        <v>89</v>
      </c>
      <c r="U135" s="2" t="n">
        <f aca="false">VLOOKUP(H135,[1]14oct10h!$H$2:$W$159,14,0)</f>
        <v>0.29686018068855</v>
      </c>
      <c r="V135" s="2" t="n">
        <f aca="false">VLOOKUP(H135,[1]14oct10h!$H$2:$W$159,15,0)</f>
        <v>7</v>
      </c>
      <c r="W135" s="2" t="n">
        <f aca="false">VLOOKUP(H135,[1]14oct10h!$H$2:$W$159,16,0)</f>
        <v>0.0164916121117939</v>
      </c>
    </row>
    <row r="136" customFormat="false" ht="15" hidden="false" customHeight="true" outlineLevel="0" collapsed="false">
      <c r="C136" s="10" t="n">
        <v>0.833333333333333</v>
      </c>
      <c r="D136" s="10" t="n">
        <v>0</v>
      </c>
      <c r="E136" s="11" t="n">
        <v>45579</v>
      </c>
      <c r="F136" s="39" t="s">
        <v>263</v>
      </c>
      <c r="G136" s="25" t="s">
        <v>143</v>
      </c>
      <c r="H136" s="64" t="s">
        <v>283</v>
      </c>
      <c r="I136" s="15" t="n">
        <v>20935</v>
      </c>
      <c r="J136" s="16"/>
      <c r="K136" s="17" t="n">
        <v>0.960055</v>
      </c>
      <c r="L136" s="18" t="s">
        <v>111</v>
      </c>
      <c r="M136" s="18" t="s">
        <v>145</v>
      </c>
      <c r="N136" s="19" t="s">
        <v>284</v>
      </c>
      <c r="O136" s="20" t="s">
        <v>285</v>
      </c>
      <c r="P136" s="21" t="s">
        <v>28</v>
      </c>
      <c r="Q136" s="22" t="n">
        <v>2628</v>
      </c>
      <c r="R136" s="2" t="n">
        <f aca="false">VLOOKUP(H136,[1]14oct10h!$H$2:$W$159,11,0)</f>
        <v>549</v>
      </c>
      <c r="S136" s="2" t="n">
        <f aca="false">VLOOKUP(H136,[1]14oct10h!$H$2:$W$159,12,0)</f>
        <v>0.686120070507999</v>
      </c>
      <c r="T136" s="2" t="n">
        <f aca="false">VLOOKUP(H136,[1]14oct10h!$H$2:$W$159,13,0)</f>
        <v>82</v>
      </c>
      <c r="U136" s="2" t="n">
        <f aca="false">VLOOKUP(H136,[1]14oct10h!$H$2:$W$159,14,0)</f>
        <v>0.2925620259851</v>
      </c>
      <c r="V136" s="2" t="n">
        <f aca="false">VLOOKUP(H136,[1]14oct10h!$H$2:$W$159,15,0)</f>
        <v>15</v>
      </c>
      <c r="W136" s="2" t="n">
        <f aca="false">VLOOKUP(H136,[1]14oct10h!$H$2:$W$159,16,0)</f>
        <v>0.0213179035069002</v>
      </c>
    </row>
    <row r="137" customFormat="false" ht="15" hidden="false" customHeight="true" outlineLevel="0" collapsed="false">
      <c r="C137" s="10" t="n">
        <v>0.833333333333333</v>
      </c>
      <c r="D137" s="10" t="n">
        <v>0</v>
      </c>
      <c r="E137" s="11" t="n">
        <v>45579</v>
      </c>
      <c r="F137" s="39" t="s">
        <v>263</v>
      </c>
      <c r="G137" s="25" t="s">
        <v>56</v>
      </c>
      <c r="H137" s="64" t="s">
        <v>286</v>
      </c>
      <c r="I137" s="15" t="n">
        <v>30774</v>
      </c>
      <c r="J137" s="16"/>
      <c r="K137" s="17" t="n">
        <v>0.663048149719238</v>
      </c>
      <c r="L137" s="18" t="s">
        <v>24</v>
      </c>
      <c r="M137" s="18" t="s">
        <v>58</v>
      </c>
      <c r="N137" s="19" t="s">
        <v>287</v>
      </c>
      <c r="O137" s="20" t="s">
        <v>288</v>
      </c>
      <c r="P137" s="21" t="s">
        <v>28</v>
      </c>
      <c r="Q137" s="22" t="n">
        <v>1187</v>
      </c>
      <c r="R137" s="2" t="n">
        <f aca="false">VLOOKUP(H137,[1]14oct10h!$H$2:$W$159,11,0)</f>
        <v>800</v>
      </c>
      <c r="S137" s="2" t="n">
        <f aca="false">VLOOKUP(H137,[1]14oct10h!$H$2:$W$159,12,0)</f>
        <v>0.706539366119633</v>
      </c>
      <c r="T137" s="2" t="n">
        <f aca="false">VLOOKUP(H137,[1]14oct10h!$H$2:$W$159,13,0)</f>
        <v>88</v>
      </c>
      <c r="U137" s="2" t="n">
        <f aca="false">VLOOKUP(H137,[1]14oct10h!$H$2:$W$159,14,0)</f>
        <v>0.286279377499771</v>
      </c>
      <c r="V137" s="2" t="n">
        <f aca="false">VLOOKUP(H137,[1]14oct10h!$H$2:$W$159,15,0)</f>
        <v>3</v>
      </c>
      <c r="W137" s="2" t="n">
        <f aca="false">VLOOKUP(H137,[1]14oct10h!$H$2:$W$159,16,0)</f>
        <v>0.00718125638059627</v>
      </c>
    </row>
    <row r="138" customFormat="false" ht="15" hidden="false" customHeight="true" outlineLevel="0" collapsed="false">
      <c r="C138" s="10" t="n">
        <v>0.833333333333333</v>
      </c>
      <c r="D138" s="10" t="n">
        <v>0</v>
      </c>
      <c r="E138" s="11" t="n">
        <v>45579</v>
      </c>
      <c r="F138" s="32" t="s">
        <v>289</v>
      </c>
      <c r="G138" s="25" t="s">
        <v>136</v>
      </c>
      <c r="H138" s="67" t="s">
        <v>290</v>
      </c>
      <c r="I138" s="15" t="n">
        <v>18793</v>
      </c>
      <c r="J138" s="16"/>
      <c r="K138" s="17" t="n">
        <v>0.7545925</v>
      </c>
      <c r="L138" s="18" t="s">
        <v>32</v>
      </c>
      <c r="M138" s="18" t="s">
        <v>33</v>
      </c>
      <c r="N138" s="19" t="s">
        <v>291</v>
      </c>
      <c r="O138" s="20" t="s">
        <v>292</v>
      </c>
      <c r="P138" s="21" t="s">
        <v>100</v>
      </c>
      <c r="Q138" s="22" t="n">
        <v>2477</v>
      </c>
      <c r="R138" s="2" t="n">
        <f aca="false">VLOOKUP(H138,[1]14oct10h!$H$2:$W$159,11,0)</f>
        <v>1341</v>
      </c>
      <c r="S138" s="2" t="n">
        <f aca="false">VLOOKUP(H138,[1]14oct10h!$H$2:$W$159,12,0)</f>
        <v>0.28629013259863</v>
      </c>
      <c r="T138" s="2" t="n">
        <f aca="false">VLOOKUP(H138,[1]14oct10h!$H$2:$W$159,13,0)</f>
        <v>1120</v>
      </c>
      <c r="U138" s="2" t="n">
        <f aca="false">VLOOKUP(H138,[1]14oct10h!$H$2:$W$159,14,0)</f>
        <v>0.696427778758624</v>
      </c>
      <c r="V138" s="2" t="n">
        <f aca="false">VLOOKUP(H138,[1]14oct10h!$H$2:$W$159,15,0)</f>
        <v>21</v>
      </c>
      <c r="W138" s="2" t="n">
        <f aca="false">VLOOKUP(H138,[1]14oct10h!$H$2:$W$159,16,0)</f>
        <v>0.0172820886427456</v>
      </c>
    </row>
    <row r="139" customFormat="false" ht="15" hidden="false" customHeight="true" outlineLevel="0" collapsed="false">
      <c r="C139" s="10" t="n">
        <v>0.833333333333333</v>
      </c>
      <c r="D139" s="10" t="n">
        <v>0</v>
      </c>
      <c r="E139" s="11" t="n">
        <v>45579</v>
      </c>
      <c r="F139" s="32" t="s">
        <v>289</v>
      </c>
      <c r="G139" s="25" t="s">
        <v>213</v>
      </c>
      <c r="H139" s="67" t="s">
        <v>293</v>
      </c>
      <c r="I139" s="15" t="n">
        <v>8040</v>
      </c>
      <c r="J139" s="16" t="n">
        <v>44730</v>
      </c>
      <c r="K139" s="17" t="n">
        <v>2.54532636363636</v>
      </c>
      <c r="L139" s="18" t="s">
        <v>32</v>
      </c>
      <c r="M139" s="18" t="s">
        <v>33</v>
      </c>
      <c r="N139" s="18" t="s">
        <v>294</v>
      </c>
      <c r="O139" s="54" t="s">
        <v>295</v>
      </c>
      <c r="P139" s="55" t="s">
        <v>28</v>
      </c>
      <c r="Q139" s="22" t="n">
        <v>6376</v>
      </c>
      <c r="R139" s="2" t="n">
        <f aca="false">VLOOKUP(H139,[1]14oct10h!$H$2:$W$159,11,0)</f>
        <v>6027</v>
      </c>
      <c r="S139" s="2" t="n">
        <f aca="false">VLOOKUP(H139,[1]14oct10h!$H$2:$W$159,12,0)</f>
        <v>0.800949288459429</v>
      </c>
      <c r="T139" s="2" t="n">
        <f aca="false">VLOOKUP(H139,[1]14oct10h!$H$2:$W$159,13,0)</f>
        <v>205</v>
      </c>
      <c r="U139" s="2" t="n">
        <f aca="false">VLOOKUP(H139,[1]14oct10h!$H$2:$W$159,14,0)</f>
        <v>0.128233996089361</v>
      </c>
      <c r="V139" s="2" t="n">
        <f aca="false">VLOOKUP(H139,[1]14oct10h!$H$2:$W$159,15,0)</f>
        <v>79</v>
      </c>
      <c r="W139" s="2" t="n">
        <f aca="false">VLOOKUP(H139,[1]14oct10h!$H$2:$W$159,16,0)</f>
        <v>0.0708167154512099</v>
      </c>
    </row>
    <row r="140" customFormat="false" ht="15" hidden="false" customHeight="true" outlineLevel="0" collapsed="false">
      <c r="C140" s="10" t="n">
        <v>0.833333333333333</v>
      </c>
      <c r="D140" s="10" t="n">
        <v>0</v>
      </c>
      <c r="E140" s="11" t="n">
        <v>45579</v>
      </c>
      <c r="F140" s="32" t="s">
        <v>289</v>
      </c>
      <c r="G140" s="25" t="s">
        <v>213</v>
      </c>
      <c r="H140" s="67" t="s">
        <v>296</v>
      </c>
      <c r="I140" s="15" t="n">
        <v>43965</v>
      </c>
      <c r="J140" s="16"/>
      <c r="K140" s="17" t="n">
        <v>0.276665909090909</v>
      </c>
      <c r="L140" s="18" t="s">
        <v>32</v>
      </c>
      <c r="M140" s="18" t="s">
        <v>33</v>
      </c>
      <c r="N140" s="19" t="s">
        <v>297</v>
      </c>
      <c r="O140" s="20" t="s">
        <v>298</v>
      </c>
      <c r="P140" s="21" t="s">
        <v>28</v>
      </c>
      <c r="Q140" s="22" t="n">
        <v>2241</v>
      </c>
      <c r="R140" s="2" t="n">
        <f aca="false">VLOOKUP(H140,[1]14oct10h!$H$2:$W$159,11,0)</f>
        <v>2157</v>
      </c>
      <c r="S140" s="2" t="n">
        <f aca="false">VLOOKUP(H140,[1]14oct10h!$H$2:$W$159,12,0)</f>
        <v>0.839442098405008</v>
      </c>
      <c r="T140" s="2" t="n">
        <f aca="false">VLOOKUP(H140,[1]14oct10h!$H$2:$W$159,13,0)</f>
        <v>83</v>
      </c>
      <c r="U140" s="2" t="n">
        <f aca="false">VLOOKUP(H140,[1]14oct10h!$H$2:$W$159,14,0)</f>
        <v>0.14728680771308</v>
      </c>
      <c r="V140" s="2" t="n">
        <f aca="false">VLOOKUP(H140,[1]14oct10h!$H$2:$W$159,15,0)</f>
        <v>3</v>
      </c>
      <c r="W140" s="2" t="n">
        <f aca="false">VLOOKUP(H140,[1]14oct10h!$H$2:$W$159,16,0)</f>
        <v>0.0132710938819114</v>
      </c>
    </row>
    <row r="141" customFormat="false" ht="15" hidden="false" customHeight="true" outlineLevel="0" collapsed="false">
      <c r="C141" s="10" t="n">
        <v>0.833333333333333</v>
      </c>
      <c r="D141" s="10" t="n">
        <v>0</v>
      </c>
      <c r="E141" s="11" t="n">
        <v>45579</v>
      </c>
      <c r="F141" s="32" t="s">
        <v>289</v>
      </c>
      <c r="G141" s="25" t="s">
        <v>213</v>
      </c>
      <c r="H141" s="67" t="s">
        <v>299</v>
      </c>
      <c r="I141" s="15" t="n">
        <v>44058</v>
      </c>
      <c r="J141" s="16"/>
      <c r="K141" s="17" t="n">
        <v>0.331999090909091</v>
      </c>
      <c r="L141" s="18" t="s">
        <v>32</v>
      </c>
      <c r="M141" s="18" t="s">
        <v>33</v>
      </c>
      <c r="N141" s="19" t="s">
        <v>300</v>
      </c>
      <c r="O141" s="20" t="s">
        <v>301</v>
      </c>
      <c r="P141" s="21" t="s">
        <v>28</v>
      </c>
      <c r="Q141" s="22" t="n">
        <v>1946</v>
      </c>
      <c r="R141" s="2" t="n">
        <f aca="false">VLOOKUP(H141,[1]14oct10h!$H$2:$W$159,11,0)</f>
        <v>1867</v>
      </c>
      <c r="S141" s="2" t="n">
        <f aca="false">VLOOKUP(H141,[1]14oct10h!$H$2:$W$159,12,0)</f>
        <v>0.853705350809247</v>
      </c>
      <c r="T141" s="2" t="n">
        <f aca="false">VLOOKUP(H141,[1]14oct10h!$H$2:$W$159,13,0)</f>
        <v>58</v>
      </c>
      <c r="U141" s="2" t="n">
        <f aca="false">VLOOKUP(H141,[1]14oct10h!$H$2:$W$159,14,0)</f>
        <v>0.0993859289380603</v>
      </c>
      <c r="V141" s="2" t="n">
        <f aca="false">VLOOKUP(H141,[1]14oct10h!$H$2:$W$159,15,0)</f>
        <v>22</v>
      </c>
      <c r="W141" s="2" t="n">
        <f aca="false">VLOOKUP(H141,[1]14oct10h!$H$2:$W$159,16,0)</f>
        <v>0.0469087202526929</v>
      </c>
    </row>
    <row r="142" customFormat="false" ht="15" hidden="false" customHeight="true" outlineLevel="0" collapsed="false">
      <c r="C142" s="10" t="n">
        <v>0.833333333333333</v>
      </c>
      <c r="D142" s="10" t="n">
        <v>0</v>
      </c>
      <c r="E142" s="11" t="n">
        <v>45579</v>
      </c>
      <c r="F142" s="32" t="s">
        <v>289</v>
      </c>
      <c r="G142" s="25" t="s">
        <v>213</v>
      </c>
      <c r="H142" s="67" t="s">
        <v>302</v>
      </c>
      <c r="I142" s="15" t="n">
        <v>43966</v>
      </c>
      <c r="J142" s="16"/>
      <c r="K142" s="17" t="n">
        <v>0.276665909090909</v>
      </c>
      <c r="L142" s="18" t="s">
        <v>32</v>
      </c>
      <c r="M142" s="18" t="s">
        <v>33</v>
      </c>
      <c r="N142" s="19" t="s">
        <v>303</v>
      </c>
      <c r="O142" s="20" t="s">
        <v>304</v>
      </c>
      <c r="P142" s="21" t="s">
        <v>28</v>
      </c>
      <c r="Q142" s="22" t="n">
        <v>2751</v>
      </c>
      <c r="R142" s="2" t="n">
        <f aca="false">VLOOKUP(H142,[1]14oct10h!$H$2:$W$159,11,0)</f>
        <v>2664</v>
      </c>
      <c r="S142" s="2" t="n">
        <f aca="false">VLOOKUP(H142,[1]14oct10h!$H$2:$W$159,12,0)</f>
        <v>0.843498746021522</v>
      </c>
      <c r="T142" s="2" t="n">
        <f aca="false">VLOOKUP(H142,[1]14oct10h!$H$2:$W$159,13,0)</f>
        <v>83</v>
      </c>
      <c r="U142" s="2" t="n">
        <f aca="false">VLOOKUP(H142,[1]14oct10h!$H$2:$W$159,14,0)</f>
        <v>0.14584742582097</v>
      </c>
      <c r="V142" s="2" t="n">
        <f aca="false">VLOOKUP(H142,[1]14oct10h!$H$2:$W$159,15,0)</f>
        <v>5</v>
      </c>
      <c r="W142" s="2" t="n">
        <f aca="false">VLOOKUP(H142,[1]14oct10h!$H$2:$W$159,16,0)</f>
        <v>0.010653828157508</v>
      </c>
    </row>
    <row r="143" customFormat="false" ht="15" hidden="false" customHeight="true" outlineLevel="0" collapsed="false">
      <c r="C143" s="10" t="n">
        <v>0.833333333333333</v>
      </c>
      <c r="D143" s="10" t="n">
        <v>0</v>
      </c>
      <c r="E143" s="11" t="n">
        <v>45579</v>
      </c>
      <c r="F143" s="32" t="s">
        <v>289</v>
      </c>
      <c r="G143" s="25" t="s">
        <v>213</v>
      </c>
      <c r="H143" s="67" t="s">
        <v>305</v>
      </c>
      <c r="I143" s="15" t="n">
        <v>61293</v>
      </c>
      <c r="J143" s="16" t="n">
        <v>44336</v>
      </c>
      <c r="K143" s="17" t="n">
        <v>2.59553777777778</v>
      </c>
      <c r="L143" s="18" t="s">
        <v>32</v>
      </c>
      <c r="M143" s="18" t="s">
        <v>33</v>
      </c>
      <c r="N143" s="19" t="s">
        <v>306</v>
      </c>
      <c r="O143" s="20" t="s">
        <v>307</v>
      </c>
      <c r="P143" s="21" t="s">
        <v>28</v>
      </c>
      <c r="Q143" s="22" t="n">
        <v>8203</v>
      </c>
      <c r="R143" s="2" t="n">
        <f aca="false">VLOOKUP(H143,[1]14oct10h!$H$2:$W$159,11,0)</f>
        <v>2851</v>
      </c>
      <c r="S143" s="2" t="n">
        <f aca="false">VLOOKUP(H143,[1]14oct10h!$H$2:$W$159,12,0)</f>
        <v>0.653155253471421</v>
      </c>
      <c r="T143" s="2" t="n">
        <f aca="false">VLOOKUP(H143,[1]14oct10h!$H$2:$W$159,13,0)</f>
        <v>233</v>
      </c>
      <c r="U143" s="2" t="n">
        <f aca="false">VLOOKUP(H143,[1]14oct10h!$H$2:$W$159,14,0)</f>
        <v>0.276028121033055</v>
      </c>
      <c r="V143" s="2" t="n">
        <f aca="false">VLOOKUP(H143,[1]14oct10h!$H$2:$W$159,15,0)</f>
        <v>34</v>
      </c>
      <c r="W143" s="2" t="n">
        <f aca="false">VLOOKUP(H143,[1]14oct10h!$H$2:$W$159,16,0)</f>
        <v>0.070816625495524</v>
      </c>
    </row>
    <row r="144" customFormat="false" ht="15" hidden="false" customHeight="true" outlineLevel="0" collapsed="false">
      <c r="C144" s="10" t="n">
        <v>0.833333333333333</v>
      </c>
      <c r="D144" s="10" t="n">
        <v>0</v>
      </c>
      <c r="E144" s="11" t="n">
        <v>45579</v>
      </c>
      <c r="F144" s="68" t="s">
        <v>308</v>
      </c>
      <c r="G144" s="31" t="s">
        <v>128</v>
      </c>
      <c r="H144" s="45" t="s">
        <v>309</v>
      </c>
      <c r="I144" s="15" t="n">
        <v>18787</v>
      </c>
      <c r="J144" s="16"/>
      <c r="K144" s="17" t="n">
        <v>0.886449409332276</v>
      </c>
      <c r="L144" s="18" t="s">
        <v>32</v>
      </c>
      <c r="M144" s="18" t="s">
        <v>33</v>
      </c>
      <c r="N144" s="19" t="s">
        <v>310</v>
      </c>
      <c r="O144" s="20" t="s">
        <v>311</v>
      </c>
      <c r="P144" s="21" t="s">
        <v>100</v>
      </c>
      <c r="Q144" s="22" t="n">
        <v>3868</v>
      </c>
      <c r="R144" s="2" t="n">
        <f aca="false">VLOOKUP(H144,[1]14oct10h!$H$2:$W$159,11,0)</f>
        <v>2459</v>
      </c>
      <c r="S144" s="2" t="n">
        <f aca="false">VLOOKUP(H144,[1]14oct10h!$H$2:$W$159,12,0)</f>
        <v>0.410872788755644</v>
      </c>
      <c r="T144" s="2" t="n">
        <f aca="false">VLOOKUP(H144,[1]14oct10h!$H$2:$W$159,13,0)</f>
        <v>1371</v>
      </c>
      <c r="U144" s="2" t="n">
        <f aca="false">VLOOKUP(H144,[1]14oct10h!$H$2:$W$159,14,0)</f>
        <v>0.569719985020532</v>
      </c>
      <c r="V144" s="2" t="n">
        <f aca="false">VLOOKUP(H144,[1]14oct10h!$H$2:$W$159,15,0)</f>
        <v>46</v>
      </c>
      <c r="W144" s="2" t="n">
        <f aca="false">VLOOKUP(H144,[1]14oct10h!$H$2:$W$159,16,0)</f>
        <v>0.0194072262238242</v>
      </c>
    </row>
    <row r="145" customFormat="false" ht="15" hidden="false" customHeight="true" outlineLevel="0" collapsed="false">
      <c r="C145" s="10" t="n">
        <v>0.833333333333333</v>
      </c>
      <c r="D145" s="10" t="n">
        <v>0</v>
      </c>
      <c r="E145" s="11" t="n">
        <v>45579</v>
      </c>
      <c r="F145" s="32" t="s">
        <v>308</v>
      </c>
      <c r="G145" s="31" t="s">
        <v>61</v>
      </c>
      <c r="H145" s="45" t="s">
        <v>312</v>
      </c>
      <c r="I145" s="15" t="n">
        <v>43723</v>
      </c>
      <c r="J145" s="16"/>
      <c r="K145" s="17" t="n">
        <v>2.3042</v>
      </c>
      <c r="L145" s="18" t="s">
        <v>32</v>
      </c>
      <c r="M145" s="18" t="s">
        <v>33</v>
      </c>
      <c r="N145" s="19" t="s">
        <v>313</v>
      </c>
      <c r="O145" s="20" t="s">
        <v>314</v>
      </c>
      <c r="P145" s="21" t="s">
        <v>28</v>
      </c>
      <c r="Q145" s="35" t="n">
        <v>6455</v>
      </c>
      <c r="R145" s="2" t="n">
        <f aca="false">VLOOKUP(H145,[1]14oct10h!$H$2:$W$159,11,0)</f>
        <v>3258</v>
      </c>
      <c r="S145" s="2" t="n">
        <f aca="false">VLOOKUP(H145,[1]14oct10h!$H$2:$W$159,12,0)</f>
        <v>0.582824639294663</v>
      </c>
      <c r="T145" s="2" t="n">
        <f aca="false">VLOOKUP(H145,[1]14oct10h!$H$2:$W$159,13,0)</f>
        <v>590</v>
      </c>
      <c r="U145" s="2" t="n">
        <f aca="false">VLOOKUP(H145,[1]14oct10h!$H$2:$W$159,14,0)</f>
        <v>0.40219997931471</v>
      </c>
      <c r="V145" s="2" t="n">
        <f aca="false">VLOOKUP(H145,[1]14oct10h!$H$2:$W$159,15,0)</f>
        <v>31</v>
      </c>
      <c r="W145" s="2" t="n">
        <f aca="false">VLOOKUP(H145,[1]14oct10h!$H$2:$W$159,16,0)</f>
        <v>0.0149753813906275</v>
      </c>
    </row>
    <row r="146" customFormat="false" ht="15" hidden="false" customHeight="true" outlineLevel="0" collapsed="false">
      <c r="C146" s="10" t="n">
        <v>0.833333333333333</v>
      </c>
      <c r="D146" s="10" t="n">
        <v>0</v>
      </c>
      <c r="E146" s="11" t="n">
        <v>45579</v>
      </c>
      <c r="F146" s="32" t="s">
        <v>308</v>
      </c>
      <c r="G146" s="25" t="s">
        <v>61</v>
      </c>
      <c r="H146" s="45" t="s">
        <v>315</v>
      </c>
      <c r="I146" s="15" t="n">
        <v>43724</v>
      </c>
      <c r="J146" s="16"/>
      <c r="K146" s="17" t="n">
        <v>0.633884982620366</v>
      </c>
      <c r="L146" s="18" t="s">
        <v>32</v>
      </c>
      <c r="M146" s="18" t="s">
        <v>33</v>
      </c>
      <c r="N146" s="19" t="s">
        <v>316</v>
      </c>
      <c r="O146" s="20" t="s">
        <v>317</v>
      </c>
      <c r="P146" s="21" t="s">
        <v>28</v>
      </c>
      <c r="Q146" s="22" t="n">
        <v>2171</v>
      </c>
      <c r="R146" s="2" t="n">
        <f aca="false">VLOOKUP(H146,[1]14oct10h!$H$2:$W$159,11,0)</f>
        <v>1995</v>
      </c>
      <c r="S146" s="2" t="n">
        <f aca="false">VLOOKUP(H146,[1]14oct10h!$H$2:$W$159,12,0)</f>
        <v>0.78001906170597</v>
      </c>
      <c r="T146" s="2" t="n">
        <f aca="false">VLOOKUP(H146,[1]14oct10h!$H$2:$W$159,13,0)</f>
        <v>152</v>
      </c>
      <c r="U146" s="2" t="n">
        <f aca="false">VLOOKUP(H146,[1]14oct10h!$H$2:$W$159,14,0)</f>
        <v>0.15857650197468</v>
      </c>
      <c r="V146" s="2" t="n">
        <f aca="false">VLOOKUP(H146,[1]14oct10h!$H$2:$W$159,15,0)</f>
        <v>29</v>
      </c>
      <c r="W146" s="2" t="n">
        <f aca="false">VLOOKUP(H146,[1]14oct10h!$H$2:$W$159,16,0)</f>
        <v>0.0614044363193506</v>
      </c>
    </row>
    <row r="147" customFormat="false" ht="15" hidden="false" customHeight="true" outlineLevel="0" collapsed="false">
      <c r="C147" s="10" t="n">
        <v>0.833333333333333</v>
      </c>
      <c r="D147" s="10" t="n">
        <v>0</v>
      </c>
      <c r="E147" s="11" t="n">
        <v>45579</v>
      </c>
      <c r="F147" s="12" t="s">
        <v>308</v>
      </c>
      <c r="G147" s="69" t="n">
        <v>15</v>
      </c>
      <c r="H147" s="45" t="s">
        <v>318</v>
      </c>
      <c r="I147" s="15" t="n">
        <v>44299</v>
      </c>
      <c r="J147" s="16"/>
      <c r="K147" s="17" t="n">
        <v>1.96942339285714</v>
      </c>
      <c r="L147" s="18" t="s">
        <v>32</v>
      </c>
      <c r="M147" s="18" t="s">
        <v>78</v>
      </c>
      <c r="N147" s="24" t="s">
        <v>319</v>
      </c>
      <c r="O147" s="20" t="s">
        <v>320</v>
      </c>
      <c r="P147" s="21" t="s">
        <v>28</v>
      </c>
      <c r="Q147" s="22" t="n">
        <v>7934</v>
      </c>
      <c r="R147" s="2" t="n">
        <f aca="false">VLOOKUP(H147,[1]14oct10h!$H$2:$W$159,11,0)</f>
        <v>2907</v>
      </c>
      <c r="S147" s="2" t="n">
        <f aca="false">VLOOKUP(H147,[1]14oct10h!$H$2:$W$159,12,0)</f>
        <v>0.577259652063926</v>
      </c>
      <c r="T147" s="2" t="n">
        <f aca="false">VLOOKUP(H147,[1]14oct10h!$H$2:$W$159,13,0)</f>
        <v>634</v>
      </c>
      <c r="U147" s="2" t="n">
        <f aca="false">VLOOKUP(H147,[1]14oct10h!$H$2:$W$159,14,0)</f>
        <v>0.352816301817994</v>
      </c>
      <c r="V147" s="2" t="n">
        <f aca="false">VLOOKUP(H147,[1]14oct10h!$H$2:$W$159,15,0)</f>
        <v>53</v>
      </c>
      <c r="W147" s="2" t="n">
        <f aca="false">VLOOKUP(H147,[1]14oct10h!$H$2:$W$159,16,0)</f>
        <v>0.0699240461180803</v>
      </c>
    </row>
    <row r="148" customFormat="false" ht="15" hidden="false" customHeight="true" outlineLevel="0" collapsed="false">
      <c r="C148" s="10" t="n">
        <v>0.666666666666667</v>
      </c>
      <c r="D148" s="10" t="n">
        <v>0.833333333333333</v>
      </c>
      <c r="E148" s="11" t="n">
        <v>45579</v>
      </c>
      <c r="F148" s="68" t="s">
        <v>321</v>
      </c>
      <c r="G148" s="27" t="s">
        <v>61</v>
      </c>
      <c r="H148" s="34" t="s">
        <v>322</v>
      </c>
      <c r="I148" s="15" t="n">
        <v>56726</v>
      </c>
      <c r="J148" s="16"/>
      <c r="K148" s="17" t="n">
        <v>0.472720689655172</v>
      </c>
      <c r="L148" s="18" t="s">
        <v>32</v>
      </c>
      <c r="M148" s="18" t="s">
        <v>33</v>
      </c>
      <c r="N148" s="19" t="s">
        <v>323</v>
      </c>
      <c r="O148" s="20" t="s">
        <v>324</v>
      </c>
      <c r="P148" s="21" t="s">
        <v>28</v>
      </c>
      <c r="Q148" s="22" t="n">
        <v>1578</v>
      </c>
      <c r="R148" s="2" t="n">
        <f aca="false">VLOOKUP(H148,[1]14oct10h!$H$2:$W$159,11,0)</f>
        <v>1423</v>
      </c>
      <c r="S148" s="2" t="n">
        <f aca="false">VLOOKUP(H148,[1]14oct10h!$H$2:$W$159,12,0)</f>
        <v>0.630638823253638</v>
      </c>
      <c r="T148" s="2" t="n">
        <f aca="false">VLOOKUP(H148,[1]14oct10h!$H$2:$W$159,13,0)</f>
        <v>132</v>
      </c>
      <c r="U148" s="2" t="n">
        <f aca="false">VLOOKUP(H148,[1]14oct10h!$H$2:$W$159,14,0)</f>
        <v>0.227974391044885</v>
      </c>
      <c r="V148" s="2" t="n">
        <f aca="false">VLOOKUP(H148,[1]14oct10h!$H$2:$W$159,15,0)</f>
        <v>24</v>
      </c>
      <c r="W148" s="2" t="n">
        <f aca="false">VLOOKUP(H148,[1]14oct10h!$H$2:$W$159,16,0)</f>
        <v>0.141386785701477</v>
      </c>
    </row>
    <row r="149" customFormat="false" ht="15" hidden="false" customHeight="true" outlineLevel="0" collapsed="false">
      <c r="C149" s="10" t="n">
        <v>0.666666666666667</v>
      </c>
      <c r="D149" s="10" t="n">
        <v>0.833333333333333</v>
      </c>
      <c r="E149" s="11" t="n">
        <v>45579</v>
      </c>
      <c r="F149" s="68" t="s">
        <v>321</v>
      </c>
      <c r="G149" s="27" t="s">
        <v>61</v>
      </c>
      <c r="H149" s="34" t="s">
        <v>325</v>
      </c>
      <c r="I149" s="15" t="n">
        <v>43979</v>
      </c>
      <c r="J149" s="16"/>
      <c r="K149" s="17" t="n">
        <v>1.06362155172414</v>
      </c>
      <c r="L149" s="18" t="s">
        <v>32</v>
      </c>
      <c r="M149" s="18" t="s">
        <v>33</v>
      </c>
      <c r="N149" s="19" t="s">
        <v>326</v>
      </c>
      <c r="O149" s="20" t="s">
        <v>327</v>
      </c>
      <c r="P149" s="21" t="s">
        <v>28</v>
      </c>
      <c r="Q149" s="22" t="n">
        <v>1578</v>
      </c>
      <c r="R149" s="2" t="n">
        <f aca="false">VLOOKUP(H149,[1]14oct10h!$H$2:$W$159,11,0)</f>
        <v>3769</v>
      </c>
      <c r="S149" s="2" t="n">
        <f aca="false">VLOOKUP(H149,[1]14oct10h!$H$2:$W$159,12,0)</f>
        <v>0.702460678126892</v>
      </c>
      <c r="T149" s="2" t="n">
        <f aca="false">VLOOKUP(H149,[1]14oct10h!$H$2:$W$159,13,0)</f>
        <v>261</v>
      </c>
      <c r="U149" s="2" t="n">
        <f aca="false">VLOOKUP(H149,[1]14oct10h!$H$2:$W$159,14,0)</f>
        <v>0.176150724443143</v>
      </c>
      <c r="V149" s="2" t="n">
        <f aca="false">VLOOKUP(H149,[1]14oct10h!$H$2:$W$159,15,0)</f>
        <v>84</v>
      </c>
      <c r="W149" s="2" t="n">
        <f aca="false">VLOOKUP(H149,[1]14oct10h!$H$2:$W$159,16,0)</f>
        <v>0.121388597429965</v>
      </c>
    </row>
    <row r="150" customFormat="false" ht="15" hidden="false" customHeight="true" outlineLevel="0" collapsed="false">
      <c r="C150" s="10" t="n">
        <v>0.666666666666667</v>
      </c>
      <c r="D150" s="10" t="n">
        <v>0.833333333333333</v>
      </c>
      <c r="E150" s="11" t="n">
        <v>45579</v>
      </c>
      <c r="F150" s="71" t="s">
        <v>321</v>
      </c>
      <c r="G150" s="27" t="s">
        <v>52</v>
      </c>
      <c r="H150" s="38" t="s">
        <v>328</v>
      </c>
      <c r="I150" s="15" t="n">
        <v>20993</v>
      </c>
      <c r="J150" s="16"/>
      <c r="K150" s="17" t="n">
        <v>1.50668914473684</v>
      </c>
      <c r="L150" s="18" t="s">
        <v>32</v>
      </c>
      <c r="M150" s="18" t="s">
        <v>33</v>
      </c>
      <c r="N150" s="24" t="s">
        <v>329</v>
      </c>
      <c r="O150" s="20" t="s">
        <v>330</v>
      </c>
      <c r="P150" s="21" t="s">
        <v>28</v>
      </c>
      <c r="Q150" s="22" t="n">
        <v>6162</v>
      </c>
      <c r="R150" s="2" t="n">
        <f aca="false">VLOOKUP(H150,[1]14oct10h!$H$2:$W$159,11,0)</f>
        <v>4277</v>
      </c>
      <c r="S150" s="2" t="n">
        <f aca="false">VLOOKUP(H150,[1]14oct10h!$H$2:$W$159,12,0)</f>
        <v>0.871402312985794</v>
      </c>
      <c r="T150" s="2" t="n">
        <f aca="false">VLOOKUP(H150,[1]14oct10h!$H$2:$W$159,13,0)</f>
        <v>133</v>
      </c>
      <c r="U150" s="2" t="n">
        <f aca="false">VLOOKUP(H150,[1]14oct10h!$H$2:$W$159,14,0)</f>
        <v>0.110510569548996</v>
      </c>
      <c r="V150" s="2" t="n">
        <f aca="false">VLOOKUP(H150,[1]14oct10h!$H$2:$W$159,15,0)</f>
        <v>21</v>
      </c>
      <c r="W150" s="2" t="n">
        <f aca="false">VLOOKUP(H150,[1]14oct10h!$H$2:$W$159,16,0)</f>
        <v>0.0180871174652105</v>
      </c>
    </row>
    <row r="151" customFormat="false" ht="15" hidden="false" customHeight="true" outlineLevel="0" collapsed="false">
      <c r="C151" s="10" t="n">
        <v>0.666666666666667</v>
      </c>
      <c r="D151" s="10" t="n">
        <v>0.833333333333333</v>
      </c>
      <c r="E151" s="11" t="n">
        <v>45579</v>
      </c>
      <c r="F151" s="71" t="s">
        <v>321</v>
      </c>
      <c r="G151" s="25" t="s">
        <v>52</v>
      </c>
      <c r="H151" s="38" t="s">
        <v>331</v>
      </c>
      <c r="I151" s="15" t="n">
        <v>57163</v>
      </c>
      <c r="J151" s="16"/>
      <c r="K151" s="17" t="n">
        <v>0.262032894736842</v>
      </c>
      <c r="L151" s="18" t="s">
        <v>32</v>
      </c>
      <c r="M151" s="18" t="s">
        <v>33</v>
      </c>
      <c r="N151" s="24" t="s">
        <v>332</v>
      </c>
      <c r="O151" s="20" t="s">
        <v>333</v>
      </c>
      <c r="P151" s="21" t="s">
        <v>28</v>
      </c>
      <c r="Q151" s="22" t="n">
        <v>2525</v>
      </c>
      <c r="R151" s="2" t="n">
        <f aca="false">VLOOKUP(H151,[1]14oct10h!$H$2:$W$159,11,0)</f>
        <v>1658</v>
      </c>
      <c r="S151" s="2" t="n">
        <f aca="false">VLOOKUP(H151,[1]14oct10h!$H$2:$W$159,12,0)</f>
        <v>0.912036981267419</v>
      </c>
      <c r="T151" s="2" t="n">
        <f aca="false">VLOOKUP(H151,[1]14oct10h!$H$2:$W$159,13,0)</f>
        <v>23</v>
      </c>
      <c r="U151" s="2" t="n">
        <f aca="false">VLOOKUP(H151,[1]14oct10h!$H$2:$W$159,14,0)</f>
        <v>0.019941909919839</v>
      </c>
      <c r="V151" s="2" t="n">
        <f aca="false">VLOOKUP(H151,[1]14oct10h!$H$2:$W$159,15,0)</f>
        <v>22</v>
      </c>
      <c r="W151" s="2" t="n">
        <f aca="false">VLOOKUP(H151,[1]14oct10h!$H$2:$W$159,16,0)</f>
        <v>0.0680211088127416</v>
      </c>
    </row>
    <row r="152" customFormat="false" ht="15" hidden="false" customHeight="true" outlineLevel="0" collapsed="false">
      <c r="C152" s="10" t="n">
        <v>0.666666666666667</v>
      </c>
      <c r="D152" s="10" t="n">
        <v>0.833333333333333</v>
      </c>
      <c r="E152" s="11" t="n">
        <v>45579</v>
      </c>
      <c r="F152" s="72" t="s">
        <v>321</v>
      </c>
      <c r="G152" s="25" t="s">
        <v>47</v>
      </c>
      <c r="H152" s="52" t="s">
        <v>334</v>
      </c>
      <c r="I152" s="15" t="n">
        <v>33312</v>
      </c>
      <c r="J152" s="16"/>
      <c r="K152" s="17" t="n">
        <v>1.03559636061008</v>
      </c>
      <c r="L152" s="18" t="s">
        <v>32</v>
      </c>
      <c r="M152" s="18" t="s">
        <v>33</v>
      </c>
      <c r="N152" s="19" t="s">
        <v>66</v>
      </c>
      <c r="O152" s="20" t="s">
        <v>67</v>
      </c>
      <c r="P152" s="21" t="s">
        <v>28</v>
      </c>
      <c r="Q152" s="22" t="n">
        <v>6395</v>
      </c>
      <c r="R152" s="2" t="n">
        <f aca="false">VLOOKUP(H152,[1]14oct10h!$H$2:$W$159,11,0)</f>
        <v>4664</v>
      </c>
      <c r="S152" s="2" t="n">
        <f aca="false">VLOOKUP(H152,[1]14oct10h!$H$2:$W$159,12,0)</f>
        <v>0.748903492381328</v>
      </c>
      <c r="T152" s="2" t="n">
        <f aca="false">VLOOKUP(H152,[1]14oct10h!$H$2:$W$159,13,0)</f>
        <v>279</v>
      </c>
      <c r="U152" s="2" t="n">
        <f aca="false">VLOOKUP(H152,[1]14oct10h!$H$2:$W$159,14,0)</f>
        <v>0.183932485949876</v>
      </c>
      <c r="V152" s="2" t="n">
        <f aca="false">VLOOKUP(H152,[1]14oct10h!$H$2:$W$159,15,0)</f>
        <v>73</v>
      </c>
      <c r="W152" s="2" t="n">
        <f aca="false">VLOOKUP(H152,[1]14oct10h!$H$2:$W$159,16,0)</f>
        <v>0.067164021668796</v>
      </c>
    </row>
    <row r="153" customFormat="false" ht="15" hidden="false" customHeight="true" outlineLevel="0" collapsed="false">
      <c r="C153" s="10" t="n">
        <v>0.666666666666667</v>
      </c>
      <c r="D153" s="10" t="n">
        <v>0.833333333333333</v>
      </c>
      <c r="E153" s="11" t="n">
        <v>45579</v>
      </c>
      <c r="F153" s="63" t="s">
        <v>321</v>
      </c>
      <c r="G153" s="25" t="s">
        <v>56</v>
      </c>
      <c r="H153" s="45" t="s">
        <v>335</v>
      </c>
      <c r="I153" s="15" t="n">
        <v>58404</v>
      </c>
      <c r="J153" s="16"/>
      <c r="K153" s="17" t="n">
        <v>0.306956246020978</v>
      </c>
      <c r="L153" s="18" t="s">
        <v>24</v>
      </c>
      <c r="M153" s="18" t="s">
        <v>58</v>
      </c>
      <c r="N153" s="24" t="s">
        <v>59</v>
      </c>
      <c r="O153" s="20" t="s">
        <v>60</v>
      </c>
      <c r="P153" s="21" t="s">
        <v>28</v>
      </c>
      <c r="Q153" s="22" t="n">
        <v>1230</v>
      </c>
      <c r="R153" s="2" t="n">
        <f aca="false">VLOOKUP(H153,[1]14oct10h!$H$2:$W$159,11,0)</f>
        <v>770</v>
      </c>
      <c r="S153" s="2" t="n">
        <f aca="false">VLOOKUP(H153,[1]14oct10h!$H$2:$W$159,12,0)</f>
        <v>0.566343589996526</v>
      </c>
      <c r="T153" s="2" t="n">
        <f aca="false">VLOOKUP(H153,[1]14oct10h!$H$2:$W$159,13,0)</f>
        <v>38</v>
      </c>
      <c r="U153" s="2" t="n">
        <f aca="false">VLOOKUP(H153,[1]14oct10h!$H$2:$W$159,14,0)</f>
        <v>0.0922077808679461</v>
      </c>
      <c r="V153" s="2" t="n">
        <f aca="false">VLOOKUP(H153,[1]14oct10h!$H$2:$W$159,15,0)</f>
        <v>4</v>
      </c>
      <c r="W153" s="2" t="n">
        <f aca="false">VLOOKUP(H153,[1]14oct10h!$H$2:$W$159,16,0)</f>
        <v>0.341448629135528</v>
      </c>
    </row>
    <row r="154" customFormat="false" ht="15" hidden="false" customHeight="true" outlineLevel="0" collapsed="false">
      <c r="C154" s="10" t="n">
        <v>0.666666666666667</v>
      </c>
      <c r="D154" s="10" t="n">
        <v>0.833333333333333</v>
      </c>
      <c r="E154" s="11" t="n">
        <v>45579</v>
      </c>
      <c r="F154" s="73" t="s">
        <v>336</v>
      </c>
      <c r="G154" s="13" t="s">
        <v>30</v>
      </c>
      <c r="H154" s="64" t="s">
        <v>337</v>
      </c>
      <c r="I154" s="48" t="n">
        <v>422</v>
      </c>
      <c r="J154" s="16" t="n">
        <v>56833</v>
      </c>
      <c r="K154" s="17" t="n">
        <v>1.77807298741071</v>
      </c>
      <c r="L154" s="49" t="s">
        <v>32</v>
      </c>
      <c r="M154" s="49" t="s">
        <v>33</v>
      </c>
      <c r="N154" s="29" t="s">
        <v>338</v>
      </c>
      <c r="O154" s="30" t="s">
        <v>339</v>
      </c>
      <c r="P154" s="50" t="s">
        <v>100</v>
      </c>
      <c r="Q154" s="50"/>
      <c r="R154" s="2" t="n">
        <f aca="false">VLOOKUP(H154,[1]14oct10h!$H$2:$W$159,11,0)</f>
        <v>1372</v>
      </c>
      <c r="S154" s="2" t="n">
        <f aca="false">VLOOKUP(H154,[1]14oct10h!$H$2:$W$159,12,0)</f>
        <v>0.281956914171621</v>
      </c>
      <c r="T154" s="2" t="n">
        <f aca="false">VLOOKUP(H154,[1]14oct10h!$H$2:$W$159,13,0)</f>
        <v>309</v>
      </c>
      <c r="U154" s="2" t="n">
        <f aca="false">VLOOKUP(H154,[1]14oct10h!$H$2:$W$159,14,0)</f>
        <v>0.390852147102492</v>
      </c>
      <c r="V154" s="2" t="n">
        <f aca="false">VLOOKUP(H154,[1]14oct10h!$H$2:$W$159,15,0)</f>
        <v>77</v>
      </c>
      <c r="W154" s="2" t="n">
        <f aca="false">VLOOKUP(H154,[1]14oct10h!$H$2:$W$159,16,0)</f>
        <v>0.327190938725887</v>
      </c>
    </row>
    <row r="155" customFormat="false" ht="15" hidden="false" customHeight="true" outlineLevel="0" collapsed="false">
      <c r="C155" s="10" t="n">
        <v>0.416666666666667</v>
      </c>
      <c r="D155" s="10" t="n">
        <v>0.583333333333333</v>
      </c>
      <c r="E155" s="11" t="n">
        <v>45579</v>
      </c>
      <c r="F155" s="68" t="s">
        <v>336</v>
      </c>
      <c r="G155" s="31" t="s">
        <v>30</v>
      </c>
      <c r="H155" s="64" t="s">
        <v>340</v>
      </c>
      <c r="I155" s="15" t="n">
        <v>26798</v>
      </c>
      <c r="J155" s="16" t="n">
        <v>44100</v>
      </c>
      <c r="K155" s="17" t="n">
        <v>1.571921</v>
      </c>
      <c r="L155" s="18" t="s">
        <v>32</v>
      </c>
      <c r="M155" s="18" t="s">
        <v>33</v>
      </c>
      <c r="N155" s="24" t="s">
        <v>341</v>
      </c>
      <c r="O155" s="20" t="s">
        <v>46</v>
      </c>
      <c r="P155" s="21" t="s">
        <v>28</v>
      </c>
      <c r="Q155" s="22" t="n">
        <v>8913</v>
      </c>
      <c r="R155" s="2" t="n">
        <f aca="false">VLOOKUP(H155,[1]14oct10h!$H$2:$W$159,11,0)</f>
        <v>4467</v>
      </c>
      <c r="S155" s="2" t="n">
        <f aca="false">VLOOKUP(H155,[1]14oct10h!$H$2:$W$159,12,0)</f>
        <v>0.729873048214227</v>
      </c>
      <c r="T155" s="2" t="n">
        <f aca="false">VLOOKUP(H155,[1]14oct10h!$H$2:$W$159,13,0)</f>
        <v>203</v>
      </c>
      <c r="U155" s="2" t="n">
        <f aca="false">VLOOKUP(H155,[1]14oct10h!$H$2:$W$159,14,0)</f>
        <v>0.204336548127825</v>
      </c>
      <c r="V155" s="2" t="n">
        <f aca="false">VLOOKUP(H155,[1]14oct10h!$H$2:$W$159,15,0)</f>
        <v>79</v>
      </c>
      <c r="W155" s="2" t="n">
        <f aca="false">VLOOKUP(H155,[1]14oct10h!$H$2:$W$159,16,0)</f>
        <v>0.0657904036579479</v>
      </c>
    </row>
    <row r="156" customFormat="false" ht="15" hidden="false" customHeight="true" outlineLevel="0" collapsed="false">
      <c r="C156" s="10" t="n">
        <v>0.416666666666667</v>
      </c>
      <c r="D156" s="10" t="n">
        <v>0.583333333333333</v>
      </c>
      <c r="E156" s="11" t="n">
        <v>45579</v>
      </c>
      <c r="F156" s="68" t="s">
        <v>336</v>
      </c>
      <c r="G156" s="31" t="s">
        <v>30</v>
      </c>
      <c r="H156" s="64" t="s">
        <v>342</v>
      </c>
      <c r="I156" s="15" t="n">
        <v>57166</v>
      </c>
      <c r="J156" s="16"/>
      <c r="K156" s="17" t="n">
        <v>0.362751</v>
      </c>
      <c r="L156" s="18" t="s">
        <v>32</v>
      </c>
      <c r="M156" s="18" t="s">
        <v>33</v>
      </c>
      <c r="N156" s="24" t="s">
        <v>343</v>
      </c>
      <c r="O156" s="20" t="s">
        <v>344</v>
      </c>
      <c r="P156" s="21" t="s">
        <v>28</v>
      </c>
      <c r="Q156" s="22" t="n">
        <v>4393</v>
      </c>
      <c r="R156" s="2" t="n">
        <f aca="false">VLOOKUP(H156,[1]14oct10h!$H$2:$W$159,11,0)</f>
        <v>2445</v>
      </c>
      <c r="S156" s="2" t="n">
        <f aca="false">VLOOKUP(H156,[1]14oct10h!$H$2:$W$159,12,0)</f>
        <v>0.566916254877431</v>
      </c>
      <c r="T156" s="2" t="n">
        <f aca="false">VLOOKUP(H156,[1]14oct10h!$H$2:$W$159,13,0)</f>
        <v>125</v>
      </c>
      <c r="U156" s="2" t="n">
        <f aca="false">VLOOKUP(H156,[1]14oct10h!$H$2:$W$159,14,0)</f>
        <v>0.0849878367743344</v>
      </c>
      <c r="V156" s="2" t="n">
        <f aca="false">VLOOKUP(H156,[1]14oct10h!$H$2:$W$159,15,0)</f>
        <v>22</v>
      </c>
      <c r="W156" s="2" t="n">
        <f aca="false">VLOOKUP(H156,[1]14oct10h!$H$2:$W$159,16,0)</f>
        <v>0.348095908348235</v>
      </c>
    </row>
    <row r="157" customFormat="false" ht="15" hidden="false" customHeight="true" outlineLevel="0" collapsed="false">
      <c r="C157" s="10" t="n">
        <v>0.416666666666667</v>
      </c>
      <c r="D157" s="10" t="n">
        <v>0.583333333333333</v>
      </c>
      <c r="E157" s="11" t="n">
        <v>45579</v>
      </c>
      <c r="F157" s="74" t="s">
        <v>336</v>
      </c>
      <c r="G157" s="13" t="s">
        <v>30</v>
      </c>
      <c r="H157" s="64" t="s">
        <v>345</v>
      </c>
      <c r="I157" s="15" t="n">
        <v>57164</v>
      </c>
      <c r="J157" s="16"/>
      <c r="K157" s="17" t="n">
        <v>0.483668</v>
      </c>
      <c r="L157" s="18" t="s">
        <v>32</v>
      </c>
      <c r="M157" s="18" t="s">
        <v>33</v>
      </c>
      <c r="N157" s="24" t="s">
        <v>346</v>
      </c>
      <c r="O157" s="20" t="s">
        <v>347</v>
      </c>
      <c r="P157" s="21" t="s">
        <v>28</v>
      </c>
      <c r="Q157" s="22" t="n">
        <v>6029</v>
      </c>
      <c r="R157" s="2" t="n">
        <f aca="false">VLOOKUP(H157,[1]14oct10h!$H$2:$W$159,11,0)</f>
        <v>4467</v>
      </c>
      <c r="S157" s="2" t="n">
        <f aca="false">VLOOKUP(H157,[1]14oct10h!$H$2:$W$159,12,0)</f>
        <v>0.829886743233281</v>
      </c>
      <c r="T157" s="2" t="n">
        <f aca="false">VLOOKUP(H157,[1]14oct10h!$H$2:$W$159,13,0)</f>
        <v>169</v>
      </c>
      <c r="U157" s="2" t="n">
        <f aca="false">VLOOKUP(H157,[1]14oct10h!$H$2:$W$159,14,0)</f>
        <v>0.119044795653816</v>
      </c>
      <c r="V157" s="2" t="n">
        <f aca="false">VLOOKUP(H157,[1]14oct10h!$H$2:$W$159,15,0)</f>
        <v>66</v>
      </c>
      <c r="W157" s="2" t="n">
        <f aca="false">VLOOKUP(H157,[1]14oct10h!$H$2:$W$159,16,0)</f>
        <v>0.0510684611129031</v>
      </c>
    </row>
    <row r="158" customFormat="false" ht="15" hidden="false" customHeight="true" outlineLevel="0" collapsed="false">
      <c r="C158" s="10" t="n">
        <v>0.416666666666667</v>
      </c>
      <c r="D158" s="10" t="n">
        <v>0.583333333333333</v>
      </c>
      <c r="E158" s="11" t="n">
        <v>45579</v>
      </c>
      <c r="F158" s="72" t="s">
        <v>336</v>
      </c>
      <c r="G158" s="25" t="s">
        <v>47</v>
      </c>
      <c r="H158" s="64" t="s">
        <v>348</v>
      </c>
      <c r="I158" s="15" t="n">
        <v>56955</v>
      </c>
      <c r="J158" s="75" t="s">
        <v>349</v>
      </c>
      <c r="K158" s="17" t="n">
        <v>0.340953236061793</v>
      </c>
      <c r="L158" s="18" t="s">
        <v>32</v>
      </c>
      <c r="M158" s="18" t="s">
        <v>33</v>
      </c>
      <c r="N158" s="19" t="s">
        <v>350</v>
      </c>
      <c r="O158" s="20" t="s">
        <v>351</v>
      </c>
      <c r="P158" s="21" t="s">
        <v>28</v>
      </c>
      <c r="Q158" s="22" t="n">
        <v>6923</v>
      </c>
      <c r="R158" s="2" t="n">
        <f aca="false">VLOOKUP(H158,[1]14oct10h!$H$2:$W$159,11,0)</f>
        <v>1753</v>
      </c>
      <c r="S158" s="2" t="n">
        <f aca="false">VLOOKUP(H158,[1]14oct10h!$H$2:$W$159,12,0)</f>
        <v>0.869396386585709</v>
      </c>
      <c r="T158" s="2" t="n">
        <f aca="false">VLOOKUP(H158,[1]14oct10h!$H$2:$W$159,13,0)</f>
        <v>75</v>
      </c>
      <c r="U158" s="2" t="n">
        <f aca="false">VLOOKUP(H158,[1]14oct10h!$H$2:$W$159,14,0)</f>
        <v>0.0753129377750741</v>
      </c>
      <c r="V158" s="2" t="n">
        <f aca="false">VLOOKUP(H158,[1]14oct10h!$H$2:$W$159,15,0)</f>
        <v>22</v>
      </c>
      <c r="W158" s="2" t="n">
        <f aca="false">VLOOKUP(H158,[1]14oct10h!$H$2:$W$159,16,0)</f>
        <v>0.0552906756392175</v>
      </c>
    </row>
    <row r="159" customFormat="false" ht="15" hidden="false" customHeight="true" outlineLevel="0" collapsed="false">
      <c r="C159" s="10" t="n">
        <v>0.458333333333333</v>
      </c>
      <c r="D159" s="10" t="n">
        <v>0.708333333333333</v>
      </c>
      <c r="E159" s="11" t="n">
        <v>45579</v>
      </c>
      <c r="F159" s="11" t="s">
        <v>352</v>
      </c>
      <c r="G159" s="27" t="s">
        <v>30</v>
      </c>
      <c r="H159" s="50" t="s">
        <v>353</v>
      </c>
      <c r="I159" s="48" t="n">
        <v>18294</v>
      </c>
      <c r="J159" s="16"/>
      <c r="K159" s="49" t="n">
        <v>1.74057355559211</v>
      </c>
      <c r="L159" s="49" t="s">
        <v>32</v>
      </c>
      <c r="M159" s="49" t="s">
        <v>33</v>
      </c>
      <c r="N159" s="29" t="s">
        <v>354</v>
      </c>
      <c r="O159" s="30" t="s">
        <v>355</v>
      </c>
      <c r="P159" s="50" t="s">
        <v>28</v>
      </c>
      <c r="Q159" s="50" t="n">
        <v>4722</v>
      </c>
      <c r="R159" s="2" t="n">
        <f aca="false">VLOOKUP(H159,[1]14oct10h!$H$2:$W$159,11,0)</f>
        <v>2082</v>
      </c>
      <c r="S159" s="2" t="n">
        <f aca="false">VLOOKUP(H159,[1]14oct10h!$H$2:$W$159,12,0)</f>
        <v>0.376696986580091</v>
      </c>
      <c r="T159" s="2" t="n">
        <f aca="false">VLOOKUP(H159,[1]14oct10h!$H$2:$W$159,13,0)</f>
        <v>501</v>
      </c>
      <c r="U159" s="2" t="n">
        <f aca="false">VLOOKUP(H159,[1]14oct10h!$H$2:$W$159,14,0)</f>
        <v>0.352078617157872</v>
      </c>
      <c r="V159" s="2" t="n">
        <f aca="false">VLOOKUP(H159,[1]14oct10h!$H$2:$W$159,15,0)</f>
        <v>63</v>
      </c>
      <c r="W159" s="2" t="n">
        <f aca="false">VLOOKUP(H159,[1]14oct10h!$H$2:$W$159,16,0)</f>
        <v>0.271224396262037</v>
      </c>
    </row>
    <row r="160" customFormat="false" ht="15" hidden="false" customHeight="true" outlineLevel="0" collapsed="false">
      <c r="C160" s="10" t="n">
        <v>0.583333333333333</v>
      </c>
      <c r="D160" s="10" t="n">
        <v>0.75</v>
      </c>
      <c r="E160" s="11" t="n">
        <v>45579</v>
      </c>
      <c r="F160" s="12" t="s">
        <v>21</v>
      </c>
      <c r="G160" s="13" t="s">
        <v>22</v>
      </c>
      <c r="H160" s="14" t="s">
        <v>23</v>
      </c>
      <c r="I160" s="15" t="n">
        <v>23430</v>
      </c>
      <c r="J160" s="16"/>
      <c r="K160" s="17" t="n">
        <v>1.4745525</v>
      </c>
      <c r="L160" s="18" t="s">
        <v>24</v>
      </c>
      <c r="M160" s="18" t="s">
        <v>25</v>
      </c>
      <c r="N160" s="19" t="s">
        <v>26</v>
      </c>
      <c r="O160" s="20" t="s">
        <v>27</v>
      </c>
      <c r="P160" s="21" t="s">
        <v>28</v>
      </c>
      <c r="Q160" s="22" t="n">
        <v>4931</v>
      </c>
      <c r="R160" s="2" t="n">
        <f aca="false">VLOOKUP(H160,[1]14oct10h!$H$2:$W$159,11,0)</f>
        <v>4731</v>
      </c>
      <c r="S160" s="2" t="n">
        <f aca="false">VLOOKUP(H160,[1]14oct10h!$H$2:$W$159,12,0)</f>
        <v>0.683455705988635</v>
      </c>
      <c r="T160" s="2" t="n">
        <f aca="false">VLOOKUP(H160,[1]14oct10h!$H$2:$W$159,13,0)</f>
        <v>456</v>
      </c>
      <c r="U160" s="2" t="n">
        <f aca="false">VLOOKUP(H160,[1]14oct10h!$H$2:$W$159,14,0)</f>
        <v>0.207054428810074</v>
      </c>
      <c r="V160" s="2" t="n">
        <f aca="false">VLOOKUP(H160,[1]14oct10h!$H$2:$W$159,15,0)</f>
        <v>50</v>
      </c>
      <c r="W160" s="2" t="n">
        <f aca="false">VLOOKUP(H160,[1]14oct10h!$H$2:$W$159,16,0)</f>
        <v>0.10948986520129</v>
      </c>
    </row>
    <row r="161" customFormat="false" ht="31.5" hidden="false" customHeight="true" outlineLevel="0" collapsed="false">
      <c r="C161" s="10" t="n">
        <v>0</v>
      </c>
      <c r="D161" s="10" t="n">
        <v>0.208333333333333</v>
      </c>
      <c r="E161" s="11" t="n">
        <v>45579</v>
      </c>
      <c r="F161" s="68" t="s">
        <v>321</v>
      </c>
      <c r="G161" s="27" t="s">
        <v>61</v>
      </c>
      <c r="H161" s="34" t="s">
        <v>322</v>
      </c>
      <c r="I161" s="15" t="n">
        <v>56726</v>
      </c>
      <c r="J161" s="16"/>
      <c r="K161" s="17" t="n">
        <v>0.472720689655172</v>
      </c>
      <c r="L161" s="18" t="s">
        <v>32</v>
      </c>
      <c r="M161" s="18" t="s">
        <v>33</v>
      </c>
      <c r="N161" s="19" t="s">
        <v>323</v>
      </c>
      <c r="O161" s="20" t="s">
        <v>324</v>
      </c>
      <c r="P161" s="21" t="s">
        <v>28</v>
      </c>
      <c r="Q161" s="22" t="n">
        <v>1578</v>
      </c>
      <c r="R161" s="2" t="n">
        <f aca="false">VLOOKUP(H161,[1]14oct10h!$H$2:$W$159,11,0)</f>
        <v>1423</v>
      </c>
      <c r="S161" s="2" t="n">
        <f aca="false">VLOOKUP(H161,[1]14oct10h!$H$2:$W$159,12,0)</f>
        <v>0.630638823253638</v>
      </c>
      <c r="T161" s="2" t="n">
        <f aca="false">VLOOKUP(H161,[1]14oct10h!$H$2:$W$159,13,0)</f>
        <v>132</v>
      </c>
      <c r="U161" s="2" t="n">
        <f aca="false">VLOOKUP(H161,[1]14oct10h!$H$2:$W$159,14,0)</f>
        <v>0.227974391044885</v>
      </c>
      <c r="V161" s="2" t="n">
        <f aca="false">VLOOKUP(H161,[1]14oct10h!$H$2:$W$159,15,0)</f>
        <v>24</v>
      </c>
      <c r="W161" s="2" t="n">
        <f aca="false">VLOOKUP(H161,[1]14oct10h!$H$2:$W$159,16,0)</f>
        <v>0.141386785701477</v>
      </c>
    </row>
    <row r="162" customFormat="false" ht="15" hidden="false" customHeight="true" outlineLevel="0" collapsed="false">
      <c r="C162" s="10" t="n">
        <v>0</v>
      </c>
      <c r="D162" s="10" t="n">
        <v>0.208333333333333</v>
      </c>
      <c r="E162" s="11" t="n">
        <v>45579</v>
      </c>
      <c r="F162" s="68" t="s">
        <v>321</v>
      </c>
      <c r="G162" s="27" t="s">
        <v>61</v>
      </c>
      <c r="H162" s="34" t="s">
        <v>325</v>
      </c>
      <c r="I162" s="15" t="n">
        <v>43979</v>
      </c>
      <c r="J162" s="16"/>
      <c r="K162" s="17" t="n">
        <v>1.06362155172414</v>
      </c>
      <c r="L162" s="18" t="s">
        <v>32</v>
      </c>
      <c r="M162" s="18" t="s">
        <v>33</v>
      </c>
      <c r="N162" s="19" t="s">
        <v>326</v>
      </c>
      <c r="O162" s="20" t="s">
        <v>327</v>
      </c>
      <c r="P162" s="21" t="s">
        <v>28</v>
      </c>
      <c r="Q162" s="22" t="n">
        <v>1578</v>
      </c>
      <c r="R162" s="2" t="n">
        <f aca="false">VLOOKUP(H162,[1]14oct10h!$H$2:$W$159,11,0)</f>
        <v>3769</v>
      </c>
      <c r="S162" s="2" t="n">
        <f aca="false">VLOOKUP(H162,[1]14oct10h!$H$2:$W$159,12,0)</f>
        <v>0.702460678126892</v>
      </c>
      <c r="T162" s="2" t="n">
        <f aca="false">VLOOKUP(H162,[1]14oct10h!$H$2:$W$159,13,0)</f>
        <v>261</v>
      </c>
      <c r="U162" s="2" t="n">
        <f aca="false">VLOOKUP(H162,[1]14oct10h!$H$2:$W$159,14,0)</f>
        <v>0.176150724443143</v>
      </c>
      <c r="V162" s="2" t="n">
        <f aca="false">VLOOKUP(H162,[1]14oct10h!$H$2:$W$159,15,0)</f>
        <v>84</v>
      </c>
      <c r="W162" s="2" t="n">
        <f aca="false">VLOOKUP(H162,[1]14oct10h!$H$2:$W$159,16,0)</f>
        <v>0.121388597429965</v>
      </c>
    </row>
    <row r="163" customFormat="false" ht="15" hidden="false" customHeight="true" outlineLevel="0" collapsed="false">
      <c r="C163" s="10" t="n">
        <v>0</v>
      </c>
      <c r="D163" s="10" t="n">
        <v>0.208333333333333</v>
      </c>
      <c r="E163" s="11" t="n">
        <v>45579</v>
      </c>
      <c r="F163" s="71" t="s">
        <v>321</v>
      </c>
      <c r="G163" s="27" t="s">
        <v>52</v>
      </c>
      <c r="H163" s="38" t="s">
        <v>328</v>
      </c>
      <c r="I163" s="15" t="n">
        <v>20993</v>
      </c>
      <c r="J163" s="16"/>
      <c r="K163" s="17" t="n">
        <v>1.50668914473684</v>
      </c>
      <c r="L163" s="18" t="s">
        <v>32</v>
      </c>
      <c r="M163" s="18" t="s">
        <v>33</v>
      </c>
      <c r="N163" s="24" t="s">
        <v>329</v>
      </c>
      <c r="O163" s="20" t="s">
        <v>330</v>
      </c>
      <c r="P163" s="21" t="s">
        <v>28</v>
      </c>
      <c r="Q163" s="22" t="n">
        <v>6162</v>
      </c>
      <c r="R163" s="2" t="n">
        <f aca="false">VLOOKUP(H163,[1]14oct10h!$H$2:$W$159,11,0)</f>
        <v>4277</v>
      </c>
      <c r="S163" s="2" t="n">
        <f aca="false">VLOOKUP(H163,[1]14oct10h!$H$2:$W$159,12,0)</f>
        <v>0.871402312985794</v>
      </c>
      <c r="T163" s="2" t="n">
        <f aca="false">VLOOKUP(H163,[1]14oct10h!$H$2:$W$159,13,0)</f>
        <v>133</v>
      </c>
      <c r="U163" s="2" t="n">
        <f aca="false">VLOOKUP(H163,[1]14oct10h!$H$2:$W$159,14,0)</f>
        <v>0.110510569548996</v>
      </c>
      <c r="V163" s="2" t="n">
        <f aca="false">VLOOKUP(H163,[1]14oct10h!$H$2:$W$159,15,0)</f>
        <v>21</v>
      </c>
      <c r="W163" s="2" t="n">
        <f aca="false">VLOOKUP(H163,[1]14oct10h!$H$2:$W$159,16,0)</f>
        <v>0.0180871174652105</v>
      </c>
    </row>
    <row r="164" customFormat="false" ht="15" hidden="false" customHeight="true" outlineLevel="0" collapsed="false">
      <c r="C164" s="10" t="n">
        <v>0</v>
      </c>
      <c r="D164" s="10" t="n">
        <v>0.208333333333333</v>
      </c>
      <c r="E164" s="11" t="n">
        <v>45579</v>
      </c>
      <c r="F164" s="71" t="s">
        <v>321</v>
      </c>
      <c r="G164" s="25" t="s">
        <v>52</v>
      </c>
      <c r="H164" s="38" t="s">
        <v>331</v>
      </c>
      <c r="I164" s="15" t="n">
        <v>57163</v>
      </c>
      <c r="J164" s="16"/>
      <c r="K164" s="17" t="n">
        <v>0.262032894736842</v>
      </c>
      <c r="L164" s="18" t="s">
        <v>32</v>
      </c>
      <c r="M164" s="18" t="s">
        <v>33</v>
      </c>
      <c r="N164" s="24" t="s">
        <v>332</v>
      </c>
      <c r="O164" s="20" t="s">
        <v>333</v>
      </c>
      <c r="P164" s="21" t="s">
        <v>28</v>
      </c>
      <c r="Q164" s="22" t="n">
        <v>2525</v>
      </c>
      <c r="R164" s="2" t="n">
        <f aca="false">VLOOKUP(H164,[1]14oct10h!$H$2:$W$159,11,0)</f>
        <v>1658</v>
      </c>
      <c r="S164" s="2" t="n">
        <f aca="false">VLOOKUP(H164,[1]14oct10h!$H$2:$W$159,12,0)</f>
        <v>0.912036981267419</v>
      </c>
      <c r="T164" s="2" t="n">
        <f aca="false">VLOOKUP(H164,[1]14oct10h!$H$2:$W$159,13,0)</f>
        <v>23</v>
      </c>
      <c r="U164" s="2" t="n">
        <f aca="false">VLOOKUP(H164,[1]14oct10h!$H$2:$W$159,14,0)</f>
        <v>0.019941909919839</v>
      </c>
      <c r="V164" s="2" t="n">
        <f aca="false">VLOOKUP(H164,[1]14oct10h!$H$2:$W$159,15,0)</f>
        <v>22</v>
      </c>
      <c r="W164" s="2" t="n">
        <f aca="false">VLOOKUP(H164,[1]14oct10h!$H$2:$W$159,16,0)</f>
        <v>0.0680211088127416</v>
      </c>
    </row>
    <row r="165" customFormat="false" ht="15" hidden="false" customHeight="true" outlineLevel="0" collapsed="false">
      <c r="C165" s="10" t="n">
        <v>0</v>
      </c>
      <c r="D165" s="10" t="n">
        <v>0.208333333333333</v>
      </c>
      <c r="E165" s="11" t="n">
        <v>45579</v>
      </c>
      <c r="F165" s="72" t="s">
        <v>321</v>
      </c>
      <c r="G165" s="25" t="s">
        <v>47</v>
      </c>
      <c r="H165" s="52" t="s">
        <v>334</v>
      </c>
      <c r="I165" s="15" t="n">
        <v>33312</v>
      </c>
      <c r="J165" s="16"/>
      <c r="K165" s="17" t="n">
        <v>1.03559636061008</v>
      </c>
      <c r="L165" s="18" t="s">
        <v>32</v>
      </c>
      <c r="M165" s="18" t="s">
        <v>33</v>
      </c>
      <c r="N165" s="19" t="s">
        <v>66</v>
      </c>
      <c r="O165" s="20" t="s">
        <v>67</v>
      </c>
      <c r="P165" s="21" t="s">
        <v>28</v>
      </c>
      <c r="Q165" s="22" t="n">
        <v>6395</v>
      </c>
      <c r="R165" s="2" t="n">
        <f aca="false">VLOOKUP(H165,[1]14oct10h!$H$2:$W$159,11,0)</f>
        <v>4664</v>
      </c>
      <c r="S165" s="2" t="n">
        <f aca="false">VLOOKUP(H165,[1]14oct10h!$H$2:$W$159,12,0)</f>
        <v>0.748903492381328</v>
      </c>
      <c r="T165" s="2" t="n">
        <f aca="false">VLOOKUP(H165,[1]14oct10h!$H$2:$W$159,13,0)</f>
        <v>279</v>
      </c>
      <c r="U165" s="2" t="n">
        <f aca="false">VLOOKUP(H165,[1]14oct10h!$H$2:$W$159,14,0)</f>
        <v>0.183932485949876</v>
      </c>
      <c r="V165" s="2" t="n">
        <f aca="false">VLOOKUP(H165,[1]14oct10h!$H$2:$W$159,15,0)</f>
        <v>73</v>
      </c>
      <c r="W165" s="2" t="n">
        <f aca="false">VLOOKUP(H165,[1]14oct10h!$H$2:$W$159,16,0)</f>
        <v>0.067164021668796</v>
      </c>
    </row>
    <row r="166" customFormat="false" ht="15" hidden="false" customHeight="true" outlineLevel="0" collapsed="false">
      <c r="C166" s="10" t="n">
        <v>0</v>
      </c>
      <c r="D166" s="10" t="n">
        <v>0.208333333333333</v>
      </c>
      <c r="E166" s="11" t="n">
        <v>45579</v>
      </c>
      <c r="F166" s="63" t="s">
        <v>321</v>
      </c>
      <c r="G166" s="25" t="s">
        <v>56</v>
      </c>
      <c r="H166" s="45" t="s">
        <v>335</v>
      </c>
      <c r="I166" s="15" t="n">
        <v>58404</v>
      </c>
      <c r="J166" s="16"/>
      <c r="K166" s="17" t="n">
        <v>0.306956246020978</v>
      </c>
      <c r="L166" s="18" t="s">
        <v>24</v>
      </c>
      <c r="M166" s="18" t="s">
        <v>58</v>
      </c>
      <c r="N166" s="24" t="s">
        <v>59</v>
      </c>
      <c r="O166" s="20" t="s">
        <v>60</v>
      </c>
      <c r="P166" s="21" t="s">
        <v>28</v>
      </c>
      <c r="Q166" s="22" t="n">
        <v>1230</v>
      </c>
      <c r="R166" s="2" t="n">
        <f aca="false">VLOOKUP(H166,[1]14oct10h!$H$2:$W$159,11,0)</f>
        <v>770</v>
      </c>
      <c r="S166" s="2" t="n">
        <f aca="false">VLOOKUP(H166,[1]14oct10h!$H$2:$W$159,12,0)</f>
        <v>0.566343589996526</v>
      </c>
      <c r="T166" s="2" t="n">
        <f aca="false">VLOOKUP(H166,[1]14oct10h!$H$2:$W$159,13,0)</f>
        <v>38</v>
      </c>
      <c r="U166" s="2" t="n">
        <f aca="false">VLOOKUP(H166,[1]14oct10h!$H$2:$W$159,14,0)</f>
        <v>0.0922077808679461</v>
      </c>
      <c r="V166" s="2" t="n">
        <f aca="false">VLOOKUP(H166,[1]14oct10h!$H$2:$W$159,15,0)</f>
        <v>4</v>
      </c>
      <c r="W166" s="2" t="n">
        <f aca="false">VLOOKUP(H166,[1]14oct10h!$H$2:$W$159,16,0)</f>
        <v>0.341448629135528</v>
      </c>
    </row>
    <row r="167" customFormat="false" ht="15" hidden="false" customHeight="true" outlineLevel="0" collapsed="false">
      <c r="C167" s="10" t="n">
        <v>0</v>
      </c>
      <c r="D167" s="10" t="n">
        <v>0.208333333333333</v>
      </c>
      <c r="E167" s="11" t="n">
        <v>45579</v>
      </c>
      <c r="F167" s="73" t="s">
        <v>336</v>
      </c>
      <c r="G167" s="13" t="s">
        <v>30</v>
      </c>
      <c r="H167" s="64" t="s">
        <v>337</v>
      </c>
      <c r="I167" s="48" t="n">
        <v>422</v>
      </c>
      <c r="J167" s="16" t="n">
        <v>56833</v>
      </c>
      <c r="K167" s="17" t="n">
        <v>1.77807298741071</v>
      </c>
      <c r="L167" s="49" t="s">
        <v>32</v>
      </c>
      <c r="M167" s="49" t="s">
        <v>33</v>
      </c>
      <c r="N167" s="29" t="s">
        <v>338</v>
      </c>
      <c r="O167" s="30" t="s">
        <v>339</v>
      </c>
      <c r="P167" s="50" t="s">
        <v>100</v>
      </c>
      <c r="Q167" s="50"/>
      <c r="R167" s="2" t="n">
        <f aca="false">VLOOKUP(H167,[1]14oct10h!$H$2:$W$159,11,0)</f>
        <v>1372</v>
      </c>
      <c r="S167" s="2" t="n">
        <f aca="false">VLOOKUP(H167,[1]14oct10h!$H$2:$W$159,12,0)</f>
        <v>0.281956914171621</v>
      </c>
      <c r="T167" s="2" t="n">
        <f aca="false">VLOOKUP(H167,[1]14oct10h!$H$2:$W$159,13,0)</f>
        <v>309</v>
      </c>
      <c r="U167" s="2" t="n">
        <f aca="false">VLOOKUP(H167,[1]14oct10h!$H$2:$W$159,14,0)</f>
        <v>0.390852147102492</v>
      </c>
      <c r="V167" s="2" t="n">
        <f aca="false">VLOOKUP(H167,[1]14oct10h!$H$2:$W$159,15,0)</f>
        <v>77</v>
      </c>
      <c r="W167" s="2" t="n">
        <f aca="false">VLOOKUP(H167,[1]14oct10h!$H$2:$W$159,16,0)</f>
        <v>0.327190938725887</v>
      </c>
    </row>
    <row r="168" customFormat="false" ht="15" hidden="false" customHeight="true" outlineLevel="0" collapsed="false">
      <c r="C168" s="10" t="n">
        <v>0</v>
      </c>
      <c r="D168" s="10" t="n">
        <v>0.208333333333333</v>
      </c>
      <c r="E168" s="11" t="n">
        <v>45579</v>
      </c>
      <c r="F168" s="68" t="s">
        <v>336</v>
      </c>
      <c r="G168" s="31" t="s">
        <v>30</v>
      </c>
      <c r="H168" s="64" t="s">
        <v>340</v>
      </c>
      <c r="I168" s="15" t="n">
        <v>26798</v>
      </c>
      <c r="J168" s="16" t="n">
        <v>44100</v>
      </c>
      <c r="K168" s="17" t="n">
        <v>1.571921</v>
      </c>
      <c r="L168" s="18" t="s">
        <v>32</v>
      </c>
      <c r="M168" s="18" t="s">
        <v>33</v>
      </c>
      <c r="N168" s="24" t="s">
        <v>341</v>
      </c>
      <c r="O168" s="20" t="s">
        <v>46</v>
      </c>
      <c r="P168" s="21" t="s">
        <v>28</v>
      </c>
      <c r="Q168" s="22" t="n">
        <v>8913</v>
      </c>
      <c r="R168" s="2" t="n">
        <f aca="false">VLOOKUP(H168,[1]14oct10h!$H$2:$W$159,11,0)</f>
        <v>4467</v>
      </c>
      <c r="S168" s="2" t="n">
        <f aca="false">VLOOKUP(H168,[1]14oct10h!$H$2:$W$159,12,0)</f>
        <v>0.729873048214227</v>
      </c>
      <c r="T168" s="2" t="n">
        <f aca="false">VLOOKUP(H168,[1]14oct10h!$H$2:$W$159,13,0)</f>
        <v>203</v>
      </c>
      <c r="U168" s="2" t="n">
        <f aca="false">VLOOKUP(H168,[1]14oct10h!$H$2:$W$159,14,0)</f>
        <v>0.204336548127825</v>
      </c>
      <c r="V168" s="2" t="n">
        <f aca="false">VLOOKUP(H168,[1]14oct10h!$H$2:$W$159,15,0)</f>
        <v>79</v>
      </c>
      <c r="W168" s="2" t="n">
        <f aca="false">VLOOKUP(H168,[1]14oct10h!$H$2:$W$159,16,0)</f>
        <v>0.0657904036579479</v>
      </c>
    </row>
    <row r="169" customFormat="false" ht="15" hidden="false" customHeight="true" outlineLevel="0" collapsed="false">
      <c r="C169" s="10" t="n">
        <v>0</v>
      </c>
      <c r="D169" s="10" t="n">
        <v>0.208333333333333</v>
      </c>
      <c r="E169" s="11" t="n">
        <v>45579</v>
      </c>
      <c r="F169" s="68" t="s">
        <v>336</v>
      </c>
      <c r="G169" s="31" t="s">
        <v>30</v>
      </c>
      <c r="H169" s="64" t="s">
        <v>342</v>
      </c>
      <c r="I169" s="15" t="n">
        <v>57166</v>
      </c>
      <c r="J169" s="16"/>
      <c r="K169" s="17" t="n">
        <v>0.362751</v>
      </c>
      <c r="L169" s="18" t="s">
        <v>32</v>
      </c>
      <c r="M169" s="18" t="s">
        <v>33</v>
      </c>
      <c r="N169" s="24" t="s">
        <v>343</v>
      </c>
      <c r="O169" s="20" t="s">
        <v>344</v>
      </c>
      <c r="P169" s="21" t="s">
        <v>28</v>
      </c>
      <c r="Q169" s="22" t="n">
        <v>4393</v>
      </c>
      <c r="R169" s="2" t="n">
        <f aca="false">VLOOKUP(H169,[1]14oct10h!$H$2:$W$159,11,0)</f>
        <v>2445</v>
      </c>
      <c r="S169" s="2" t="n">
        <f aca="false">VLOOKUP(H169,[1]14oct10h!$H$2:$W$159,12,0)</f>
        <v>0.566916254877431</v>
      </c>
      <c r="T169" s="2" t="n">
        <f aca="false">VLOOKUP(H169,[1]14oct10h!$H$2:$W$159,13,0)</f>
        <v>125</v>
      </c>
      <c r="U169" s="2" t="n">
        <f aca="false">VLOOKUP(H169,[1]14oct10h!$H$2:$W$159,14,0)</f>
        <v>0.0849878367743344</v>
      </c>
      <c r="V169" s="2" t="n">
        <f aca="false">VLOOKUP(H169,[1]14oct10h!$H$2:$W$159,15,0)</f>
        <v>22</v>
      </c>
      <c r="W169" s="2" t="n">
        <f aca="false">VLOOKUP(H169,[1]14oct10h!$H$2:$W$159,16,0)</f>
        <v>0.348095908348235</v>
      </c>
    </row>
    <row r="170" customFormat="false" ht="15" hidden="false" customHeight="true" outlineLevel="0" collapsed="false">
      <c r="C170" s="10" t="n">
        <v>0</v>
      </c>
      <c r="D170" s="10" t="n">
        <v>0.208333333333333</v>
      </c>
      <c r="E170" s="11" t="n">
        <v>45579</v>
      </c>
      <c r="F170" s="74" t="s">
        <v>336</v>
      </c>
      <c r="G170" s="13" t="s">
        <v>30</v>
      </c>
      <c r="H170" s="64" t="s">
        <v>345</v>
      </c>
      <c r="I170" s="15" t="n">
        <v>57164</v>
      </c>
      <c r="J170" s="16"/>
      <c r="K170" s="17" t="n">
        <v>0.483668</v>
      </c>
      <c r="L170" s="18" t="s">
        <v>32</v>
      </c>
      <c r="M170" s="18" t="s">
        <v>33</v>
      </c>
      <c r="N170" s="24" t="s">
        <v>346</v>
      </c>
      <c r="O170" s="20" t="s">
        <v>347</v>
      </c>
      <c r="P170" s="21" t="s">
        <v>28</v>
      </c>
      <c r="Q170" s="22" t="n">
        <v>6029</v>
      </c>
      <c r="R170" s="2" t="n">
        <f aca="false">VLOOKUP(H170,[1]14oct10h!$H$2:$W$159,11,0)</f>
        <v>4467</v>
      </c>
      <c r="S170" s="2" t="n">
        <f aca="false">VLOOKUP(H170,[1]14oct10h!$H$2:$W$159,12,0)</f>
        <v>0.829886743233281</v>
      </c>
      <c r="T170" s="2" t="n">
        <f aca="false">VLOOKUP(H170,[1]14oct10h!$H$2:$W$159,13,0)</f>
        <v>169</v>
      </c>
      <c r="U170" s="2" t="n">
        <f aca="false">VLOOKUP(H170,[1]14oct10h!$H$2:$W$159,14,0)</f>
        <v>0.119044795653816</v>
      </c>
      <c r="V170" s="2" t="n">
        <f aca="false">VLOOKUP(H170,[1]14oct10h!$H$2:$W$159,15,0)</f>
        <v>66</v>
      </c>
      <c r="W170" s="2" t="n">
        <f aca="false">VLOOKUP(H170,[1]14oct10h!$H$2:$W$159,16,0)</f>
        <v>0.0510684611129031</v>
      </c>
    </row>
    <row r="171" customFormat="false" ht="15" hidden="false" customHeight="true" outlineLevel="0" collapsed="false">
      <c r="C171" s="10" t="n">
        <v>0</v>
      </c>
      <c r="D171" s="10" t="n">
        <v>0.208333333333333</v>
      </c>
      <c r="E171" s="11" t="n">
        <v>45579</v>
      </c>
      <c r="F171" s="72" t="s">
        <v>336</v>
      </c>
      <c r="G171" s="25" t="s">
        <v>47</v>
      </c>
      <c r="H171" s="64" t="s">
        <v>348</v>
      </c>
      <c r="I171" s="15" t="n">
        <v>56955</v>
      </c>
      <c r="J171" s="75" t="s">
        <v>349</v>
      </c>
      <c r="K171" s="17" t="n">
        <v>0.340953236061793</v>
      </c>
      <c r="L171" s="18" t="s">
        <v>32</v>
      </c>
      <c r="M171" s="18" t="s">
        <v>33</v>
      </c>
      <c r="N171" s="19" t="s">
        <v>350</v>
      </c>
      <c r="O171" s="20" t="s">
        <v>351</v>
      </c>
      <c r="P171" s="21" t="s">
        <v>28</v>
      </c>
      <c r="Q171" s="22" t="n">
        <v>6923</v>
      </c>
      <c r="R171" s="2" t="n">
        <f aca="false">VLOOKUP(H171,[1]14oct10h!$H$2:$W$159,11,0)</f>
        <v>1753</v>
      </c>
      <c r="S171" s="2" t="n">
        <f aca="false">VLOOKUP(H171,[1]14oct10h!$H$2:$W$159,12,0)</f>
        <v>0.869396386585709</v>
      </c>
      <c r="T171" s="2" t="n">
        <f aca="false">VLOOKUP(H171,[1]14oct10h!$H$2:$W$159,13,0)</f>
        <v>75</v>
      </c>
      <c r="U171" s="2" t="n">
        <f aca="false">VLOOKUP(H171,[1]14oct10h!$H$2:$W$159,14,0)</f>
        <v>0.0753129377750741</v>
      </c>
      <c r="V171" s="2" t="n">
        <f aca="false">VLOOKUP(H171,[1]14oct10h!$H$2:$W$159,15,0)</f>
        <v>22</v>
      </c>
      <c r="W171" s="2" t="n">
        <f aca="false">VLOOKUP(H171,[1]14oct10h!$H$2:$W$159,16,0)</f>
        <v>0.0552906756392175</v>
      </c>
    </row>
    <row r="172" customFormat="false" ht="15" hidden="false" customHeight="true" outlineLevel="0" collapsed="false"/>
    <row r="173" customFormat="false" ht="1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W173"/>
  <sheetViews>
    <sheetView showFormulas="false" showGridLines="true" showRowColHeaders="true" showZeros="true" rightToLeft="false" tabSelected="true" showOutlineSymbols="true" defaultGridColor="true" view="normal" topLeftCell="A1" colorId="64" zoomScale="80" zoomScaleNormal="80" zoomScalePageLayoutView="100" workbookViewId="0">
      <selection pane="topLeft" activeCell="E2" activeCellId="0" sqref="E2:E171"/>
    </sheetView>
  </sheetViews>
  <sheetFormatPr defaultColWidth="6.9140625" defaultRowHeight="14.25" zeroHeight="false" outlineLevelRow="0" outlineLevelCol="0"/>
  <cols>
    <col collapsed="false" customWidth="false" hidden="false" outlineLevel="0" max="1" min="1" style="1" width="6.91"/>
    <col collapsed="false" customWidth="true" hidden="false" outlineLevel="0" max="2" min="2" style="1" width="9.18"/>
    <col collapsed="false" customWidth="true" hidden="false" outlineLevel="0" max="3" min="3" style="1" width="9.45"/>
    <col collapsed="false" customWidth="true" hidden="false" outlineLevel="0" max="4" min="4" style="1" width="11.18"/>
    <col collapsed="false" customWidth="true" hidden="false" outlineLevel="0" max="5" min="5" style="1" width="13.36"/>
    <col collapsed="false" customWidth="true" hidden="false" outlineLevel="0" max="6" min="6" style="1" width="9.09"/>
    <col collapsed="false" customWidth="true" hidden="false" outlineLevel="0" max="7" min="7" style="1" width="13.54"/>
    <col collapsed="false" customWidth="true" hidden="false" outlineLevel="0" max="8" min="8" style="1" width="54.45"/>
    <col collapsed="false" customWidth="true" hidden="false" outlineLevel="0" max="9" min="9" style="1" width="9.54"/>
    <col collapsed="false" customWidth="true" hidden="false" outlineLevel="0" max="10" min="10" style="1" width="7.91"/>
    <col collapsed="false" customWidth="true" hidden="false" outlineLevel="0" max="11" min="11" style="1" width="11.18"/>
    <col collapsed="false" customWidth="true" hidden="false" outlineLevel="0" max="12" min="12" style="1" width="8.36"/>
    <col collapsed="false" customWidth="true" hidden="false" outlineLevel="0" max="13" min="13" style="1" width="9.82"/>
    <col collapsed="false" customWidth="true" hidden="false" outlineLevel="0" max="14" min="14" style="1" width="16.63"/>
    <col collapsed="false" customWidth="true" hidden="false" outlineLevel="0" max="15" min="15" style="1" width="25.45"/>
    <col collapsed="false" customWidth="true" hidden="false" outlineLevel="0" max="16" min="16" style="1" width="15.91"/>
    <col collapsed="false" customWidth="true" hidden="false" outlineLevel="0" max="17" min="17" style="1" width="10.82"/>
    <col collapsed="false" customWidth="false" hidden="false" outlineLevel="0" max="23" min="18" style="1" width="6.91"/>
  </cols>
  <sheetData>
    <row r="1" customFormat="false" ht="30" hidden="false" customHeight="true" outlineLevel="0" collapsed="false">
      <c r="A1" s="2"/>
      <c r="B1" s="2"/>
      <c r="C1" s="3" t="s">
        <v>0</v>
      </c>
      <c r="D1" s="3" t="s">
        <v>1</v>
      </c>
      <c r="E1" s="3" t="s">
        <v>2</v>
      </c>
      <c r="F1" s="3" t="s">
        <v>3</v>
      </c>
      <c r="G1" s="4" t="s">
        <v>4</v>
      </c>
      <c r="H1" s="5" t="s">
        <v>5</v>
      </c>
      <c r="I1" s="5" t="s">
        <v>6</v>
      </c>
      <c r="J1" s="5" t="s">
        <v>7</v>
      </c>
      <c r="K1" s="5" t="s">
        <v>8</v>
      </c>
      <c r="L1" s="4" t="s">
        <v>9</v>
      </c>
      <c r="M1" s="4" t="s">
        <v>10</v>
      </c>
      <c r="N1" s="6" t="s">
        <v>11</v>
      </c>
      <c r="O1" s="7" t="s">
        <v>12</v>
      </c>
      <c r="P1" s="8" t="s">
        <v>13</v>
      </c>
      <c r="Q1" s="8" t="s">
        <v>14</v>
      </c>
      <c r="R1" s="8" t="s">
        <v>15</v>
      </c>
      <c r="S1" s="9" t="s">
        <v>16</v>
      </c>
      <c r="T1" s="8" t="s">
        <v>17</v>
      </c>
      <c r="U1" s="9" t="s">
        <v>18</v>
      </c>
      <c r="V1" s="8" t="s">
        <v>19</v>
      </c>
      <c r="W1" s="9" t="s">
        <v>20</v>
      </c>
    </row>
    <row r="2" customFormat="false" ht="15" hidden="false" customHeight="true" outlineLevel="0" collapsed="false">
      <c r="A2" s="2"/>
      <c r="B2" s="2"/>
      <c r="C2" s="10" t="n">
        <v>0</v>
      </c>
      <c r="D2" s="10" t="n">
        <v>0.25</v>
      </c>
      <c r="E2" s="76" t="n">
        <v>45578</v>
      </c>
      <c r="F2" s="12" t="s">
        <v>21</v>
      </c>
      <c r="G2" s="13" t="s">
        <v>22</v>
      </c>
      <c r="H2" s="14" t="s">
        <v>23</v>
      </c>
      <c r="I2" s="15" t="n">
        <v>23430</v>
      </c>
      <c r="J2" s="16"/>
      <c r="K2" s="17" t="n">
        <v>1.63705166666667</v>
      </c>
      <c r="L2" s="18" t="s">
        <v>24</v>
      </c>
      <c r="M2" s="18" t="s">
        <v>25</v>
      </c>
      <c r="N2" s="19" t="s">
        <v>26</v>
      </c>
      <c r="O2" s="20" t="s">
        <v>27</v>
      </c>
      <c r="P2" s="21" t="s">
        <v>28</v>
      </c>
      <c r="Q2" s="22" t="n">
        <v>4931</v>
      </c>
      <c r="R2" s="2" t="n">
        <f aca="false">VLOOKUP(H2,[1]14oct10h!$H$2:$W$159,11,0)</f>
        <v>4731</v>
      </c>
      <c r="S2" s="2" t="n">
        <f aca="false">VLOOKUP(H2,[1]14oct10h!$H$2:$W$159,12,0)</f>
        <v>0.683455705988635</v>
      </c>
      <c r="T2" s="2" t="n">
        <f aca="false">VLOOKUP(H2,[1]14oct10h!$H$2:$W$159,13,0)</f>
        <v>456</v>
      </c>
      <c r="U2" s="2" t="n">
        <f aca="false">VLOOKUP(H2,[1]14oct10h!$H$2:$W$159,14,0)</f>
        <v>0.207054428810074</v>
      </c>
      <c r="V2" s="2" t="n">
        <f aca="false">VLOOKUP(H2,[1]14oct10h!$H$2:$W$159,15,0)</f>
        <v>50</v>
      </c>
      <c r="W2" s="2" t="n">
        <f aca="false">VLOOKUP(H2,[1]14oct10h!$H$2:$W$159,16,0)</f>
        <v>0.10948986520129</v>
      </c>
    </row>
    <row r="3" customFormat="false" ht="15" hidden="false" customHeight="true" outlineLevel="0" collapsed="false">
      <c r="A3" s="2"/>
      <c r="B3" s="2"/>
      <c r="C3" s="10" t="n">
        <v>0</v>
      </c>
      <c r="D3" s="10" t="n">
        <v>0.25</v>
      </c>
      <c r="E3" s="76" t="n">
        <v>45578</v>
      </c>
      <c r="F3" s="23" t="s">
        <v>29</v>
      </c>
      <c r="G3" s="13" t="s">
        <v>30</v>
      </c>
      <c r="H3" s="14" t="s">
        <v>31</v>
      </c>
      <c r="I3" s="15" t="n">
        <v>15586</v>
      </c>
      <c r="J3" s="16"/>
      <c r="K3" s="17" t="n">
        <v>1.6865591421875</v>
      </c>
      <c r="L3" s="18" t="s">
        <v>32</v>
      </c>
      <c r="M3" s="18" t="s">
        <v>33</v>
      </c>
      <c r="N3" s="24" t="s">
        <v>34</v>
      </c>
      <c r="O3" s="20" t="s">
        <v>35</v>
      </c>
      <c r="P3" s="21" t="s">
        <v>36</v>
      </c>
      <c r="Q3" s="22" t="n">
        <v>72</v>
      </c>
      <c r="R3" s="2" t="n">
        <f aca="false">VLOOKUP(H3,[1]14oct10h!$H$2:$W$159,11,0)</f>
        <v>1</v>
      </c>
      <c r="S3" s="2" t="n">
        <f aca="false">VLOOKUP(H3,[1]14oct10h!$H$2:$W$159,12,0)</f>
        <v>8.38301238989834E-006</v>
      </c>
      <c r="T3" s="2" t="n">
        <f aca="false">VLOOKUP(H3,[1]14oct10h!$H$2:$W$159,13,0)</f>
        <v>18</v>
      </c>
      <c r="U3" s="2" t="n">
        <f aca="false">VLOOKUP(H3,[1]14oct10h!$H$2:$W$159,14,0)</f>
        <v>0.0497345123305178</v>
      </c>
      <c r="V3" s="2" t="n">
        <f aca="false">VLOOKUP(H3,[1]14oct10h!$H$2:$W$159,15,0)</f>
        <v>13</v>
      </c>
      <c r="W3" s="2" t="n">
        <f aca="false">VLOOKUP(H3,[1]14oct10h!$H$2:$W$159,16,0)</f>
        <v>0.950257104657092</v>
      </c>
    </row>
    <row r="4" customFormat="false" ht="15" hidden="false" customHeight="true" outlineLevel="0" collapsed="false">
      <c r="A4" s="2"/>
      <c r="B4" s="2"/>
      <c r="C4" s="10" t="n">
        <v>0</v>
      </c>
      <c r="D4" s="10" t="n">
        <v>0.25</v>
      </c>
      <c r="E4" s="76" t="n">
        <v>45578</v>
      </c>
      <c r="F4" s="23" t="s">
        <v>29</v>
      </c>
      <c r="G4" s="13" t="s">
        <v>30</v>
      </c>
      <c r="H4" s="14" t="s">
        <v>37</v>
      </c>
      <c r="I4" s="15" t="n">
        <v>18295</v>
      </c>
      <c r="J4" s="16"/>
      <c r="K4" s="17" t="n">
        <v>2.16825</v>
      </c>
      <c r="L4" s="18" t="s">
        <v>32</v>
      </c>
      <c r="M4" s="18" t="s">
        <v>33</v>
      </c>
      <c r="N4" s="24" t="s">
        <v>38</v>
      </c>
      <c r="O4" s="24" t="s">
        <v>39</v>
      </c>
      <c r="P4" s="21" t="s">
        <v>36</v>
      </c>
      <c r="Q4" s="22" t="n">
        <v>97</v>
      </c>
      <c r="R4" s="2" t="n">
        <f aca="false">VLOOKUP(H4,[1]14oct10h!$H$2:$W$159,11,0)</f>
        <v>1</v>
      </c>
      <c r="S4" s="2" t="n">
        <f aca="false">VLOOKUP(H4,[1]14oct10h!$H$2:$W$159,12,0)</f>
        <v>4.79061248742808E-005</v>
      </c>
      <c r="T4" s="2" t="n">
        <f aca="false">VLOOKUP(H4,[1]14oct10h!$H$2:$W$159,13,0)</f>
        <v>20</v>
      </c>
      <c r="U4" s="2" t="n">
        <f aca="false">VLOOKUP(H4,[1]14oct10h!$H$2:$W$159,14,0)</f>
        <v>0.0582348608808848</v>
      </c>
      <c r="V4" s="2" t="n">
        <f aca="false">VLOOKUP(H4,[1]14oct10h!$H$2:$W$159,15,0)</f>
        <v>29</v>
      </c>
      <c r="W4" s="2" t="n">
        <f aca="false">VLOOKUP(H4,[1]14oct10h!$H$2:$W$159,16,0)</f>
        <v>0.941717232994241</v>
      </c>
    </row>
    <row r="5" customFormat="false" ht="15" hidden="false" customHeight="true" outlineLevel="0" collapsed="false">
      <c r="A5" s="2"/>
      <c r="B5" s="2"/>
      <c r="C5" s="10" t="n">
        <v>0</v>
      </c>
      <c r="D5" s="10" t="n">
        <v>0.25</v>
      </c>
      <c r="E5" s="76" t="n">
        <v>45578</v>
      </c>
      <c r="F5" s="12" t="s">
        <v>40</v>
      </c>
      <c r="G5" s="25" t="s">
        <v>30</v>
      </c>
      <c r="H5" s="14" t="s">
        <v>41</v>
      </c>
      <c r="I5" s="15" t="n">
        <v>422</v>
      </c>
      <c r="J5" s="16"/>
      <c r="K5" s="17" t="n">
        <v>1.59248632</v>
      </c>
      <c r="L5" s="18" t="s">
        <v>32</v>
      </c>
      <c r="M5" s="18" t="s">
        <v>33</v>
      </c>
      <c r="N5" s="24" t="s">
        <v>42</v>
      </c>
      <c r="O5" s="20" t="s">
        <v>43</v>
      </c>
      <c r="P5" s="21" t="s">
        <v>36</v>
      </c>
      <c r="Q5" s="22" t="n">
        <v>1436</v>
      </c>
      <c r="R5" s="2" t="n">
        <f aca="false">VLOOKUP(H5,[1]14oct10h!$H$2:$W$159,11,0)</f>
        <v>1372</v>
      </c>
      <c r="S5" s="2" t="n">
        <f aca="false">VLOOKUP(H5,[1]14oct10h!$H$2:$W$159,12,0)</f>
        <v>0.328402987083477</v>
      </c>
      <c r="T5" s="2" t="n">
        <f aca="false">VLOOKUP(H5,[1]14oct10h!$H$2:$W$159,13,0)</f>
        <v>309</v>
      </c>
      <c r="U5" s="2" t="n">
        <f aca="false">VLOOKUP(H5,[1]14oct10h!$H$2:$W$159,14,0)</f>
        <v>0.337759736378335</v>
      </c>
      <c r="V5" s="2" t="n">
        <f aca="false">VLOOKUP(H5,[1]14oct10h!$H$2:$W$159,15,0)</f>
        <v>77</v>
      </c>
      <c r="W5" s="2" t="n">
        <f aca="false">VLOOKUP(H5,[1]14oct10h!$H$2:$W$159,16,0)</f>
        <v>0.333837276538188</v>
      </c>
    </row>
    <row r="6" customFormat="false" ht="15" hidden="false" customHeight="true" outlineLevel="0" collapsed="false">
      <c r="A6" s="2"/>
      <c r="B6" s="2"/>
      <c r="C6" s="10" t="n">
        <v>0</v>
      </c>
      <c r="D6" s="10" t="n">
        <v>0.25</v>
      </c>
      <c r="E6" s="76" t="n">
        <v>45578</v>
      </c>
      <c r="F6" s="12" t="s">
        <v>40</v>
      </c>
      <c r="G6" s="26" t="s">
        <v>30</v>
      </c>
      <c r="H6" s="14" t="s">
        <v>44</v>
      </c>
      <c r="I6" s="15" t="n">
        <v>26798</v>
      </c>
      <c r="J6" s="16"/>
      <c r="K6" s="17" t="n">
        <v>2.3799</v>
      </c>
      <c r="L6" s="18" t="s">
        <v>32</v>
      </c>
      <c r="M6" s="18" t="s">
        <v>33</v>
      </c>
      <c r="N6" s="24" t="s">
        <v>45</v>
      </c>
      <c r="O6" s="20" t="s">
        <v>46</v>
      </c>
      <c r="P6" s="21" t="s">
        <v>28</v>
      </c>
      <c r="Q6" s="22" t="n">
        <v>17084</v>
      </c>
      <c r="R6" s="2" t="n">
        <f aca="false">VLOOKUP(H6,[1]14oct10h!$H$2:$W$159,11,0)</f>
        <v>4467</v>
      </c>
      <c r="S6" s="2" t="n">
        <f aca="false">VLOOKUP(H6,[1]14oct10h!$H$2:$W$159,12,0)</f>
        <v>0.607528080493764</v>
      </c>
      <c r="T6" s="2" t="n">
        <f aca="false">VLOOKUP(H6,[1]14oct10h!$H$2:$W$159,13,0)</f>
        <v>203</v>
      </c>
      <c r="U6" s="2" t="n">
        <f aca="false">VLOOKUP(H6,[1]14oct10h!$H$2:$W$159,14,0)</f>
        <v>0.131979749734908</v>
      </c>
      <c r="V6" s="2" t="n">
        <f aca="false">VLOOKUP(H6,[1]14oct10h!$H$2:$W$159,15,0)</f>
        <v>79</v>
      </c>
      <c r="W6" s="2" t="n">
        <f aca="false">VLOOKUP(H6,[1]14oct10h!$H$2:$W$159,16,0)</f>
        <v>0.260492169771328</v>
      </c>
    </row>
    <row r="7" customFormat="false" ht="15" hidden="false" customHeight="true" outlineLevel="0" collapsed="false">
      <c r="A7" s="2"/>
      <c r="B7" s="2"/>
      <c r="C7" s="10" t="n">
        <v>0</v>
      </c>
      <c r="D7" s="10" t="n">
        <v>0.25</v>
      </c>
      <c r="E7" s="76" t="n">
        <v>45578</v>
      </c>
      <c r="F7" s="12" t="s">
        <v>40</v>
      </c>
      <c r="G7" s="27" t="s">
        <v>47</v>
      </c>
      <c r="H7" s="14" t="s">
        <v>48</v>
      </c>
      <c r="I7" s="15" t="n">
        <v>56955</v>
      </c>
      <c r="J7" s="16"/>
      <c r="K7" s="17" t="n">
        <v>2.31949793338776</v>
      </c>
      <c r="L7" s="18" t="s">
        <v>32</v>
      </c>
      <c r="M7" s="18" t="s">
        <v>33</v>
      </c>
      <c r="N7" s="19" t="s">
        <v>49</v>
      </c>
      <c r="O7" s="20" t="s">
        <v>50</v>
      </c>
      <c r="P7" s="21" t="s">
        <v>36</v>
      </c>
      <c r="Q7" s="22" t="n">
        <v>6923</v>
      </c>
      <c r="R7" s="2" t="n">
        <f aca="false">VLOOKUP(H7,[1]14oct10h!$H$2:$W$159,11,0)</f>
        <v>4840</v>
      </c>
      <c r="S7" s="2" t="n">
        <f aca="false">VLOOKUP(H7,[1]14oct10h!$H$2:$W$159,12,0)</f>
        <v>0.35343319344543</v>
      </c>
      <c r="T7" s="2" t="n">
        <f aca="false">VLOOKUP(H7,[1]14oct10h!$H$2:$W$159,13,0)</f>
        <v>177</v>
      </c>
      <c r="U7" s="2" t="n">
        <f aca="false">VLOOKUP(H7,[1]14oct10h!$H$2:$W$159,14,0)</f>
        <v>0.134691531573683</v>
      </c>
      <c r="V7" s="2" t="n">
        <f aca="false">VLOOKUP(H7,[1]14oct10h!$H$2:$W$159,15,0)</f>
        <v>57</v>
      </c>
      <c r="W7" s="2" t="n">
        <f aca="false">VLOOKUP(H7,[1]14oct10h!$H$2:$W$159,16,0)</f>
        <v>0.511875274980887</v>
      </c>
    </row>
    <row r="8" customFormat="false" ht="15" hidden="false" customHeight="true" outlineLevel="0" collapsed="false">
      <c r="A8" s="2"/>
      <c r="B8" s="2"/>
      <c r="C8" s="10" t="n">
        <v>0</v>
      </c>
      <c r="D8" s="10" t="n">
        <v>0.25</v>
      </c>
      <c r="E8" s="76" t="n">
        <v>45578</v>
      </c>
      <c r="F8" s="28" t="s">
        <v>51</v>
      </c>
      <c r="G8" s="27" t="s">
        <v>52</v>
      </c>
      <c r="H8" s="14" t="s">
        <v>53</v>
      </c>
      <c r="I8" s="15" t="n">
        <v>14128</v>
      </c>
      <c r="J8" s="16"/>
      <c r="K8" s="17" t="n">
        <v>4.06273333333333</v>
      </c>
      <c r="L8" s="18" t="s">
        <v>32</v>
      </c>
      <c r="M8" s="18" t="s">
        <v>33</v>
      </c>
      <c r="N8" s="29" t="s">
        <v>54</v>
      </c>
      <c r="O8" s="30" t="s">
        <v>55</v>
      </c>
      <c r="P8" s="21" t="s">
        <v>36</v>
      </c>
      <c r="Q8" s="22" t="n">
        <v>13198</v>
      </c>
      <c r="R8" s="2" t="n">
        <f aca="false">VLOOKUP(H8,[1]14oct10h!$H$2:$W$159,11,0)</f>
        <v>3208</v>
      </c>
      <c r="S8" s="2" t="n">
        <f aca="false">VLOOKUP(H8,[1]14oct10h!$H$2:$W$159,12,0)</f>
        <v>0.321008821752526</v>
      </c>
      <c r="T8" s="2" t="n">
        <f aca="false">VLOOKUP(H8,[1]14oct10h!$H$2:$W$159,13,0)</f>
        <v>294</v>
      </c>
      <c r="U8" s="2" t="n">
        <f aca="false">VLOOKUP(H8,[1]14oct10h!$H$2:$W$159,14,0)</f>
        <v>0.069903152978807</v>
      </c>
      <c r="V8" s="2" t="n">
        <f aca="false">VLOOKUP(H8,[1]14oct10h!$H$2:$W$159,15,0)</f>
        <v>49</v>
      </c>
      <c r="W8" s="2" t="n">
        <f aca="false">VLOOKUP(H8,[1]14oct10h!$H$2:$W$159,16,0)</f>
        <v>0.609088025268667</v>
      </c>
    </row>
    <row r="9" customFormat="false" ht="15" hidden="false" customHeight="true" outlineLevel="0" collapsed="false">
      <c r="A9" s="2"/>
      <c r="B9" s="2"/>
      <c r="C9" s="10" t="n">
        <v>0</v>
      </c>
      <c r="D9" s="10" t="n">
        <v>0.25</v>
      </c>
      <c r="E9" s="76" t="n">
        <v>45578</v>
      </c>
      <c r="F9" s="28" t="s">
        <v>51</v>
      </c>
      <c r="G9" s="13" t="s">
        <v>56</v>
      </c>
      <c r="H9" s="14" t="s">
        <v>57</v>
      </c>
      <c r="I9" s="15" t="n">
        <v>30776</v>
      </c>
      <c r="J9" s="16"/>
      <c r="K9" s="17" t="n">
        <v>1.49068636413574</v>
      </c>
      <c r="L9" s="18" t="s">
        <v>24</v>
      </c>
      <c r="M9" s="18" t="s">
        <v>58</v>
      </c>
      <c r="N9" s="19" t="s">
        <v>59</v>
      </c>
      <c r="O9" s="20" t="s">
        <v>60</v>
      </c>
      <c r="P9" s="21" t="s">
        <v>36</v>
      </c>
      <c r="Q9" s="22" t="n">
        <v>1230</v>
      </c>
      <c r="R9" s="2" t="n">
        <f aca="false">VLOOKUP(H9,[1]14oct10h!$H$2:$W$159,11,0)</f>
        <v>770</v>
      </c>
      <c r="S9" s="2" t="n">
        <f aca="false">VLOOKUP(H9,[1]14oct10h!$H$2:$W$159,12,0)</f>
        <v>0.137141157126853</v>
      </c>
      <c r="T9" s="2" t="n">
        <f aca="false">VLOOKUP(H9,[1]14oct10h!$H$2:$W$159,13,0)</f>
        <v>38</v>
      </c>
      <c r="U9" s="2" t="n">
        <f aca="false">VLOOKUP(H9,[1]14oct10h!$H$2:$W$159,14,0)</f>
        <v>0.0283594735581893</v>
      </c>
      <c r="V9" s="2" t="n">
        <f aca="false">VLOOKUP(H9,[1]14oct10h!$H$2:$W$159,15,0)</f>
        <v>4</v>
      </c>
      <c r="W9" s="2" t="n">
        <f aca="false">VLOOKUP(H9,[1]14oct10h!$H$2:$W$159,16,0)</f>
        <v>0.834499369314957</v>
      </c>
    </row>
    <row r="10" customFormat="false" ht="15" hidden="false" customHeight="true" outlineLevel="0" collapsed="false">
      <c r="A10" s="2"/>
      <c r="B10" s="2"/>
      <c r="C10" s="10" t="n">
        <v>0</v>
      </c>
      <c r="D10" s="10" t="n">
        <v>0.25</v>
      </c>
      <c r="E10" s="76" t="n">
        <v>45578</v>
      </c>
      <c r="F10" s="28" t="s">
        <v>51</v>
      </c>
      <c r="G10" s="27" t="s">
        <v>61</v>
      </c>
      <c r="H10" s="14" t="s">
        <v>62</v>
      </c>
      <c r="I10" s="15" t="n">
        <v>15679</v>
      </c>
      <c r="J10" s="16"/>
      <c r="K10" s="17" t="n">
        <v>1.9502</v>
      </c>
      <c r="L10" s="18" t="s">
        <v>32</v>
      </c>
      <c r="M10" s="18" t="s">
        <v>33</v>
      </c>
      <c r="N10" s="29" t="s">
        <v>63</v>
      </c>
      <c r="O10" s="30" t="s">
        <v>64</v>
      </c>
      <c r="P10" s="21" t="s">
        <v>36</v>
      </c>
      <c r="Q10" s="22" t="n">
        <v>1578</v>
      </c>
      <c r="R10" s="2" t="n">
        <f aca="false">VLOOKUP(H10,[1]14oct10h!$H$2:$W$159,11,0)</f>
        <v>2763</v>
      </c>
      <c r="S10" s="2" t="n">
        <f aca="false">VLOOKUP(H10,[1]14oct10h!$H$2:$W$159,12,0)</f>
        <v>0.414945430327986</v>
      </c>
      <c r="T10" s="2" t="n">
        <f aca="false">VLOOKUP(H10,[1]14oct10h!$H$2:$W$159,13,0)</f>
        <v>209</v>
      </c>
      <c r="U10" s="2" t="n">
        <f aca="false">VLOOKUP(H10,[1]14oct10h!$H$2:$W$159,14,0)</f>
        <v>0.202034617312513</v>
      </c>
      <c r="V10" s="2" t="n">
        <f aca="false">VLOOKUP(H10,[1]14oct10h!$H$2:$W$159,15,0)</f>
        <v>67</v>
      </c>
      <c r="W10" s="2" t="n">
        <f aca="false">VLOOKUP(H10,[1]14oct10h!$H$2:$W$159,16,0)</f>
        <v>0.383019952359501</v>
      </c>
    </row>
    <row r="11" customFormat="false" ht="15" hidden="false" customHeight="true" outlineLevel="0" collapsed="false">
      <c r="A11" s="2"/>
      <c r="B11" s="2"/>
      <c r="C11" s="10" t="n">
        <v>0</v>
      </c>
      <c r="D11" s="10" t="n">
        <v>0.25</v>
      </c>
      <c r="E11" s="76" t="n">
        <v>45578</v>
      </c>
      <c r="F11" s="28" t="s">
        <v>51</v>
      </c>
      <c r="G11" s="31" t="s">
        <v>47</v>
      </c>
      <c r="H11" s="14" t="s">
        <v>65</v>
      </c>
      <c r="I11" s="15" t="n">
        <v>56957</v>
      </c>
      <c r="J11" s="16"/>
      <c r="K11" s="17" t="n">
        <v>2.0503579980135</v>
      </c>
      <c r="L11" s="18" t="s">
        <v>32</v>
      </c>
      <c r="M11" s="18" t="s">
        <v>33</v>
      </c>
      <c r="N11" s="19" t="s">
        <v>66</v>
      </c>
      <c r="O11" s="20" t="s">
        <v>67</v>
      </c>
      <c r="P11" s="21" t="s">
        <v>36</v>
      </c>
      <c r="Q11" s="22" t="n">
        <v>5008</v>
      </c>
      <c r="R11" s="2" t="n">
        <f aca="false">VLOOKUP(H11,[1]14oct10h!$H$2:$W$159,11,0)</f>
        <v>4664</v>
      </c>
      <c r="S11" s="2" t="n">
        <f aca="false">VLOOKUP(H11,[1]14oct10h!$H$2:$W$159,12,0)</f>
        <v>0.433296128125416</v>
      </c>
      <c r="T11" s="2" t="n">
        <f aca="false">VLOOKUP(H11,[1]14oct10h!$H$2:$W$159,13,0)</f>
        <v>279</v>
      </c>
      <c r="U11" s="2" t="n">
        <f aca="false">VLOOKUP(H11,[1]14oct10h!$H$2:$W$159,14,0)</f>
        <v>0.0944183859652673</v>
      </c>
      <c r="V11" s="2" t="n">
        <f aca="false">VLOOKUP(H11,[1]14oct10h!$H$2:$W$159,15,0)</f>
        <v>73</v>
      </c>
      <c r="W11" s="2" t="n">
        <f aca="false">VLOOKUP(H11,[1]14oct10h!$H$2:$W$159,16,0)</f>
        <v>0.472285485909317</v>
      </c>
    </row>
    <row r="12" customFormat="false" ht="15" hidden="false" customHeight="true" outlineLevel="0" collapsed="false">
      <c r="C12" s="10" t="n">
        <v>0</v>
      </c>
      <c r="D12" s="10" t="n">
        <v>0.125</v>
      </c>
      <c r="E12" s="76" t="n">
        <v>45578</v>
      </c>
      <c r="F12" s="32" t="s">
        <v>68</v>
      </c>
      <c r="G12" s="25" t="s">
        <v>69</v>
      </c>
      <c r="H12" s="33" t="s">
        <v>70</v>
      </c>
      <c r="I12" s="15" t="n">
        <v>32906</v>
      </c>
      <c r="J12" s="16"/>
      <c r="K12" s="17" t="n">
        <v>2.986026</v>
      </c>
      <c r="L12" s="18" t="s">
        <v>32</v>
      </c>
      <c r="M12" s="18" t="s">
        <v>33</v>
      </c>
      <c r="N12" s="19" t="s">
        <v>71</v>
      </c>
      <c r="O12" s="20" t="s">
        <v>72</v>
      </c>
      <c r="P12" s="21" t="s">
        <v>28</v>
      </c>
      <c r="Q12" s="22" t="n">
        <v>9064</v>
      </c>
      <c r="R12" s="2" t="n">
        <f aca="false">VLOOKUP(H12,[1]14oct10h!$H$2:$W$159,11,0)</f>
        <v>2720</v>
      </c>
      <c r="S12" s="2" t="n">
        <f aca="false">VLOOKUP(H12,[1]14oct10h!$H$2:$W$159,12,0)</f>
        <v>0.472275306291731</v>
      </c>
      <c r="T12" s="2" t="n">
        <f aca="false">VLOOKUP(H12,[1]14oct10h!$H$2:$W$159,13,0)</f>
        <v>605</v>
      </c>
      <c r="U12" s="2" t="n">
        <f aca="false">VLOOKUP(H12,[1]14oct10h!$H$2:$W$159,14,0)</f>
        <v>0.403227145797878</v>
      </c>
      <c r="V12" s="2" t="n">
        <f aca="false">VLOOKUP(H12,[1]14oct10h!$H$2:$W$159,15,0)</f>
        <v>39</v>
      </c>
      <c r="W12" s="2" t="n">
        <f aca="false">VLOOKUP(H12,[1]14oct10h!$H$2:$W$159,16,0)</f>
        <v>0.124497547910391</v>
      </c>
    </row>
    <row r="13" customFormat="false" ht="15" hidden="false" customHeight="true" outlineLevel="0" collapsed="false">
      <c r="C13" s="10" t="n">
        <v>0</v>
      </c>
      <c r="D13" s="10" t="n">
        <v>0.125</v>
      </c>
      <c r="E13" s="76" t="n">
        <v>45578</v>
      </c>
      <c r="F13" s="32" t="s">
        <v>68</v>
      </c>
      <c r="G13" s="31" t="s">
        <v>69</v>
      </c>
      <c r="H13" s="33" t="s">
        <v>73</v>
      </c>
      <c r="I13" s="15" t="n">
        <v>32908</v>
      </c>
      <c r="J13" s="16"/>
      <c r="K13" s="17" t="n">
        <v>0.634942</v>
      </c>
      <c r="L13" s="18" t="s">
        <v>32</v>
      </c>
      <c r="M13" s="18" t="s">
        <v>33</v>
      </c>
      <c r="N13" s="19" t="s">
        <v>74</v>
      </c>
      <c r="O13" s="20" t="s">
        <v>75</v>
      </c>
      <c r="P13" s="21" t="s">
        <v>28</v>
      </c>
      <c r="Q13" s="22" t="n">
        <v>4788</v>
      </c>
      <c r="R13" s="2" t="n">
        <f aca="false">VLOOKUP(H13,[1]14oct10h!$H$2:$W$159,11,0)</f>
        <v>2096</v>
      </c>
      <c r="S13" s="2" t="n">
        <f aca="false">VLOOKUP(H13,[1]14oct10h!$H$2:$W$159,12,0)</f>
        <v>0.873364820769687</v>
      </c>
      <c r="T13" s="2" t="n">
        <f aca="false">VLOOKUP(H13,[1]14oct10h!$H$2:$W$159,13,0)</f>
        <v>89</v>
      </c>
      <c r="U13" s="2" t="n">
        <f aca="false">VLOOKUP(H13,[1]14oct10h!$H$2:$W$159,14,0)</f>
        <v>0.104509383163774</v>
      </c>
      <c r="V13" s="2" t="n">
        <f aca="false">VLOOKUP(H13,[1]14oct10h!$H$2:$W$159,15,0)</f>
        <v>20</v>
      </c>
      <c r="W13" s="2" t="n">
        <f aca="false">VLOOKUP(H13,[1]14oct10h!$H$2:$W$159,16,0)</f>
        <v>0.022125796066539</v>
      </c>
    </row>
    <row r="14" customFormat="false" ht="15" hidden="false" customHeight="true" outlineLevel="0" collapsed="false">
      <c r="C14" s="10" t="n">
        <v>0</v>
      </c>
      <c r="D14" s="10" t="n">
        <v>0.125</v>
      </c>
      <c r="E14" s="76" t="n">
        <v>45578</v>
      </c>
      <c r="F14" s="32" t="s">
        <v>68</v>
      </c>
      <c r="G14" s="25" t="s">
        <v>76</v>
      </c>
      <c r="H14" s="33" t="s">
        <v>77</v>
      </c>
      <c r="I14" s="15" t="n">
        <v>16875</v>
      </c>
      <c r="J14" s="16"/>
      <c r="K14" s="17" t="n">
        <v>1.288462</v>
      </c>
      <c r="L14" s="18" t="s">
        <v>32</v>
      </c>
      <c r="M14" s="18" t="s">
        <v>78</v>
      </c>
      <c r="N14" s="19" t="s">
        <v>79</v>
      </c>
      <c r="O14" s="20" t="s">
        <v>80</v>
      </c>
      <c r="P14" s="21" t="s">
        <v>28</v>
      </c>
      <c r="Q14" s="22" t="n">
        <v>7207</v>
      </c>
      <c r="R14" s="2" t="n">
        <f aca="false">VLOOKUP(H14,[1]14oct10h!$H$2:$W$159,11,0)</f>
        <v>2187</v>
      </c>
      <c r="S14" s="2" t="n">
        <f aca="false">VLOOKUP(H14,[1]14oct10h!$H$2:$W$159,12,0)</f>
        <v>0.819896248912789</v>
      </c>
      <c r="T14" s="2" t="n">
        <f aca="false">VLOOKUP(H14,[1]14oct10h!$H$2:$W$159,13,0)</f>
        <v>132</v>
      </c>
      <c r="U14" s="2" t="n">
        <f aca="false">VLOOKUP(H14,[1]14oct10h!$H$2:$W$159,14,0)</f>
        <v>0.162194654999116</v>
      </c>
      <c r="V14" s="2" t="n">
        <f aca="false">VLOOKUP(H14,[1]14oct10h!$H$2:$W$159,15,0)</f>
        <v>12</v>
      </c>
      <c r="W14" s="2" t="n">
        <f aca="false">VLOOKUP(H14,[1]14oct10h!$H$2:$W$159,16,0)</f>
        <v>0.0179090960880945</v>
      </c>
    </row>
    <row r="15" customFormat="false" ht="15" hidden="false" customHeight="true" outlineLevel="0" collapsed="false">
      <c r="C15" s="10" t="n">
        <v>0</v>
      </c>
      <c r="D15" s="10" t="n">
        <v>0.125</v>
      </c>
      <c r="E15" s="76" t="n">
        <v>45578</v>
      </c>
      <c r="F15" s="32" t="s">
        <v>81</v>
      </c>
      <c r="G15" s="25" t="s">
        <v>82</v>
      </c>
      <c r="H15" s="34" t="s">
        <v>83</v>
      </c>
      <c r="I15" s="15" t="n">
        <v>6590</v>
      </c>
      <c r="J15" s="16"/>
      <c r="K15" s="17" t="n">
        <v>1.057104</v>
      </c>
      <c r="L15" s="18" t="s">
        <v>32</v>
      </c>
      <c r="M15" s="18" t="s">
        <v>84</v>
      </c>
      <c r="N15" s="19" t="s">
        <v>85</v>
      </c>
      <c r="O15" s="20" t="s">
        <v>86</v>
      </c>
      <c r="P15" s="21" t="s">
        <v>28</v>
      </c>
      <c r="Q15" s="35" t="n">
        <v>7372</v>
      </c>
      <c r="R15" s="2" t="n">
        <f aca="false">VLOOKUP(H15,[1]14oct10h!$H$2:$W$159,11,0)</f>
        <v>2650</v>
      </c>
      <c r="S15" s="2" t="n">
        <f aca="false">VLOOKUP(H15,[1]14oct10h!$H$2:$W$159,12,0)</f>
        <v>0.714384293822761</v>
      </c>
      <c r="T15" s="2" t="n">
        <f aca="false">VLOOKUP(H15,[1]14oct10h!$H$2:$W$159,13,0)</f>
        <v>182</v>
      </c>
      <c r="U15" s="2" t="n">
        <f aca="false">VLOOKUP(H15,[1]14oct10h!$H$2:$W$159,14,0)</f>
        <v>0.234274449243132</v>
      </c>
      <c r="V15" s="2" t="n">
        <f aca="false">VLOOKUP(H15,[1]14oct10h!$H$2:$W$159,15,0)</f>
        <v>17</v>
      </c>
      <c r="W15" s="2" t="n">
        <f aca="false">VLOOKUP(H15,[1]14oct10h!$H$2:$W$159,16,0)</f>
        <v>0.0513412569341073</v>
      </c>
    </row>
    <row r="16" customFormat="false" ht="15" hidden="false" customHeight="true" outlineLevel="0" collapsed="false">
      <c r="C16" s="10" t="n">
        <v>0</v>
      </c>
      <c r="D16" s="10" t="n">
        <v>0.125</v>
      </c>
      <c r="E16" s="76" t="n">
        <v>45578</v>
      </c>
      <c r="F16" s="32" t="s">
        <v>81</v>
      </c>
      <c r="G16" s="31" t="s">
        <v>82</v>
      </c>
      <c r="H16" s="34" t="s">
        <v>87</v>
      </c>
      <c r="I16" s="15" t="n">
        <v>11871</v>
      </c>
      <c r="J16" s="16"/>
      <c r="K16" s="17" t="n">
        <v>1.777388</v>
      </c>
      <c r="L16" s="18" t="s">
        <v>32</v>
      </c>
      <c r="M16" s="18" t="s">
        <v>88</v>
      </c>
      <c r="N16" s="19" t="s">
        <v>89</v>
      </c>
      <c r="O16" s="20" t="s">
        <v>90</v>
      </c>
      <c r="P16" s="21" t="s">
        <v>28</v>
      </c>
      <c r="Q16" s="35" t="n">
        <v>8506</v>
      </c>
      <c r="R16" s="2" t="n">
        <f aca="false">VLOOKUP(H16,[1]14oct10h!$H$2:$W$159,11,0)</f>
        <v>2582</v>
      </c>
      <c r="S16" s="2" t="n">
        <f aca="false">VLOOKUP(H16,[1]14oct10h!$H$2:$W$159,12,0)</f>
        <v>0.741670008138861</v>
      </c>
      <c r="T16" s="2" t="n">
        <f aca="false">VLOOKUP(H16,[1]14oct10h!$H$2:$W$159,13,0)</f>
        <v>288</v>
      </c>
      <c r="U16" s="2" t="n">
        <f aca="false">VLOOKUP(H16,[1]14oct10h!$H$2:$W$159,14,0)</f>
        <v>0.212830438837535</v>
      </c>
      <c r="V16" s="2" t="n">
        <f aca="false">VLOOKUP(H16,[1]14oct10h!$H$2:$W$159,15,0)</f>
        <v>16</v>
      </c>
      <c r="W16" s="2" t="n">
        <f aca="false">VLOOKUP(H16,[1]14oct10h!$H$2:$W$159,16,0)</f>
        <v>0.0454995530236035</v>
      </c>
    </row>
    <row r="17" customFormat="false" ht="15" hidden="false" customHeight="true" outlineLevel="0" collapsed="false">
      <c r="C17" s="10" t="n">
        <v>0</v>
      </c>
      <c r="D17" s="10" t="n">
        <v>0.125</v>
      </c>
      <c r="E17" s="76" t="n">
        <v>45578</v>
      </c>
      <c r="F17" s="32" t="s">
        <v>81</v>
      </c>
      <c r="G17" s="25" t="s">
        <v>91</v>
      </c>
      <c r="H17" s="34" t="s">
        <v>92</v>
      </c>
      <c r="I17" s="15" t="n">
        <v>16871</v>
      </c>
      <c r="J17" s="16"/>
      <c r="K17" s="17" t="n">
        <v>1.667042</v>
      </c>
      <c r="L17" s="18" t="s">
        <v>32</v>
      </c>
      <c r="M17" s="18" t="s">
        <v>93</v>
      </c>
      <c r="N17" s="19" t="s">
        <v>94</v>
      </c>
      <c r="O17" s="20" t="s">
        <v>95</v>
      </c>
      <c r="P17" s="21" t="s">
        <v>28</v>
      </c>
      <c r="Q17" s="35" t="n">
        <v>9463</v>
      </c>
      <c r="R17" s="2" t="n">
        <f aca="false">VLOOKUP(H17,[1]14oct10h!$H$2:$W$159,11,0)</f>
        <v>5464</v>
      </c>
      <c r="S17" s="2" t="n">
        <f aca="false">VLOOKUP(H17,[1]14oct10h!$H$2:$W$159,12,0)</f>
        <v>0.564280983112145</v>
      </c>
      <c r="T17" s="2" t="n">
        <f aca="false">VLOOKUP(H17,[1]14oct10h!$H$2:$W$159,13,0)</f>
        <v>1640</v>
      </c>
      <c r="U17" s="2" t="n">
        <f aca="false">VLOOKUP(H17,[1]14oct10h!$H$2:$W$159,14,0)</f>
        <v>0.351296627846187</v>
      </c>
      <c r="V17" s="2" t="n">
        <f aca="false">VLOOKUP(H17,[1]14oct10h!$H$2:$W$159,15,0)</f>
        <v>143</v>
      </c>
      <c r="W17" s="2" t="n">
        <f aca="false">VLOOKUP(H17,[1]14oct10h!$H$2:$W$159,16,0)</f>
        <v>0.0844223890416682</v>
      </c>
    </row>
    <row r="18" customFormat="false" ht="15" hidden="false" customHeight="true" outlineLevel="0" collapsed="false">
      <c r="C18" s="10" t="n">
        <v>0</v>
      </c>
      <c r="D18" s="10" t="n">
        <v>0.125</v>
      </c>
      <c r="E18" s="76" t="n">
        <v>45578</v>
      </c>
      <c r="F18" s="32" t="s">
        <v>81</v>
      </c>
      <c r="G18" s="25" t="s">
        <v>96</v>
      </c>
      <c r="H18" s="34" t="s">
        <v>97</v>
      </c>
      <c r="I18" s="15" t="n">
        <v>50849</v>
      </c>
      <c r="J18" s="16" t="n">
        <v>52130</v>
      </c>
      <c r="K18" s="17" t="n">
        <v>0.307740571428572</v>
      </c>
      <c r="L18" s="18" t="s">
        <v>24</v>
      </c>
      <c r="M18" s="18" t="s">
        <v>24</v>
      </c>
      <c r="N18" s="19" t="s">
        <v>98</v>
      </c>
      <c r="O18" s="20" t="s">
        <v>99</v>
      </c>
      <c r="P18" s="21" t="s">
        <v>100</v>
      </c>
      <c r="Q18" s="35" t="n">
        <v>1724</v>
      </c>
      <c r="R18" s="2" t="n">
        <f aca="false">VLOOKUP(H18,[1]14oct10h!$H$2:$W$159,11,0)</f>
        <v>1156</v>
      </c>
      <c r="S18" s="2" t="n">
        <f aca="false">VLOOKUP(H18,[1]14oct10h!$H$2:$W$159,12,0)</f>
        <v>0.852108456340781</v>
      </c>
      <c r="T18" s="2" t="n">
        <f aca="false">VLOOKUP(H18,[1]14oct10h!$H$2:$W$159,13,0)</f>
        <v>35</v>
      </c>
      <c r="U18" s="2" t="n">
        <f aca="false">VLOOKUP(H18,[1]14oct10h!$H$2:$W$159,14,0)</f>
        <v>0.136628895074973</v>
      </c>
      <c r="V18" s="2" t="n">
        <f aca="false">VLOOKUP(H18,[1]14oct10h!$H$2:$W$159,15,0)</f>
        <v>4</v>
      </c>
      <c r="W18" s="2" t="n">
        <f aca="false">VLOOKUP(H18,[1]14oct10h!$H$2:$W$159,16,0)</f>
        <v>0.0112626485842459</v>
      </c>
    </row>
    <row r="19" customFormat="false" ht="15" hidden="false" customHeight="true" outlineLevel="0" collapsed="false">
      <c r="C19" s="10" t="n">
        <v>0.208333333333333</v>
      </c>
      <c r="D19" s="10" t="n">
        <v>0.375</v>
      </c>
      <c r="E19" s="76" t="n">
        <v>45578</v>
      </c>
      <c r="F19" s="32" t="s">
        <v>101</v>
      </c>
      <c r="G19" s="25" t="s">
        <v>61</v>
      </c>
      <c r="H19" s="36" t="s">
        <v>102</v>
      </c>
      <c r="I19" s="15" t="n">
        <v>43974</v>
      </c>
      <c r="J19" s="16"/>
      <c r="K19" s="17" t="n">
        <v>1.7413264</v>
      </c>
      <c r="L19" s="18" t="s">
        <v>32</v>
      </c>
      <c r="M19" s="18" t="s">
        <v>33</v>
      </c>
      <c r="N19" s="19" t="s">
        <v>103</v>
      </c>
      <c r="O19" s="20" t="s">
        <v>104</v>
      </c>
      <c r="P19" s="21" t="s">
        <v>100</v>
      </c>
      <c r="Q19" s="35" t="n">
        <v>7297</v>
      </c>
      <c r="R19" s="2" t="n">
        <f aca="false">VLOOKUP(H19,[1]14oct10h!$H$2:$W$159,11,0)</f>
        <v>4616</v>
      </c>
      <c r="S19" s="2" t="n">
        <f aca="false">VLOOKUP(H19,[1]14oct10h!$H$2:$W$159,12,0)</f>
        <v>0.444167049800987</v>
      </c>
      <c r="T19" s="2" t="n">
        <f aca="false">VLOOKUP(H19,[1]14oct10h!$H$2:$W$159,13,0)</f>
        <v>1194</v>
      </c>
      <c r="U19" s="2" t="n">
        <f aca="false">VLOOKUP(H19,[1]14oct10h!$H$2:$W$159,14,0)</f>
        <v>0.53525383151897</v>
      </c>
      <c r="V19" s="2" t="n">
        <f aca="false">VLOOKUP(H19,[1]14oct10h!$H$2:$W$159,15,0)</f>
        <v>75</v>
      </c>
      <c r="W19" s="2" t="n">
        <f aca="false">VLOOKUP(H19,[1]14oct10h!$H$2:$W$159,16,0)</f>
        <v>0.0205791186800433</v>
      </c>
    </row>
    <row r="20" customFormat="false" ht="15" hidden="false" customHeight="true" outlineLevel="0" collapsed="false">
      <c r="C20" s="10" t="n">
        <v>0.208333333333333</v>
      </c>
      <c r="D20" s="10" t="n">
        <v>0.375</v>
      </c>
      <c r="E20" s="76" t="n">
        <v>45578</v>
      </c>
      <c r="F20" s="32" t="s">
        <v>105</v>
      </c>
      <c r="G20" s="31" t="s">
        <v>96</v>
      </c>
      <c r="H20" s="36" t="s">
        <v>106</v>
      </c>
      <c r="I20" s="15" t="n">
        <v>56538</v>
      </c>
      <c r="J20" s="16"/>
      <c r="K20" s="17" t="n">
        <v>0.201403666666667</v>
      </c>
      <c r="L20" s="18" t="s">
        <v>24</v>
      </c>
      <c r="M20" s="18" t="s">
        <v>24</v>
      </c>
      <c r="N20" s="19" t="s">
        <v>107</v>
      </c>
      <c r="O20" s="20" t="s">
        <v>108</v>
      </c>
      <c r="P20" s="21" t="s">
        <v>28</v>
      </c>
      <c r="Q20" s="35" t="n">
        <v>2071</v>
      </c>
      <c r="R20" s="2" t="n">
        <f aca="false">VLOOKUP(H20,[1]14oct10h!$H$2:$W$159,11,0)</f>
        <v>1194</v>
      </c>
      <c r="S20" s="2" t="n">
        <f aca="false">VLOOKUP(H20,[1]14oct10h!$H$2:$W$159,12,0)</f>
        <v>0.655647871220512</v>
      </c>
      <c r="T20" s="2" t="n">
        <f aca="false">VLOOKUP(H20,[1]14oct10h!$H$2:$W$159,13,0)</f>
        <v>64</v>
      </c>
      <c r="U20" s="2" t="n">
        <f aca="false">VLOOKUP(H20,[1]14oct10h!$H$2:$W$159,14,0)</f>
        <v>0.13490078555159</v>
      </c>
      <c r="V20" s="2" t="n">
        <f aca="false">VLOOKUP(H20,[1]14oct10h!$H$2:$W$159,15,0)</f>
        <v>12</v>
      </c>
      <c r="W20" s="2" t="n">
        <f aca="false">VLOOKUP(H20,[1]14oct10h!$H$2:$W$159,16,0)</f>
        <v>0.209451343227898</v>
      </c>
    </row>
    <row r="21" customFormat="false" ht="15" hidden="false" customHeight="true" outlineLevel="0" collapsed="false">
      <c r="C21" s="10" t="n">
        <v>0.208333333333333</v>
      </c>
      <c r="D21" s="10" t="n">
        <v>0.375</v>
      </c>
      <c r="E21" s="76" t="n">
        <v>45578</v>
      </c>
      <c r="F21" s="32" t="s">
        <v>105</v>
      </c>
      <c r="G21" s="25" t="s">
        <v>109</v>
      </c>
      <c r="H21" s="36" t="s">
        <v>110</v>
      </c>
      <c r="I21" s="15" t="n">
        <v>45478</v>
      </c>
      <c r="J21" s="16"/>
      <c r="K21" s="17" t="n">
        <v>1.0516675</v>
      </c>
      <c r="L21" s="18" t="s">
        <v>111</v>
      </c>
      <c r="M21" s="18" t="s">
        <v>112</v>
      </c>
      <c r="N21" s="19" t="s">
        <v>113</v>
      </c>
      <c r="O21" s="20" t="s">
        <v>114</v>
      </c>
      <c r="P21" s="21" t="s">
        <v>28</v>
      </c>
      <c r="Q21" s="22" t="n">
        <v>4735</v>
      </c>
      <c r="R21" s="2" t="n">
        <f aca="false">VLOOKUP(H21,[1]14oct10h!$H$2:$W$159,11,0)</f>
        <v>1559</v>
      </c>
      <c r="S21" s="2" t="n">
        <f aca="false">VLOOKUP(H21,[1]14oct10h!$H$2:$W$159,12,0)</f>
        <v>0.565926720234159</v>
      </c>
      <c r="T21" s="2" t="n">
        <f aca="false">VLOOKUP(H21,[1]14oct10h!$H$2:$W$159,13,0)</f>
        <v>493</v>
      </c>
      <c r="U21" s="2" t="n">
        <f aca="false">VLOOKUP(H21,[1]14oct10h!$H$2:$W$159,14,0)</f>
        <v>0.416319581692313</v>
      </c>
      <c r="V21" s="2" t="n">
        <f aca="false">VLOOKUP(H21,[1]14oct10h!$H$2:$W$159,15,0)</f>
        <v>12</v>
      </c>
      <c r="W21" s="2" t="n">
        <f aca="false">VLOOKUP(H21,[1]14oct10h!$H$2:$W$159,16,0)</f>
        <v>0.0177536980735285</v>
      </c>
    </row>
    <row r="22" customFormat="false" ht="15" hidden="false" customHeight="true" outlineLevel="0" collapsed="false">
      <c r="C22" s="10" t="n">
        <v>0.208333333333333</v>
      </c>
      <c r="D22" s="10" t="n">
        <v>0.375</v>
      </c>
      <c r="E22" s="76" t="n">
        <v>45578</v>
      </c>
      <c r="F22" s="32" t="s">
        <v>105</v>
      </c>
      <c r="G22" s="31" t="s">
        <v>115</v>
      </c>
      <c r="H22" s="36" t="s">
        <v>116</v>
      </c>
      <c r="I22" s="15" t="n">
        <v>41025</v>
      </c>
      <c r="J22" s="16"/>
      <c r="K22" s="17" t="n">
        <v>0.484314</v>
      </c>
      <c r="L22" s="18" t="s">
        <v>111</v>
      </c>
      <c r="M22" s="18" t="s">
        <v>117</v>
      </c>
      <c r="N22" s="19" t="s">
        <v>118</v>
      </c>
      <c r="O22" s="20" t="s">
        <v>119</v>
      </c>
      <c r="P22" s="21" t="s">
        <v>28</v>
      </c>
      <c r="Q22" s="22" t="n">
        <v>1994</v>
      </c>
      <c r="R22" s="2" t="n">
        <f aca="false">VLOOKUP(H22,[1]14oct10h!$H$2:$W$159,11,0)</f>
        <v>753</v>
      </c>
      <c r="S22" s="2" t="n">
        <f aca="false">VLOOKUP(H22,[1]14oct10h!$H$2:$W$159,12,0)</f>
        <v>0.44263052261519</v>
      </c>
      <c r="T22" s="2" t="n">
        <f aca="false">VLOOKUP(H22,[1]14oct10h!$H$2:$W$159,13,0)</f>
        <v>138</v>
      </c>
      <c r="U22" s="2" t="n">
        <f aca="false">VLOOKUP(H22,[1]14oct10h!$H$2:$W$159,14,0)</f>
        <v>0.546697985103866</v>
      </c>
      <c r="V22" s="2" t="n">
        <f aca="false">VLOOKUP(H22,[1]14oct10h!$H$2:$W$159,15,0)</f>
        <v>6</v>
      </c>
      <c r="W22" s="2" t="n">
        <f aca="false">VLOOKUP(H22,[1]14oct10h!$H$2:$W$159,16,0)</f>
        <v>0.0106714922809435</v>
      </c>
    </row>
    <row r="23" customFormat="false" ht="15" hidden="false" customHeight="true" outlineLevel="0" collapsed="false">
      <c r="C23" s="10" t="n">
        <v>0.208333333333333</v>
      </c>
      <c r="D23" s="10" t="n">
        <v>0.375</v>
      </c>
      <c r="E23" s="76" t="n">
        <v>45578</v>
      </c>
      <c r="F23" s="37" t="s">
        <v>120</v>
      </c>
      <c r="G23" s="31" t="s">
        <v>56</v>
      </c>
      <c r="H23" s="38" t="s">
        <v>121</v>
      </c>
      <c r="I23" s="15" t="n">
        <v>52262</v>
      </c>
      <c r="J23" s="16"/>
      <c r="K23" s="17" t="n">
        <v>1.05523595884603</v>
      </c>
      <c r="L23" s="18" t="s">
        <v>24</v>
      </c>
      <c r="M23" s="18" t="s">
        <v>58</v>
      </c>
      <c r="N23" s="19" t="s">
        <v>122</v>
      </c>
      <c r="O23" s="20" t="s">
        <v>123</v>
      </c>
      <c r="P23" s="21" t="s">
        <v>28</v>
      </c>
      <c r="Q23" s="22"/>
      <c r="R23" s="2" t="n">
        <f aca="false">VLOOKUP(H23,[1]14oct10h!$H$2:$W$159,11,0)</f>
        <v>2223</v>
      </c>
      <c r="S23" s="2" t="n">
        <f aca="false">VLOOKUP(H23,[1]14oct10h!$H$2:$W$159,12,0)</f>
        <v>0.750604541499888</v>
      </c>
      <c r="T23" s="2" t="n">
        <f aca="false">VLOOKUP(H23,[1]14oct10h!$H$2:$W$159,13,0)</f>
        <v>256</v>
      </c>
      <c r="U23" s="2" t="n">
        <f aca="false">VLOOKUP(H23,[1]14oct10h!$H$2:$W$159,14,0)</f>
        <v>0.245746247388808</v>
      </c>
      <c r="V23" s="2" t="n">
        <f aca="false">VLOOKUP(H23,[1]14oct10h!$H$2:$W$159,15,0)</f>
        <v>5</v>
      </c>
      <c r="W23" s="2" t="n">
        <f aca="false">VLOOKUP(H23,[1]14oct10h!$H$2:$W$159,16,0)</f>
        <v>0.00364921111130392</v>
      </c>
    </row>
    <row r="24" customFormat="false" ht="15" hidden="false" customHeight="true" outlineLevel="0" collapsed="false">
      <c r="C24" s="10" t="n">
        <v>0.208333333333333</v>
      </c>
      <c r="D24" s="10" t="n">
        <v>0.375</v>
      </c>
      <c r="E24" s="76" t="n">
        <v>45578</v>
      </c>
      <c r="F24" s="37" t="s">
        <v>120</v>
      </c>
      <c r="G24" s="25" t="s">
        <v>56</v>
      </c>
      <c r="H24" s="38" t="s">
        <v>124</v>
      </c>
      <c r="I24" s="15" t="n">
        <v>30775</v>
      </c>
      <c r="J24" s="16"/>
      <c r="K24" s="17" t="n">
        <v>1.18908780688477</v>
      </c>
      <c r="L24" s="18" t="s">
        <v>24</v>
      </c>
      <c r="M24" s="18" t="s">
        <v>58</v>
      </c>
      <c r="N24" s="19" t="s">
        <v>125</v>
      </c>
      <c r="O24" s="20" t="s">
        <v>126</v>
      </c>
      <c r="P24" s="21" t="s">
        <v>28</v>
      </c>
      <c r="Q24" s="22" t="n">
        <v>3115</v>
      </c>
      <c r="R24" s="2" t="n">
        <f aca="false">VLOOKUP(H24,[1]14oct10h!$H$2:$W$159,11,0)</f>
        <v>1763</v>
      </c>
      <c r="S24" s="2" t="n">
        <f aca="false">VLOOKUP(H24,[1]14oct10h!$H$2:$W$159,12,0)</f>
        <v>0.5066328009409</v>
      </c>
      <c r="T24" s="2" t="n">
        <f aca="false">VLOOKUP(H24,[1]14oct10h!$H$2:$W$159,13,0)</f>
        <v>331</v>
      </c>
      <c r="U24" s="2" t="n">
        <f aca="false">VLOOKUP(H24,[1]14oct10h!$H$2:$W$159,14,0)</f>
        <v>0.483541692847823</v>
      </c>
      <c r="V24" s="2" t="n">
        <f aca="false">VLOOKUP(H24,[1]14oct10h!$H$2:$W$159,15,0)</f>
        <v>7</v>
      </c>
      <c r="W24" s="2" t="n">
        <f aca="false">VLOOKUP(H24,[1]14oct10h!$H$2:$W$159,16,0)</f>
        <v>0.00982550621127626</v>
      </c>
    </row>
    <row r="25" customFormat="false" ht="15" hidden="false" customHeight="true" outlineLevel="0" collapsed="false">
      <c r="C25" s="10" t="n">
        <v>0.25</v>
      </c>
      <c r="D25" s="10" t="n">
        <v>0.416666666666667</v>
      </c>
      <c r="E25" s="76" t="n">
        <v>45578</v>
      </c>
      <c r="F25" s="39" t="s">
        <v>127</v>
      </c>
      <c r="G25" s="25" t="s">
        <v>128</v>
      </c>
      <c r="H25" s="40" t="s">
        <v>129</v>
      </c>
      <c r="I25" s="15" t="n">
        <v>10249</v>
      </c>
      <c r="J25" s="16"/>
      <c r="K25" s="17" t="n">
        <v>0.790060213928223</v>
      </c>
      <c r="L25" s="18" t="s">
        <v>32</v>
      </c>
      <c r="M25" s="18" t="s">
        <v>33</v>
      </c>
      <c r="N25" s="19" t="s">
        <v>130</v>
      </c>
      <c r="O25" s="20" t="s">
        <v>131</v>
      </c>
      <c r="P25" s="21" t="s">
        <v>100</v>
      </c>
      <c r="Q25" s="35" t="n">
        <v>2100</v>
      </c>
      <c r="R25" s="2" t="n">
        <f aca="false">VLOOKUP(H25,[1]14oct10h!$H$2:$W$159,11,0)</f>
        <v>768</v>
      </c>
      <c r="S25" s="2" t="n">
        <f aca="false">VLOOKUP(H25,[1]14oct10h!$H$2:$W$159,12,0)</f>
        <v>0.142866103356568</v>
      </c>
      <c r="T25" s="2" t="n">
        <f aca="false">VLOOKUP(H25,[1]14oct10h!$H$2:$W$159,13,0)</f>
        <v>1324</v>
      </c>
      <c r="U25" s="2" t="n">
        <f aca="false">VLOOKUP(H25,[1]14oct10h!$H$2:$W$159,14,0)</f>
        <v>0.848877414421767</v>
      </c>
      <c r="V25" s="2" t="n">
        <f aca="false">VLOOKUP(H25,[1]14oct10h!$H$2:$W$159,15,0)</f>
        <v>12</v>
      </c>
      <c r="W25" s="2" t="n">
        <f aca="false">VLOOKUP(H25,[1]14oct10h!$H$2:$W$159,16,0)</f>
        <v>0.0082564822216657</v>
      </c>
    </row>
    <row r="26" customFormat="false" ht="15" hidden="false" customHeight="true" outlineLevel="0" collapsed="false">
      <c r="C26" s="10" t="n">
        <v>0.25</v>
      </c>
      <c r="D26" s="10" t="n">
        <v>0.416666666666667</v>
      </c>
      <c r="E26" s="76" t="n">
        <v>45578</v>
      </c>
      <c r="F26" s="41" t="s">
        <v>127</v>
      </c>
      <c r="G26" s="13" t="s">
        <v>61</v>
      </c>
      <c r="H26" s="40" t="s">
        <v>132</v>
      </c>
      <c r="I26" s="15" t="n">
        <v>32904</v>
      </c>
      <c r="J26" s="16" t="n">
        <v>56458</v>
      </c>
      <c r="K26" s="17" t="n">
        <v>1.67787643579545</v>
      </c>
      <c r="L26" s="18" t="s">
        <v>32</v>
      </c>
      <c r="M26" s="18" t="s">
        <v>33</v>
      </c>
      <c r="N26" s="19" t="s">
        <v>133</v>
      </c>
      <c r="O26" s="20" t="s">
        <v>134</v>
      </c>
      <c r="P26" s="21" t="s">
        <v>28</v>
      </c>
      <c r="Q26" s="35" t="n">
        <v>8232</v>
      </c>
      <c r="R26" s="2" t="n">
        <f aca="false">VLOOKUP(H26,[1]14oct10h!$H$2:$W$159,11,0)</f>
        <v>3899</v>
      </c>
      <c r="S26" s="2" t="n">
        <f aca="false">VLOOKUP(H26,[1]14oct10h!$H$2:$W$159,12,0)</f>
        <v>0.716211463749825</v>
      </c>
      <c r="T26" s="2" t="n">
        <f aca="false">VLOOKUP(H26,[1]14oct10h!$H$2:$W$159,13,0)</f>
        <v>184</v>
      </c>
      <c r="U26" s="2" t="n">
        <f aca="false">VLOOKUP(H26,[1]14oct10h!$H$2:$W$159,14,0)</f>
        <v>0.251070735480357</v>
      </c>
      <c r="V26" s="2" t="n">
        <f aca="false">VLOOKUP(H26,[1]14oct10h!$H$2:$W$159,15,0)</f>
        <v>28</v>
      </c>
      <c r="W26" s="2" t="n">
        <f aca="false">VLOOKUP(H26,[1]14oct10h!$H$2:$W$159,16,0)</f>
        <v>0.0327178007698173</v>
      </c>
    </row>
    <row r="27" customFormat="false" ht="15" hidden="false" customHeight="true" outlineLevel="0" collapsed="false">
      <c r="C27" s="10" t="n">
        <v>0.25</v>
      </c>
      <c r="D27" s="10" t="n">
        <v>0.416666666666667</v>
      </c>
      <c r="E27" s="76" t="n">
        <v>45578</v>
      </c>
      <c r="F27" s="41" t="s">
        <v>135</v>
      </c>
      <c r="G27" s="31" t="s">
        <v>136</v>
      </c>
      <c r="H27" s="42" t="s">
        <v>137</v>
      </c>
      <c r="I27" s="15" t="n">
        <v>16907</v>
      </c>
      <c r="J27" s="16"/>
      <c r="K27" s="17" t="n">
        <v>1.1255175</v>
      </c>
      <c r="L27" s="18" t="s">
        <v>32</v>
      </c>
      <c r="M27" s="18" t="s">
        <v>33</v>
      </c>
      <c r="N27" s="19" t="s">
        <v>138</v>
      </c>
      <c r="O27" s="20" t="s">
        <v>139</v>
      </c>
      <c r="P27" s="21" t="s">
        <v>100</v>
      </c>
      <c r="Q27" s="35" t="n">
        <v>1837</v>
      </c>
      <c r="R27" s="2" t="n">
        <f aca="false">VLOOKUP(H27,[1]14oct10h!$H$2:$W$159,11,0)</f>
        <v>359</v>
      </c>
      <c r="S27" s="2" t="n">
        <f aca="false">VLOOKUP(H27,[1]14oct10h!$H$2:$W$159,12,0)</f>
        <v>0.116247929431062</v>
      </c>
      <c r="T27" s="2" t="n">
        <f aca="false">VLOOKUP(H27,[1]14oct10h!$H$2:$W$159,13,0)</f>
        <v>632</v>
      </c>
      <c r="U27" s="2" t="n">
        <f aca="false">VLOOKUP(H27,[1]14oct10h!$H$2:$W$159,14,0)</f>
        <v>0.88360918814384</v>
      </c>
      <c r="V27" s="2" t="n">
        <f aca="false">VLOOKUP(H27,[1]14oct10h!$H$2:$W$159,15,0)</f>
        <v>2</v>
      </c>
      <c r="W27" s="2" t="n">
        <f aca="false">VLOOKUP(H27,[1]14oct10h!$H$2:$W$159,16,0)</f>
        <v>0.000142882425098463</v>
      </c>
    </row>
    <row r="28" customFormat="false" ht="15" hidden="false" customHeight="true" outlineLevel="0" collapsed="false">
      <c r="C28" s="10" t="n">
        <v>0.25</v>
      </c>
      <c r="D28" s="10" t="n">
        <v>0.416666666666667</v>
      </c>
      <c r="E28" s="76" t="n">
        <v>45578</v>
      </c>
      <c r="F28" s="41" t="s">
        <v>135</v>
      </c>
      <c r="G28" s="25" t="s">
        <v>30</v>
      </c>
      <c r="H28" s="42" t="s">
        <v>140</v>
      </c>
      <c r="I28" s="15" t="n">
        <v>15585</v>
      </c>
      <c r="J28" s="16"/>
      <c r="K28" s="17" t="n">
        <v>2.683834064375</v>
      </c>
      <c r="L28" s="18" t="s">
        <v>32</v>
      </c>
      <c r="M28" s="18" t="s">
        <v>33</v>
      </c>
      <c r="N28" s="19" t="s">
        <v>141</v>
      </c>
      <c r="O28" s="20" t="s">
        <v>142</v>
      </c>
      <c r="P28" s="21" t="s">
        <v>28</v>
      </c>
      <c r="Q28" s="35" t="n">
        <v>14279</v>
      </c>
      <c r="R28" s="2" t="n">
        <f aca="false">VLOOKUP(H28,[1]14oct10h!$H$2:$W$159,11,0)</f>
        <v>4534</v>
      </c>
      <c r="S28" s="2" t="n">
        <f aca="false">VLOOKUP(H28,[1]14oct10h!$H$2:$W$159,12,0)</f>
        <v>0.733541971538894</v>
      </c>
      <c r="T28" s="2" t="n">
        <f aca="false">VLOOKUP(H28,[1]14oct10h!$H$2:$W$159,13,0)</f>
        <v>362</v>
      </c>
      <c r="U28" s="2" t="n">
        <f aca="false">VLOOKUP(H28,[1]14oct10h!$H$2:$W$159,14,0)</f>
        <v>0.20784626192238</v>
      </c>
      <c r="V28" s="2" t="n">
        <f aca="false">VLOOKUP(H28,[1]14oct10h!$H$2:$W$159,15,0)</f>
        <v>118</v>
      </c>
      <c r="W28" s="2" t="n">
        <f aca="false">VLOOKUP(H28,[1]14oct10h!$H$2:$W$159,16,0)</f>
        <v>0.0586117665387264</v>
      </c>
    </row>
    <row r="29" customFormat="false" ht="15" hidden="false" customHeight="true" outlineLevel="0" collapsed="false">
      <c r="C29" s="10" t="n">
        <v>0.25</v>
      </c>
      <c r="D29" s="10" t="n">
        <v>0.416666666666667</v>
      </c>
      <c r="E29" s="76" t="n">
        <v>45578</v>
      </c>
      <c r="F29" s="41" t="s">
        <v>135</v>
      </c>
      <c r="G29" s="31" t="s">
        <v>143</v>
      </c>
      <c r="H29" s="42" t="s">
        <v>144</v>
      </c>
      <c r="I29" s="15" t="n">
        <v>18812</v>
      </c>
      <c r="J29" s="16"/>
      <c r="K29" s="17" t="n">
        <v>0.565875</v>
      </c>
      <c r="L29" s="18" t="s">
        <v>111</v>
      </c>
      <c r="M29" s="18" t="s">
        <v>145</v>
      </c>
      <c r="N29" s="19" t="s">
        <v>146</v>
      </c>
      <c r="O29" s="20" t="s">
        <v>147</v>
      </c>
      <c r="P29" s="21" t="s">
        <v>28</v>
      </c>
      <c r="Q29" s="35" t="n">
        <v>2866</v>
      </c>
      <c r="R29" s="2" t="n">
        <f aca="false">VLOOKUP(H29,[1]14oct10h!$H$2:$W$159,11,0)</f>
        <v>1034</v>
      </c>
      <c r="S29" s="2" t="n">
        <f aca="false">VLOOKUP(H29,[1]14oct10h!$H$2:$W$159,12,0)</f>
        <v>0.581877819996352</v>
      </c>
      <c r="T29" s="2" t="n">
        <f aca="false">VLOOKUP(H29,[1]14oct10h!$H$2:$W$159,13,0)</f>
        <v>209</v>
      </c>
      <c r="U29" s="2" t="n">
        <f aca="false">VLOOKUP(H29,[1]14oct10h!$H$2:$W$159,14,0)</f>
        <v>0.279625080406242</v>
      </c>
      <c r="V29" s="2" t="n">
        <f aca="false">VLOOKUP(H29,[1]14oct10h!$H$2:$W$159,15,0)</f>
        <v>32</v>
      </c>
      <c r="W29" s="2" t="n">
        <f aca="false">VLOOKUP(H29,[1]14oct10h!$H$2:$W$159,16,0)</f>
        <v>0.138497099597406</v>
      </c>
    </row>
    <row r="30" customFormat="false" ht="15" hidden="false" customHeight="true" outlineLevel="0" collapsed="false">
      <c r="C30" s="10" t="n">
        <v>0.25</v>
      </c>
      <c r="D30" s="10" t="n">
        <v>0.416666666666667</v>
      </c>
      <c r="E30" s="76" t="n">
        <v>45578</v>
      </c>
      <c r="F30" s="39" t="s">
        <v>148</v>
      </c>
      <c r="G30" s="25" t="s">
        <v>61</v>
      </c>
      <c r="H30" s="43" t="s">
        <v>149</v>
      </c>
      <c r="I30" s="15" t="n">
        <v>15678</v>
      </c>
      <c r="J30" s="16"/>
      <c r="K30" s="17" t="n">
        <v>0.5676</v>
      </c>
      <c r="L30" s="18" t="s">
        <v>32</v>
      </c>
      <c r="M30" s="18" t="s">
        <v>33</v>
      </c>
      <c r="N30" s="19" t="s">
        <v>150</v>
      </c>
      <c r="O30" s="20" t="s">
        <v>151</v>
      </c>
      <c r="P30" s="21" t="s">
        <v>28</v>
      </c>
      <c r="Q30" s="22" t="n">
        <v>2089</v>
      </c>
      <c r="R30" s="2" t="n">
        <f aca="false">VLOOKUP(H30,[1]14oct10h!$H$2:$W$159,11,0)</f>
        <v>1869</v>
      </c>
      <c r="S30" s="2" t="n">
        <f aca="false">VLOOKUP(H30,[1]14oct10h!$H$2:$W$159,12,0)</f>
        <v>0.554241881589713</v>
      </c>
      <c r="T30" s="2" t="n">
        <f aca="false">VLOOKUP(H30,[1]14oct10h!$H$2:$W$159,13,0)</f>
        <v>190</v>
      </c>
      <c r="U30" s="2" t="n">
        <f aca="false">VLOOKUP(H30,[1]14oct10h!$H$2:$W$159,14,0)</f>
        <v>0.313507736901128</v>
      </c>
      <c r="V30" s="2" t="n">
        <f aca="false">VLOOKUP(H30,[1]14oct10h!$H$2:$W$159,15,0)</f>
        <v>30</v>
      </c>
      <c r="W30" s="2" t="n">
        <f aca="false">VLOOKUP(H30,[1]14oct10h!$H$2:$W$159,16,0)</f>
        <v>0.132250381509159</v>
      </c>
    </row>
    <row r="31" customFormat="false" ht="15" hidden="false" customHeight="true" outlineLevel="0" collapsed="false">
      <c r="C31" s="10" t="n">
        <v>0.25</v>
      </c>
      <c r="D31" s="10" t="n">
        <v>0.416666666666667</v>
      </c>
      <c r="E31" s="76" t="n">
        <v>45578</v>
      </c>
      <c r="F31" s="39" t="s">
        <v>148</v>
      </c>
      <c r="G31" s="25" t="s">
        <v>82</v>
      </c>
      <c r="H31" s="43" t="s">
        <v>152</v>
      </c>
      <c r="I31" s="15" t="n">
        <v>28696</v>
      </c>
      <c r="J31" s="16"/>
      <c r="K31" s="17" t="n">
        <v>4.733785</v>
      </c>
      <c r="L31" s="18" t="s">
        <v>32</v>
      </c>
      <c r="M31" s="18" t="s">
        <v>153</v>
      </c>
      <c r="N31" s="19" t="s">
        <v>154</v>
      </c>
      <c r="O31" s="20" t="s">
        <v>155</v>
      </c>
      <c r="P31" s="21" t="s">
        <v>36</v>
      </c>
      <c r="Q31" s="22" t="n">
        <v>6826</v>
      </c>
      <c r="R31" s="2" t="n">
        <f aca="false">VLOOKUP(H31,[1]14oct10h!$H$2:$W$159,11,0)</f>
        <v>1827</v>
      </c>
      <c r="S31" s="2" t="n">
        <f aca="false">VLOOKUP(H31,[1]14oct10h!$H$2:$W$159,12,0)</f>
        <v>0.196440603232889</v>
      </c>
      <c r="T31" s="2" t="n">
        <f aca="false">VLOOKUP(H31,[1]14oct10h!$H$2:$W$159,13,0)</f>
        <v>82</v>
      </c>
      <c r="U31" s="2" t="n">
        <f aca="false">VLOOKUP(H31,[1]14oct10h!$H$2:$W$159,14,0)</f>
        <v>0.041449057078526</v>
      </c>
      <c r="V31" s="2" t="n">
        <f aca="false">VLOOKUP(H31,[1]14oct10h!$H$2:$W$159,15,0)</f>
        <v>25</v>
      </c>
      <c r="W31" s="2" t="n">
        <f aca="false">VLOOKUP(H31,[1]14oct10h!$H$2:$W$159,16,0)</f>
        <v>0.762110339688585</v>
      </c>
    </row>
    <row r="32" customFormat="false" ht="15" hidden="false" customHeight="true" outlineLevel="0" collapsed="false">
      <c r="C32" s="10" t="n">
        <v>0.25</v>
      </c>
      <c r="D32" s="10" t="n">
        <v>0.416666666666667</v>
      </c>
      <c r="E32" s="76" t="n">
        <v>45578</v>
      </c>
      <c r="F32" s="39" t="s">
        <v>156</v>
      </c>
      <c r="G32" s="44" t="s">
        <v>61</v>
      </c>
      <c r="H32" s="45" t="s">
        <v>157</v>
      </c>
      <c r="I32" s="15" t="n">
        <v>15681</v>
      </c>
      <c r="J32" s="16"/>
      <c r="K32" s="17" t="n">
        <v>2.025225</v>
      </c>
      <c r="L32" s="18" t="s">
        <v>32</v>
      </c>
      <c r="M32" s="18" t="s">
        <v>33</v>
      </c>
      <c r="N32" s="19" t="s">
        <v>158</v>
      </c>
      <c r="O32" s="20" t="s">
        <v>159</v>
      </c>
      <c r="P32" s="21" t="s">
        <v>28</v>
      </c>
      <c r="Q32" s="22" t="n">
        <v>7514</v>
      </c>
      <c r="R32" s="2" t="n">
        <f aca="false">VLOOKUP(H32,[1]14oct10h!$H$2:$W$159,11,0)</f>
        <v>4923</v>
      </c>
      <c r="S32" s="2" t="n">
        <f aca="false">VLOOKUP(H32,[1]14oct10h!$H$2:$W$159,12,0)</f>
        <v>0.52313907910973</v>
      </c>
      <c r="T32" s="2" t="n">
        <f aca="false">VLOOKUP(H32,[1]14oct10h!$H$2:$W$159,13,0)</f>
        <v>890</v>
      </c>
      <c r="U32" s="2" t="n">
        <f aca="false">VLOOKUP(H32,[1]14oct10h!$H$2:$W$159,14,0)</f>
        <v>0.401229248564876</v>
      </c>
      <c r="V32" s="2" t="n">
        <f aca="false">VLOOKUP(H32,[1]14oct10h!$H$2:$W$159,15,0)</f>
        <v>67</v>
      </c>
      <c r="W32" s="2" t="n">
        <f aca="false">VLOOKUP(H32,[1]14oct10h!$H$2:$W$159,16,0)</f>
        <v>0.0756316723253942</v>
      </c>
    </row>
    <row r="33" customFormat="false" ht="15" hidden="false" customHeight="true" outlineLevel="0" collapsed="false">
      <c r="C33" s="10" t="n">
        <v>0.25</v>
      </c>
      <c r="D33" s="10" t="n">
        <v>0.416666666666667</v>
      </c>
      <c r="E33" s="76" t="n">
        <v>45578</v>
      </c>
      <c r="F33" s="39" t="s">
        <v>156</v>
      </c>
      <c r="G33" s="25" t="s">
        <v>52</v>
      </c>
      <c r="H33" s="45" t="s">
        <v>160</v>
      </c>
      <c r="I33" s="15" t="n">
        <v>11746</v>
      </c>
      <c r="J33" s="16" t="n">
        <v>44102</v>
      </c>
      <c r="K33" s="17" t="n">
        <v>0.798439285714286</v>
      </c>
      <c r="L33" s="18" t="s">
        <v>32</v>
      </c>
      <c r="M33" s="18" t="s">
        <v>33</v>
      </c>
      <c r="N33" s="19" t="s">
        <v>161</v>
      </c>
      <c r="O33" s="20" t="s">
        <v>162</v>
      </c>
      <c r="P33" s="21" t="s">
        <v>28</v>
      </c>
      <c r="Q33" s="35" t="n">
        <v>4499</v>
      </c>
      <c r="R33" s="2" t="n">
        <f aca="false">VLOOKUP(H33,[1]14oct10h!$H$2:$W$159,11,0)</f>
        <v>2489</v>
      </c>
      <c r="S33" s="2" t="n">
        <f aca="false">VLOOKUP(H33,[1]14oct10h!$H$2:$W$159,12,0)</f>
        <v>0.146553265073955</v>
      </c>
      <c r="T33" s="2" t="n">
        <f aca="false">VLOOKUP(H33,[1]14oct10h!$H$2:$W$159,13,0)</f>
        <v>206</v>
      </c>
      <c r="U33" s="2" t="n">
        <f aca="false">VLOOKUP(H33,[1]14oct10h!$H$2:$W$159,14,0)</f>
        <v>0.0532841275650572</v>
      </c>
      <c r="V33" s="2" t="n">
        <f aca="false">VLOOKUP(H33,[1]14oct10h!$H$2:$W$159,15,0)</f>
        <v>44</v>
      </c>
      <c r="W33" s="2" t="n">
        <f aca="false">VLOOKUP(H33,[1]14oct10h!$H$2:$W$159,16,0)</f>
        <v>0.800162607360988</v>
      </c>
    </row>
    <row r="34" customFormat="false" ht="15" hidden="false" customHeight="true" outlineLevel="0" collapsed="false">
      <c r="C34" s="10" t="n">
        <v>0.25</v>
      </c>
      <c r="D34" s="10" t="n">
        <v>0.416666666666667</v>
      </c>
      <c r="E34" s="76" t="n">
        <v>45578</v>
      </c>
      <c r="F34" s="39" t="s">
        <v>156</v>
      </c>
      <c r="G34" s="25" t="s">
        <v>52</v>
      </c>
      <c r="H34" s="45" t="s">
        <v>163</v>
      </c>
      <c r="I34" s="15" t="n">
        <v>10887</v>
      </c>
      <c r="J34" s="16"/>
      <c r="K34" s="17" t="n">
        <v>1.86725</v>
      </c>
      <c r="L34" s="18" t="s">
        <v>32</v>
      </c>
      <c r="M34" s="18" t="s">
        <v>33</v>
      </c>
      <c r="N34" s="24" t="s">
        <v>164</v>
      </c>
      <c r="O34" s="20" t="s">
        <v>165</v>
      </c>
      <c r="P34" s="21" t="s">
        <v>28</v>
      </c>
      <c r="Q34" s="22" t="n">
        <v>5792</v>
      </c>
      <c r="R34" s="2" t="n">
        <f aca="false">VLOOKUP(H34,[1]14oct10h!$H$2:$W$159,11,0)</f>
        <v>2111</v>
      </c>
      <c r="S34" s="2" t="n">
        <f aca="false">VLOOKUP(H34,[1]14oct10h!$H$2:$W$159,12,0)</f>
        <v>0.461507366890039</v>
      </c>
      <c r="T34" s="2" t="n">
        <f aca="false">VLOOKUP(H34,[1]14oct10h!$H$2:$W$159,13,0)</f>
        <v>124</v>
      </c>
      <c r="U34" s="2" t="n">
        <f aca="false">VLOOKUP(H34,[1]14oct10h!$H$2:$W$159,14,0)</f>
        <v>0.0943711074009408</v>
      </c>
      <c r="V34" s="2" t="n">
        <f aca="false">VLOOKUP(H34,[1]14oct10h!$H$2:$W$159,15,0)</f>
        <v>31</v>
      </c>
      <c r="W34" s="2" t="n">
        <f aca="false">VLOOKUP(H34,[1]14oct10h!$H$2:$W$159,16,0)</f>
        <v>0.44412152570902</v>
      </c>
    </row>
    <row r="35" customFormat="false" ht="15" hidden="false" customHeight="true" outlineLevel="0" collapsed="false">
      <c r="C35" s="10" t="n">
        <v>0.25</v>
      </c>
      <c r="D35" s="10" t="n">
        <v>0.416666666666667</v>
      </c>
      <c r="E35" s="76" t="n">
        <v>45578</v>
      </c>
      <c r="F35" s="41" t="s">
        <v>156</v>
      </c>
      <c r="G35" s="25" t="s">
        <v>96</v>
      </c>
      <c r="H35" s="45" t="s">
        <v>166</v>
      </c>
      <c r="I35" s="15" t="n">
        <v>16873</v>
      </c>
      <c r="J35" s="16" t="n">
        <v>31737</v>
      </c>
      <c r="K35" s="17" t="n">
        <v>0.815585625</v>
      </c>
      <c r="L35" s="18" t="s">
        <v>24</v>
      </c>
      <c r="M35" s="18" t="s">
        <v>24</v>
      </c>
      <c r="N35" s="19" t="s">
        <v>167</v>
      </c>
      <c r="O35" s="20" t="s">
        <v>168</v>
      </c>
      <c r="P35" s="21" t="s">
        <v>100</v>
      </c>
      <c r="Q35" s="22" t="n">
        <v>5111</v>
      </c>
      <c r="R35" s="2" t="n">
        <f aca="false">VLOOKUP(H35,[1]14oct10h!$H$2:$W$159,11,0)</f>
        <v>3739</v>
      </c>
      <c r="S35" s="2" t="n">
        <f aca="false">VLOOKUP(H35,[1]14oct10h!$H$2:$W$159,12,0)</f>
        <v>0.721451834536432</v>
      </c>
      <c r="T35" s="2" t="n">
        <f aca="false">VLOOKUP(H35,[1]14oct10h!$H$2:$W$159,13,0)</f>
        <v>265</v>
      </c>
      <c r="U35" s="2" t="n">
        <f aca="false">VLOOKUP(H35,[1]14oct10h!$H$2:$W$159,14,0)</f>
        <v>0.221003792645157</v>
      </c>
      <c r="V35" s="2" t="n">
        <f aca="false">VLOOKUP(H35,[1]14oct10h!$H$2:$W$159,15,0)</f>
        <v>21</v>
      </c>
      <c r="W35" s="2" t="n">
        <f aca="false">VLOOKUP(H35,[1]14oct10h!$H$2:$W$159,16,0)</f>
        <v>0.0575443728184105</v>
      </c>
    </row>
    <row r="36" customFormat="false" ht="15" hidden="false" customHeight="true" outlineLevel="0" collapsed="false">
      <c r="C36" s="10" t="n">
        <v>0.208333333333333</v>
      </c>
      <c r="D36" s="10" t="n">
        <v>0.416666666666667</v>
      </c>
      <c r="E36" s="76" t="n">
        <v>45578</v>
      </c>
      <c r="F36" s="39" t="s">
        <v>169</v>
      </c>
      <c r="G36" s="25" t="s">
        <v>69</v>
      </c>
      <c r="H36" s="38" t="s">
        <v>170</v>
      </c>
      <c r="I36" s="15" t="n">
        <v>44017</v>
      </c>
      <c r="J36" s="16"/>
      <c r="K36" s="17" t="n">
        <v>0.8324925</v>
      </c>
      <c r="L36" s="18" t="s">
        <v>32</v>
      </c>
      <c r="M36" s="18" t="s">
        <v>33</v>
      </c>
      <c r="N36" s="19" t="s">
        <v>171</v>
      </c>
      <c r="O36" s="20" t="s">
        <v>172</v>
      </c>
      <c r="P36" s="21" t="s">
        <v>100</v>
      </c>
      <c r="Q36" s="35" t="n">
        <v>3779</v>
      </c>
      <c r="R36" s="2" t="n">
        <f aca="false">VLOOKUP(H36,[1]14oct10h!$H$2:$W$159,11,0)</f>
        <v>3357</v>
      </c>
      <c r="S36" s="2" t="n">
        <f aca="false">VLOOKUP(H36,[1]14oct10h!$H$2:$W$159,12,0)</f>
        <v>0.704182834136683</v>
      </c>
      <c r="T36" s="2" t="n">
        <f aca="false">VLOOKUP(H36,[1]14oct10h!$H$2:$W$159,13,0)</f>
        <v>379</v>
      </c>
      <c r="U36" s="2" t="n">
        <f aca="false">VLOOKUP(H36,[1]14oct10h!$H$2:$W$159,14,0)</f>
        <v>0.241296991218105</v>
      </c>
      <c r="V36" s="2" t="n">
        <f aca="false">VLOOKUP(H36,[1]14oct10h!$H$2:$W$159,15,0)</f>
        <v>44</v>
      </c>
      <c r="W36" s="2" t="n">
        <f aca="false">VLOOKUP(H36,[1]14oct10h!$H$2:$W$159,16,0)</f>
        <v>0.0545201746452118</v>
      </c>
    </row>
    <row r="37" customFormat="false" ht="15" hidden="false" customHeight="true" outlineLevel="0" collapsed="false">
      <c r="C37" s="10" t="n">
        <v>0.208333333333333</v>
      </c>
      <c r="D37" s="10" t="n">
        <v>0.416666666666667</v>
      </c>
      <c r="E37" s="76" t="n">
        <v>45578</v>
      </c>
      <c r="F37" s="39" t="s">
        <v>169</v>
      </c>
      <c r="G37" s="25" t="s">
        <v>69</v>
      </c>
      <c r="H37" s="46" t="s">
        <v>173</v>
      </c>
      <c r="I37" s="15" t="n">
        <v>44015</v>
      </c>
      <c r="J37" s="16"/>
      <c r="K37" s="17" t="n">
        <v>1.179364375</v>
      </c>
      <c r="L37" s="18" t="s">
        <v>32</v>
      </c>
      <c r="M37" s="18" t="s">
        <v>33</v>
      </c>
      <c r="N37" s="19" t="s">
        <v>174</v>
      </c>
      <c r="O37" s="20" t="s">
        <v>175</v>
      </c>
      <c r="P37" s="21" t="s">
        <v>100</v>
      </c>
      <c r="Q37" s="35" t="n">
        <v>1898</v>
      </c>
      <c r="R37" s="2" t="n">
        <f aca="false">VLOOKUP(H37,[1]14oct10h!$H$2:$W$159,11,0)</f>
        <v>960</v>
      </c>
      <c r="S37" s="2" t="n">
        <f aca="false">VLOOKUP(H37,[1]14oct10h!$H$2:$W$159,12,0)</f>
        <v>0.251279609417439</v>
      </c>
      <c r="T37" s="2" t="n">
        <f aca="false">VLOOKUP(H37,[1]14oct10h!$H$2:$W$159,13,0)</f>
        <v>137</v>
      </c>
      <c r="U37" s="2" t="n">
        <f aca="false">VLOOKUP(H37,[1]14oct10h!$H$2:$W$159,14,0)</f>
        <v>0.732855350844751</v>
      </c>
      <c r="V37" s="2" t="n">
        <f aca="false">VLOOKUP(H37,[1]14oct10h!$H$2:$W$159,15,0)</f>
        <v>19</v>
      </c>
      <c r="W37" s="2" t="n">
        <f aca="false">VLOOKUP(H37,[1]14oct10h!$H$2:$W$159,16,0)</f>
        <v>0.0158650397378102</v>
      </c>
    </row>
    <row r="38" customFormat="false" ht="15" hidden="false" customHeight="true" outlineLevel="0" collapsed="false">
      <c r="C38" s="10" t="n">
        <v>0.208333333333333</v>
      </c>
      <c r="D38" s="10" t="n">
        <v>0.416666666666667</v>
      </c>
      <c r="E38" s="76" t="n">
        <v>45578</v>
      </c>
      <c r="F38" s="47" t="s">
        <v>169</v>
      </c>
      <c r="G38" s="25" t="s">
        <v>69</v>
      </c>
      <c r="H38" s="46" t="s">
        <v>176</v>
      </c>
      <c r="I38" s="15" t="n">
        <v>43980</v>
      </c>
      <c r="J38" s="16"/>
      <c r="K38" s="17" t="n">
        <v>0.958601285714286</v>
      </c>
      <c r="L38" s="18" t="s">
        <v>32</v>
      </c>
      <c r="M38" s="18" t="s">
        <v>33</v>
      </c>
      <c r="N38" s="19" t="s">
        <v>177</v>
      </c>
      <c r="O38" s="20" t="s">
        <v>178</v>
      </c>
      <c r="P38" s="21" t="s">
        <v>28</v>
      </c>
      <c r="Q38" s="35" t="n">
        <v>6098</v>
      </c>
      <c r="R38" s="2" t="n">
        <f aca="false">VLOOKUP(H38,[1]14oct10h!$H$2:$W$159,11,0)</f>
        <v>5739</v>
      </c>
      <c r="S38" s="2" t="n">
        <f aca="false">VLOOKUP(H38,[1]14oct10h!$H$2:$W$159,12,0)</f>
        <v>0.844580939396776</v>
      </c>
      <c r="T38" s="2" t="n">
        <f aca="false">VLOOKUP(H38,[1]14oct10h!$H$2:$W$159,13,0)</f>
        <v>295</v>
      </c>
      <c r="U38" s="2" t="n">
        <f aca="false">VLOOKUP(H38,[1]14oct10h!$H$2:$W$159,14,0)</f>
        <v>0.131455956035971</v>
      </c>
      <c r="V38" s="2" t="n">
        <f aca="false">VLOOKUP(H38,[1]14oct10h!$H$2:$W$159,15,0)</f>
        <v>69</v>
      </c>
      <c r="W38" s="2" t="n">
        <f aca="false">VLOOKUP(H38,[1]14oct10h!$H$2:$W$159,16,0)</f>
        <v>0.0239631045672536</v>
      </c>
    </row>
    <row r="39" customFormat="false" ht="15" hidden="false" customHeight="true" outlineLevel="0" collapsed="false">
      <c r="C39" s="10" t="n">
        <v>0.208333333333333</v>
      </c>
      <c r="D39" s="10" t="n">
        <v>0.416666666666667</v>
      </c>
      <c r="E39" s="76" t="n">
        <v>45578</v>
      </c>
      <c r="F39" s="47" t="s">
        <v>169</v>
      </c>
      <c r="G39" s="31" t="s">
        <v>91</v>
      </c>
      <c r="H39" s="46" t="s">
        <v>179</v>
      </c>
      <c r="I39" s="15" t="n">
        <v>1524</v>
      </c>
      <c r="J39" s="16"/>
      <c r="K39" s="17" t="n">
        <v>1.839446</v>
      </c>
      <c r="L39" s="18" t="s">
        <v>32</v>
      </c>
      <c r="M39" s="18" t="s">
        <v>180</v>
      </c>
      <c r="N39" s="19" t="s">
        <v>181</v>
      </c>
      <c r="O39" s="20" t="s">
        <v>182</v>
      </c>
      <c r="P39" s="21" t="s">
        <v>28</v>
      </c>
      <c r="Q39" s="22" t="n">
        <v>8226</v>
      </c>
      <c r="R39" s="2" t="n">
        <f aca="false">VLOOKUP(H39,[1]14oct10h!$H$2:$W$159,11,0)</f>
        <v>3722</v>
      </c>
      <c r="S39" s="2" t="n">
        <f aca="false">VLOOKUP(H39,[1]14oct10h!$H$2:$W$159,12,0)</f>
        <v>0.71840523437999</v>
      </c>
      <c r="T39" s="2" t="n">
        <f aca="false">VLOOKUP(H39,[1]14oct10h!$H$2:$W$159,13,0)</f>
        <v>580</v>
      </c>
      <c r="U39" s="2" t="n">
        <f aca="false">VLOOKUP(H39,[1]14oct10h!$H$2:$W$159,14,0)</f>
        <v>0.244155278013988</v>
      </c>
      <c r="V39" s="2" t="n">
        <f aca="false">VLOOKUP(H39,[1]14oct10h!$H$2:$W$159,15,0)</f>
        <v>73</v>
      </c>
      <c r="W39" s="2" t="n">
        <f aca="false">VLOOKUP(H39,[1]14oct10h!$H$2:$W$159,16,0)</f>
        <v>0.0374394876060223</v>
      </c>
    </row>
    <row r="40" customFormat="false" ht="15" hidden="false" customHeight="true" outlineLevel="0" collapsed="false">
      <c r="C40" s="10" t="n">
        <v>0.208333333333333</v>
      </c>
      <c r="D40" s="10" t="n">
        <v>0.416666666666667</v>
      </c>
      <c r="E40" s="76" t="n">
        <v>45578</v>
      </c>
      <c r="F40" s="39" t="s">
        <v>183</v>
      </c>
      <c r="G40" s="13" t="s">
        <v>76</v>
      </c>
      <c r="H40" s="34" t="s">
        <v>184</v>
      </c>
      <c r="I40" s="48" t="n">
        <v>18446</v>
      </c>
      <c r="J40" s="16"/>
      <c r="K40" s="17" t="n">
        <v>2.641684</v>
      </c>
      <c r="L40" s="49" t="s">
        <v>32</v>
      </c>
      <c r="M40" s="49" t="s">
        <v>33</v>
      </c>
      <c r="N40" s="29" t="s">
        <v>185</v>
      </c>
      <c r="O40" s="30" t="s">
        <v>186</v>
      </c>
      <c r="P40" s="50" t="s">
        <v>28</v>
      </c>
      <c r="Q40" s="51" t="n">
        <v>12907</v>
      </c>
      <c r="R40" s="2" t="n">
        <f aca="false">VLOOKUP(H40,[1]14oct10h!$H$2:$W$159,11,0)</f>
        <v>2209</v>
      </c>
      <c r="S40" s="2" t="n">
        <f aca="false">VLOOKUP(H40,[1]14oct10h!$H$2:$W$159,12,0)</f>
        <v>0.533909840824107</v>
      </c>
      <c r="T40" s="2" t="n">
        <f aca="false">VLOOKUP(H40,[1]14oct10h!$H$2:$W$159,13,0)</f>
        <v>151</v>
      </c>
      <c r="U40" s="2" t="n">
        <f aca="false">VLOOKUP(H40,[1]14oct10h!$H$2:$W$159,14,0)</f>
        <v>0.339606383620972</v>
      </c>
      <c r="V40" s="2" t="n">
        <f aca="false">VLOOKUP(H40,[1]14oct10h!$H$2:$W$159,15,0)</f>
        <v>13</v>
      </c>
      <c r="W40" s="2" t="n">
        <f aca="false">VLOOKUP(H40,[1]14oct10h!$H$2:$W$159,16,0)</f>
        <v>0.126483775554921</v>
      </c>
    </row>
    <row r="41" customFormat="false" ht="15" hidden="false" customHeight="true" outlineLevel="0" collapsed="false">
      <c r="C41" s="10" t="n">
        <v>0.208333333333333</v>
      </c>
      <c r="D41" s="10" t="n">
        <v>0.416666666666667</v>
      </c>
      <c r="E41" s="76" t="n">
        <v>45578</v>
      </c>
      <c r="F41" s="39" t="s">
        <v>183</v>
      </c>
      <c r="G41" s="44" t="s">
        <v>109</v>
      </c>
      <c r="H41" s="34" t="s">
        <v>187</v>
      </c>
      <c r="I41" s="15" t="n">
        <v>36931</v>
      </c>
      <c r="J41" s="16"/>
      <c r="K41" s="17" t="n">
        <v>1.674578</v>
      </c>
      <c r="L41" s="18" t="s">
        <v>111</v>
      </c>
      <c r="M41" s="18" t="s">
        <v>188</v>
      </c>
      <c r="N41" s="19" t="s">
        <v>189</v>
      </c>
      <c r="O41" s="20" t="s">
        <v>190</v>
      </c>
      <c r="P41" s="21" t="s">
        <v>28</v>
      </c>
      <c r="Q41" s="35" t="n">
        <v>6804</v>
      </c>
      <c r="R41" s="2" t="n">
        <f aca="false">VLOOKUP(H41,[1]14oct10h!$H$2:$W$159,11,0)</f>
        <v>1544</v>
      </c>
      <c r="S41" s="2" t="n">
        <f aca="false">VLOOKUP(H41,[1]14oct10h!$H$2:$W$159,12,0)</f>
        <v>0.608984565317737</v>
      </c>
      <c r="T41" s="2" t="n">
        <f aca="false">VLOOKUP(H41,[1]14oct10h!$H$2:$W$159,13,0)</f>
        <v>406</v>
      </c>
      <c r="U41" s="2" t="n">
        <f aca="false">VLOOKUP(H41,[1]14oct10h!$H$2:$W$159,14,0)</f>
        <v>0.353362675884398</v>
      </c>
      <c r="V41" s="2" t="n">
        <f aca="false">VLOOKUP(H41,[1]14oct10h!$H$2:$W$159,15,0)</f>
        <v>9</v>
      </c>
      <c r="W41" s="2" t="n">
        <f aca="false">VLOOKUP(H41,[1]14oct10h!$H$2:$W$159,16,0)</f>
        <v>0.0376527587978653</v>
      </c>
    </row>
    <row r="42" customFormat="false" ht="15" hidden="false" customHeight="true" outlineLevel="0" collapsed="false">
      <c r="C42" s="10" t="n">
        <v>0.375</v>
      </c>
      <c r="D42" s="10" t="n">
        <v>0.583333333333333</v>
      </c>
      <c r="E42" s="76" t="n">
        <v>45578</v>
      </c>
      <c r="F42" s="41" t="s">
        <v>191</v>
      </c>
      <c r="G42" s="25" t="s">
        <v>109</v>
      </c>
      <c r="H42" s="36" t="s">
        <v>192</v>
      </c>
      <c r="I42" s="15" t="n">
        <v>48745</v>
      </c>
      <c r="J42" s="16"/>
      <c r="K42" s="17" t="n">
        <v>0.257556</v>
      </c>
      <c r="L42" s="18" t="s">
        <v>111</v>
      </c>
      <c r="M42" s="18" t="s">
        <v>112</v>
      </c>
      <c r="N42" s="19" t="s">
        <v>193</v>
      </c>
      <c r="O42" s="20" t="s">
        <v>194</v>
      </c>
      <c r="P42" s="21" t="s">
        <v>28</v>
      </c>
      <c r="Q42" s="22" t="n">
        <v>1165</v>
      </c>
      <c r="R42" s="2" t="n">
        <f aca="false">VLOOKUP(H42,[1]14oct10h!$H$2:$W$159,11,0)</f>
        <v>768</v>
      </c>
      <c r="S42" s="2" t="n">
        <f aca="false">VLOOKUP(H42,[1]14oct10h!$H$2:$W$159,12,0)</f>
        <v>0.668401623322799</v>
      </c>
      <c r="T42" s="2" t="n">
        <f aca="false">VLOOKUP(H42,[1]14oct10h!$H$2:$W$159,13,0)</f>
        <v>98</v>
      </c>
      <c r="U42" s="2" t="n">
        <f aca="false">VLOOKUP(H42,[1]14oct10h!$H$2:$W$159,14,0)</f>
        <v>0.324286898794788</v>
      </c>
      <c r="V42" s="2" t="n">
        <f aca="false">VLOOKUP(H42,[1]14oct10h!$H$2:$W$159,15,0)</f>
        <v>7</v>
      </c>
      <c r="W42" s="2" t="n">
        <f aca="false">VLOOKUP(H42,[1]14oct10h!$H$2:$W$159,16,0)</f>
        <v>0.00731147788241358</v>
      </c>
    </row>
    <row r="43" customFormat="false" ht="15" hidden="false" customHeight="true" outlineLevel="0" collapsed="false">
      <c r="C43" s="10" t="n">
        <v>0.375</v>
      </c>
      <c r="D43" s="10" t="n">
        <v>0.583333333333333</v>
      </c>
      <c r="E43" s="76" t="n">
        <v>45578</v>
      </c>
      <c r="F43" s="41" t="s">
        <v>191</v>
      </c>
      <c r="G43" s="25" t="s">
        <v>115</v>
      </c>
      <c r="H43" s="52" t="s">
        <v>195</v>
      </c>
      <c r="I43" s="15" t="n">
        <v>16876</v>
      </c>
      <c r="J43" s="16"/>
      <c r="K43" s="17" t="n">
        <v>0.580334</v>
      </c>
      <c r="L43" s="18" t="s">
        <v>111</v>
      </c>
      <c r="M43" s="18" t="s">
        <v>196</v>
      </c>
      <c r="N43" s="19" t="s">
        <v>197</v>
      </c>
      <c r="O43" s="20" t="s">
        <v>198</v>
      </c>
      <c r="P43" s="21" t="s">
        <v>28</v>
      </c>
      <c r="Q43" s="22" t="n">
        <v>2149</v>
      </c>
      <c r="R43" s="2" t="n">
        <f aca="false">VLOOKUP(H43,[1]14oct10h!$H$2:$W$159,11,0)</f>
        <v>875</v>
      </c>
      <c r="S43" s="2" t="n">
        <f aca="false">VLOOKUP(H43,[1]14oct10h!$H$2:$W$159,12,0)</f>
        <v>0.550954154253714</v>
      </c>
      <c r="T43" s="2" t="n">
        <f aca="false">VLOOKUP(H43,[1]14oct10h!$H$2:$W$159,13,0)</f>
        <v>238</v>
      </c>
      <c r="U43" s="2" t="n">
        <f aca="false">VLOOKUP(H43,[1]14oct10h!$H$2:$W$159,14,0)</f>
        <v>0.432182938642805</v>
      </c>
      <c r="V43" s="2" t="n">
        <f aca="false">VLOOKUP(H43,[1]14oct10h!$H$2:$W$159,15,0)</f>
        <v>10</v>
      </c>
      <c r="W43" s="2" t="n">
        <f aca="false">VLOOKUP(H43,[1]14oct10h!$H$2:$W$159,16,0)</f>
        <v>0.0168629071034814</v>
      </c>
    </row>
    <row r="44" customFormat="false" ht="15" hidden="false" customHeight="true" outlineLevel="0" collapsed="false">
      <c r="C44" s="10" t="n">
        <v>0.375</v>
      </c>
      <c r="D44" s="10" t="n">
        <v>0.583333333333333</v>
      </c>
      <c r="E44" s="76" t="n">
        <v>45578</v>
      </c>
      <c r="F44" s="41" t="s">
        <v>191</v>
      </c>
      <c r="G44" s="27" t="s">
        <v>56</v>
      </c>
      <c r="H44" s="36" t="s">
        <v>199</v>
      </c>
      <c r="I44" s="48" t="n">
        <v>52405</v>
      </c>
      <c r="J44" s="16"/>
      <c r="K44" s="17" t="n">
        <v>0.675577479035751</v>
      </c>
      <c r="L44" s="49" t="s">
        <v>24</v>
      </c>
      <c r="M44" s="49" t="s">
        <v>200</v>
      </c>
      <c r="N44" s="29" t="s">
        <v>201</v>
      </c>
      <c r="O44" s="30" t="s">
        <v>202</v>
      </c>
      <c r="P44" s="50" t="s">
        <v>28</v>
      </c>
      <c r="Q44" s="50" t="n">
        <v>6218</v>
      </c>
      <c r="R44" s="2" t="n">
        <f aca="false">VLOOKUP(H44,[1]14oct10h!$H$2:$W$159,11,0)</f>
        <v>1880</v>
      </c>
      <c r="S44" s="2" t="n">
        <f aca="false">VLOOKUP(H44,[1]14oct10h!$H$2:$W$159,12,0)</f>
        <v>0.645826853472821</v>
      </c>
      <c r="T44" s="2" t="n">
        <f aca="false">VLOOKUP(H44,[1]14oct10h!$H$2:$W$159,13,0)</f>
        <v>358</v>
      </c>
      <c r="U44" s="2" t="n">
        <f aca="false">VLOOKUP(H44,[1]14oct10h!$H$2:$W$159,14,0)</f>
        <v>0.303514702590815</v>
      </c>
      <c r="V44" s="2" t="n">
        <f aca="false">VLOOKUP(H44,[1]14oct10h!$H$2:$W$159,15,0)</f>
        <v>8</v>
      </c>
      <c r="W44" s="2" t="n">
        <f aca="false">VLOOKUP(H44,[1]14oct10h!$H$2:$W$159,16,0)</f>
        <v>0.0506584439363633</v>
      </c>
    </row>
    <row r="45" customFormat="false" ht="15" hidden="false" customHeight="true" outlineLevel="0" collapsed="false">
      <c r="C45" s="10" t="n">
        <v>0.375</v>
      </c>
      <c r="D45" s="10" t="n">
        <v>0.583333333333333</v>
      </c>
      <c r="E45" s="76" t="n">
        <v>45578</v>
      </c>
      <c r="F45" s="39" t="s">
        <v>191</v>
      </c>
      <c r="G45" s="25" t="s">
        <v>128</v>
      </c>
      <c r="H45" s="36" t="s">
        <v>203</v>
      </c>
      <c r="I45" s="15" t="n">
        <v>18791</v>
      </c>
      <c r="J45" s="16"/>
      <c r="K45" s="17" t="n">
        <v>1.48944966906738</v>
      </c>
      <c r="L45" s="18" t="s">
        <v>32</v>
      </c>
      <c r="M45" s="18" t="s">
        <v>33</v>
      </c>
      <c r="N45" s="19" t="s">
        <v>204</v>
      </c>
      <c r="O45" s="20" t="s">
        <v>205</v>
      </c>
      <c r="P45" s="21" t="s">
        <v>28</v>
      </c>
      <c r="Q45" s="35" t="n">
        <v>4901</v>
      </c>
      <c r="R45" s="2" t="n">
        <f aca="false">VLOOKUP(H45,[1]14oct10h!$H$2:$W$159,11,0)</f>
        <v>3006</v>
      </c>
      <c r="S45" s="2" t="n">
        <f aca="false">VLOOKUP(H45,[1]14oct10h!$H$2:$W$159,12,0)</f>
        <v>0.579831537139662</v>
      </c>
      <c r="T45" s="2" t="n">
        <f aca="false">VLOOKUP(H45,[1]14oct10h!$H$2:$W$159,13,0)</f>
        <v>365</v>
      </c>
      <c r="U45" s="2" t="n">
        <f aca="false">VLOOKUP(H45,[1]14oct10h!$H$2:$W$159,14,0)</f>
        <v>0.310916918412465</v>
      </c>
      <c r="V45" s="2" t="n">
        <f aca="false">VLOOKUP(H45,[1]14oct10h!$H$2:$W$159,15,0)</f>
        <v>62</v>
      </c>
      <c r="W45" s="2" t="n">
        <f aca="false">VLOOKUP(H45,[1]14oct10h!$H$2:$W$159,16,0)</f>
        <v>0.109251544447873</v>
      </c>
    </row>
    <row r="46" customFormat="false" ht="15" hidden="false" customHeight="true" outlineLevel="0" collapsed="false">
      <c r="C46" s="10" t="n">
        <v>0.375</v>
      </c>
      <c r="D46" s="10" t="n">
        <v>0.583333333333333</v>
      </c>
      <c r="E46" s="76" t="n">
        <v>45578</v>
      </c>
      <c r="F46" s="1" t="s">
        <v>191</v>
      </c>
      <c r="G46" s="31" t="s">
        <v>136</v>
      </c>
      <c r="H46" s="53" t="s">
        <v>206</v>
      </c>
      <c r="I46" s="15" t="n">
        <v>3794</v>
      </c>
      <c r="J46" s="16"/>
      <c r="K46" s="17" t="n">
        <v>0.890494</v>
      </c>
      <c r="L46" s="18" t="s">
        <v>32</v>
      </c>
      <c r="M46" s="18" t="s">
        <v>33</v>
      </c>
      <c r="N46" s="18" t="s">
        <v>207</v>
      </c>
      <c r="O46" s="54" t="s">
        <v>208</v>
      </c>
      <c r="P46" s="55" t="s">
        <v>100</v>
      </c>
      <c r="Q46" s="35" t="n">
        <v>2151</v>
      </c>
      <c r="R46" s="2" t="n">
        <f aca="false">VLOOKUP(H46,[1]14oct10h!$H$2:$W$159,11,0)</f>
        <v>1499</v>
      </c>
      <c r="S46" s="2" t="n">
        <f aca="false">VLOOKUP(H46,[1]14oct10h!$H$2:$W$159,12,0)</f>
        <v>0.367031587347678</v>
      </c>
      <c r="T46" s="2" t="n">
        <f aca="false">VLOOKUP(H46,[1]14oct10h!$H$2:$W$159,13,0)</f>
        <v>634</v>
      </c>
      <c r="U46" s="2" t="n">
        <f aca="false">VLOOKUP(H46,[1]14oct10h!$H$2:$W$159,14,0)</f>
        <v>0.620914318158732</v>
      </c>
      <c r="V46" s="2" t="n">
        <f aca="false">VLOOKUP(H46,[1]14oct10h!$H$2:$W$159,15,0)</f>
        <v>18</v>
      </c>
      <c r="W46" s="2" t="n">
        <f aca="false">VLOOKUP(H46,[1]14oct10h!$H$2:$W$159,16,0)</f>
        <v>0.0120540944935901</v>
      </c>
    </row>
    <row r="47" customFormat="false" ht="15" hidden="false" customHeight="true" outlineLevel="0" collapsed="false">
      <c r="C47" s="10" t="n">
        <v>0.416666666666667</v>
      </c>
      <c r="D47" s="10" t="n">
        <v>0.625</v>
      </c>
      <c r="E47" s="76" t="n">
        <v>45578</v>
      </c>
      <c r="F47" s="39" t="s">
        <v>209</v>
      </c>
      <c r="G47" s="25" t="s">
        <v>136</v>
      </c>
      <c r="H47" s="56" t="s">
        <v>210</v>
      </c>
      <c r="I47" s="15" t="n">
        <v>18795</v>
      </c>
      <c r="J47" s="16"/>
      <c r="K47" s="17" t="n">
        <v>1.003506</v>
      </c>
      <c r="L47" s="18" t="s">
        <v>32</v>
      </c>
      <c r="M47" s="18" t="s">
        <v>33</v>
      </c>
      <c r="N47" s="19" t="s">
        <v>211</v>
      </c>
      <c r="O47" s="20" t="s">
        <v>212</v>
      </c>
      <c r="P47" s="21" t="s">
        <v>100</v>
      </c>
      <c r="Q47" s="22" t="n">
        <v>2100</v>
      </c>
      <c r="R47" s="2" t="n">
        <f aca="false">VLOOKUP(H47,[1]14oct10h!$H$2:$W$159,11,0)</f>
        <v>1456</v>
      </c>
      <c r="S47" s="2" t="n">
        <f aca="false">VLOOKUP(H47,[1]14oct10h!$H$2:$W$159,12,0)</f>
        <v>0.311972172089436</v>
      </c>
      <c r="T47" s="2" t="n">
        <f aca="false">VLOOKUP(H47,[1]14oct10h!$H$2:$W$159,13,0)</f>
        <v>626</v>
      </c>
      <c r="U47" s="2" t="n">
        <f aca="false">VLOOKUP(H47,[1]14oct10h!$H$2:$W$159,14,0)</f>
        <v>0.680956138378635</v>
      </c>
      <c r="V47" s="2" t="n">
        <f aca="false">VLOOKUP(H47,[1]14oct10h!$H$2:$W$159,15,0)</f>
        <v>19</v>
      </c>
      <c r="W47" s="2" t="n">
        <f aca="false">VLOOKUP(H47,[1]14oct10h!$H$2:$W$159,16,0)</f>
        <v>0.00707168953192914</v>
      </c>
    </row>
    <row r="48" customFormat="false" ht="15" hidden="false" customHeight="true" outlineLevel="0" collapsed="false">
      <c r="C48" s="10" t="n">
        <v>0.416666666666667</v>
      </c>
      <c r="D48" s="10" t="n">
        <v>0.625</v>
      </c>
      <c r="E48" s="76" t="n">
        <v>45578</v>
      </c>
      <c r="F48" s="39" t="s">
        <v>209</v>
      </c>
      <c r="G48" s="25" t="s">
        <v>213</v>
      </c>
      <c r="H48" s="56" t="s">
        <v>214</v>
      </c>
      <c r="I48" s="15" t="n">
        <v>323</v>
      </c>
      <c r="J48" s="16" t="n">
        <v>43994</v>
      </c>
      <c r="K48" s="17" t="n">
        <v>1.12265925925926</v>
      </c>
      <c r="L48" s="18" t="s">
        <v>32</v>
      </c>
      <c r="M48" s="18" t="s">
        <v>33</v>
      </c>
      <c r="N48" s="19" t="s">
        <v>215</v>
      </c>
      <c r="O48" s="20" t="s">
        <v>216</v>
      </c>
      <c r="P48" s="21" t="s">
        <v>100</v>
      </c>
      <c r="Q48" s="22" t="n">
        <v>1558</v>
      </c>
      <c r="R48" s="2" t="n">
        <f aca="false">VLOOKUP(H48,[1]14oct10h!$H$2:$W$159,11,0)</f>
        <v>1416</v>
      </c>
      <c r="S48" s="2" t="n">
        <f aca="false">VLOOKUP(H48,[1]14oct10h!$H$2:$W$159,12,0)</f>
        <v>0.367493911283192</v>
      </c>
      <c r="T48" s="2" t="n">
        <f aca="false">VLOOKUP(H48,[1]14oct10h!$H$2:$W$159,13,0)</f>
        <v>131</v>
      </c>
      <c r="U48" s="2" t="n">
        <f aca="false">VLOOKUP(H48,[1]14oct10h!$H$2:$W$159,14,0)</f>
        <v>0.625433756419671</v>
      </c>
      <c r="V48" s="2" t="n">
        <f aca="false">VLOOKUP(H48,[1]14oct10h!$H$2:$W$159,15,0)</f>
        <v>12</v>
      </c>
      <c r="W48" s="2" t="n">
        <f aca="false">VLOOKUP(H48,[1]14oct10h!$H$2:$W$159,16,0)</f>
        <v>0.00707233229713688</v>
      </c>
    </row>
    <row r="49" customFormat="false" ht="15" hidden="false" customHeight="true" outlineLevel="0" collapsed="false">
      <c r="C49" s="10" t="n">
        <v>0.416666666666667</v>
      </c>
      <c r="D49" s="10" t="n">
        <v>0.625</v>
      </c>
      <c r="E49" s="76" t="n">
        <v>45578</v>
      </c>
      <c r="F49" s="39" t="s">
        <v>209</v>
      </c>
      <c r="G49" s="31" t="s">
        <v>213</v>
      </c>
      <c r="H49" s="56" t="s">
        <v>217</v>
      </c>
      <c r="I49" s="15" t="n">
        <v>6485</v>
      </c>
      <c r="J49" s="16"/>
      <c r="K49" s="17" t="n">
        <v>2.58112</v>
      </c>
      <c r="L49" s="18" t="s">
        <v>32</v>
      </c>
      <c r="M49" s="18" t="s">
        <v>33</v>
      </c>
      <c r="N49" s="19" t="s">
        <v>218</v>
      </c>
      <c r="O49" s="20" t="s">
        <v>219</v>
      </c>
      <c r="P49" s="21" t="s">
        <v>28</v>
      </c>
      <c r="Q49" s="22" t="n">
        <v>9575</v>
      </c>
      <c r="R49" s="2" t="n">
        <f aca="false">VLOOKUP(H49,[1]14oct10h!$H$2:$W$159,11,0)</f>
        <v>4053</v>
      </c>
      <c r="S49" s="2" t="n">
        <f aca="false">VLOOKUP(H49,[1]14oct10h!$H$2:$W$159,12,0)</f>
        <v>0.659218580605221</v>
      </c>
      <c r="T49" s="2" t="n">
        <f aca="false">VLOOKUP(H49,[1]14oct10h!$H$2:$W$159,13,0)</f>
        <v>426</v>
      </c>
      <c r="U49" s="2" t="n">
        <f aca="false">VLOOKUP(H49,[1]14oct10h!$H$2:$W$159,14,0)</f>
        <v>0.301770806167621</v>
      </c>
      <c r="V49" s="2" t="n">
        <f aca="false">VLOOKUP(H49,[1]14oct10h!$H$2:$W$159,15,0)</f>
        <v>106</v>
      </c>
      <c r="W49" s="2" t="n">
        <f aca="false">VLOOKUP(H49,[1]14oct10h!$H$2:$W$159,16,0)</f>
        <v>0.0390106132271579</v>
      </c>
    </row>
    <row r="50" customFormat="false" ht="15" hidden="false" customHeight="true" outlineLevel="0" collapsed="false">
      <c r="C50" s="10" t="n">
        <v>0.416666666666667</v>
      </c>
      <c r="D50" s="10" t="n">
        <v>0.625</v>
      </c>
      <c r="E50" s="76" t="n">
        <v>45578</v>
      </c>
      <c r="F50" s="39" t="s">
        <v>220</v>
      </c>
      <c r="G50" s="31" t="s">
        <v>61</v>
      </c>
      <c r="H50" s="57" t="s">
        <v>221</v>
      </c>
      <c r="I50" s="15" t="n">
        <v>15680</v>
      </c>
      <c r="J50" s="16"/>
      <c r="K50" s="17" t="n">
        <v>2.30486</v>
      </c>
      <c r="L50" s="18" t="s">
        <v>32</v>
      </c>
      <c r="M50" s="18" t="s">
        <v>33</v>
      </c>
      <c r="N50" s="19" t="s">
        <v>222</v>
      </c>
      <c r="O50" s="20" t="s">
        <v>223</v>
      </c>
      <c r="P50" s="21" t="s">
        <v>28</v>
      </c>
      <c r="Q50" s="22" t="n">
        <v>12370</v>
      </c>
      <c r="R50" s="2" t="n">
        <f aca="false">VLOOKUP(H50,[1]14oct10h!$H$2:$W$159,11,0)</f>
        <v>5393</v>
      </c>
      <c r="S50" s="2" t="n">
        <f aca="false">VLOOKUP(H50,[1]14oct10h!$H$2:$W$159,12,0)</f>
        <v>0.781372359180689</v>
      </c>
      <c r="T50" s="2" t="n">
        <f aca="false">VLOOKUP(H50,[1]14oct10h!$H$2:$W$159,13,0)</f>
        <v>325</v>
      </c>
      <c r="U50" s="2" t="n">
        <f aca="false">VLOOKUP(H50,[1]14oct10h!$H$2:$W$159,14,0)</f>
        <v>0.177998798864483</v>
      </c>
      <c r="V50" s="2" t="n">
        <f aca="false">VLOOKUP(H50,[1]14oct10h!$H$2:$W$159,15,0)</f>
        <v>71</v>
      </c>
      <c r="W50" s="2" t="n">
        <f aca="false">VLOOKUP(H50,[1]14oct10h!$H$2:$W$159,16,0)</f>
        <v>0.0406288419548275</v>
      </c>
    </row>
    <row r="51" customFormat="false" ht="15" hidden="false" customHeight="true" outlineLevel="0" collapsed="false">
      <c r="C51" s="10" t="n">
        <v>0.416666666666667</v>
      </c>
      <c r="D51" s="10" t="n">
        <v>0.625</v>
      </c>
      <c r="E51" s="76" t="n">
        <v>45578</v>
      </c>
      <c r="F51" s="37" t="s">
        <v>220</v>
      </c>
      <c r="G51" s="25" t="s">
        <v>224</v>
      </c>
      <c r="H51" s="57" t="s">
        <v>225</v>
      </c>
      <c r="I51" s="15" t="n">
        <v>56087</v>
      </c>
      <c r="J51" s="16"/>
      <c r="K51" s="17" t="n">
        <v>1.4587821457386</v>
      </c>
      <c r="L51" s="18" t="s">
        <v>32</v>
      </c>
      <c r="M51" s="18" t="s">
        <v>33</v>
      </c>
      <c r="N51" s="19" t="s">
        <v>226</v>
      </c>
      <c r="O51" s="20" t="s">
        <v>227</v>
      </c>
      <c r="P51" s="21" t="s">
        <v>28</v>
      </c>
      <c r="Q51" s="22" t="n">
        <v>9261</v>
      </c>
      <c r="R51" s="2" t="n">
        <f aca="false">VLOOKUP(H51,[1]14oct10h!$H$2:$W$159,11,0)</f>
        <v>5485</v>
      </c>
      <c r="S51" s="2" t="n">
        <f aca="false">VLOOKUP(H51,[1]14oct10h!$H$2:$W$159,12,0)</f>
        <v>0.653585971150715</v>
      </c>
      <c r="T51" s="2" t="n">
        <f aca="false">VLOOKUP(H51,[1]14oct10h!$H$2:$W$159,13,0)</f>
        <v>203</v>
      </c>
      <c r="U51" s="2" t="n">
        <f aca="false">VLOOKUP(H51,[1]14oct10h!$H$2:$W$159,14,0)</f>
        <v>0.249695588901237</v>
      </c>
      <c r="V51" s="2" t="n">
        <f aca="false">VLOOKUP(H51,[1]14oct10h!$H$2:$W$159,15,0)</f>
        <v>50</v>
      </c>
      <c r="W51" s="2" t="n">
        <f aca="false">VLOOKUP(H51,[1]14oct10h!$H$2:$W$159,16,0)</f>
        <v>0.0967184399480474</v>
      </c>
    </row>
    <row r="52" customFormat="false" ht="15" hidden="false" customHeight="true" outlineLevel="0" collapsed="false">
      <c r="C52" s="10" t="n">
        <v>0.416666666666667</v>
      </c>
      <c r="D52" s="10" t="n">
        <v>0.625</v>
      </c>
      <c r="E52" s="76" t="n">
        <v>45578</v>
      </c>
      <c r="F52" s="41" t="s">
        <v>220</v>
      </c>
      <c r="G52" s="31" t="s">
        <v>109</v>
      </c>
      <c r="H52" s="57" t="s">
        <v>228</v>
      </c>
      <c r="I52" s="15" t="n">
        <v>48741</v>
      </c>
      <c r="J52" s="16"/>
      <c r="K52" s="17" t="n">
        <v>1.30541666666667</v>
      </c>
      <c r="L52" s="18" t="s">
        <v>111</v>
      </c>
      <c r="M52" s="18" t="s">
        <v>229</v>
      </c>
      <c r="N52" s="19" t="s">
        <v>230</v>
      </c>
      <c r="O52" s="20" t="s">
        <v>231</v>
      </c>
      <c r="P52" s="21" t="s">
        <v>28</v>
      </c>
      <c r="Q52" s="22" t="n">
        <v>7524</v>
      </c>
      <c r="R52" s="2" t="n">
        <f aca="false">VLOOKUP(H52,[1]14oct10h!$H$2:$W$159,11,0)</f>
        <v>2962</v>
      </c>
      <c r="S52" s="2" t="n">
        <f aca="false">VLOOKUP(H52,[1]14oct10h!$H$2:$W$159,12,0)</f>
        <v>0.68830780885558</v>
      </c>
      <c r="T52" s="2" t="n">
        <f aca="false">VLOOKUP(H52,[1]14oct10h!$H$2:$W$159,13,0)</f>
        <v>239</v>
      </c>
      <c r="U52" s="2" t="n">
        <f aca="false">VLOOKUP(H52,[1]14oct10h!$H$2:$W$159,14,0)</f>
        <v>0.301948788094641</v>
      </c>
      <c r="V52" s="2" t="n">
        <f aca="false">VLOOKUP(H52,[1]14oct10h!$H$2:$W$159,15,0)</f>
        <v>13</v>
      </c>
      <c r="W52" s="2" t="n">
        <f aca="false">VLOOKUP(H52,[1]14oct10h!$H$2:$W$159,16,0)</f>
        <v>0.00974340304977923</v>
      </c>
    </row>
    <row r="53" customFormat="false" ht="15" hidden="false" customHeight="true" outlineLevel="0" collapsed="false">
      <c r="C53" s="10" t="n">
        <v>0.25</v>
      </c>
      <c r="D53" s="10" t="n">
        <v>0.5</v>
      </c>
      <c r="E53" s="76" t="n">
        <v>45578</v>
      </c>
      <c r="F53" s="50" t="s">
        <v>232</v>
      </c>
      <c r="G53" s="25" t="s">
        <v>76</v>
      </c>
      <c r="H53" s="58" t="s">
        <v>233</v>
      </c>
      <c r="I53" s="15" t="n">
        <v>19211</v>
      </c>
      <c r="J53" s="16"/>
      <c r="K53" s="17" t="n">
        <v>0.958055</v>
      </c>
      <c r="L53" s="18" t="s">
        <v>32</v>
      </c>
      <c r="M53" s="18" t="s">
        <v>78</v>
      </c>
      <c r="N53" s="19" t="s">
        <v>234</v>
      </c>
      <c r="O53" s="20" t="s">
        <v>235</v>
      </c>
      <c r="P53" s="21" t="s">
        <v>28</v>
      </c>
      <c r="Q53" s="35" t="n">
        <v>4644</v>
      </c>
      <c r="R53" s="2" t="n">
        <f aca="false">VLOOKUP(H53,[1]14oct10h!$H$2:$W$159,11,0)</f>
        <v>1504</v>
      </c>
      <c r="S53" s="2" t="n">
        <f aca="false">VLOOKUP(H53,[1]14oct10h!$H$2:$W$159,12,0)</f>
        <v>0.502427778770044</v>
      </c>
      <c r="T53" s="2" t="n">
        <f aca="false">VLOOKUP(H53,[1]14oct10h!$H$2:$W$159,13,0)</f>
        <v>98</v>
      </c>
      <c r="U53" s="2" t="n">
        <f aca="false">VLOOKUP(H53,[1]14oct10h!$H$2:$W$159,14,0)</f>
        <v>0.144674926945447</v>
      </c>
      <c r="V53" s="2" t="n">
        <f aca="false">VLOOKUP(H53,[1]14oct10h!$H$2:$W$159,15,0)</f>
        <v>16</v>
      </c>
      <c r="W53" s="2" t="n">
        <f aca="false">VLOOKUP(H53,[1]14oct10h!$H$2:$W$159,16,0)</f>
        <v>0.352897294284509</v>
      </c>
    </row>
    <row r="54" customFormat="false" ht="15" hidden="false" customHeight="true" outlineLevel="0" collapsed="false">
      <c r="C54" s="10" t="n">
        <v>0.25</v>
      </c>
      <c r="D54" s="10" t="n">
        <v>0.5</v>
      </c>
      <c r="E54" s="76" t="n">
        <v>45578</v>
      </c>
      <c r="F54" s="50" t="s">
        <v>232</v>
      </c>
      <c r="G54" s="27" t="s">
        <v>82</v>
      </c>
      <c r="H54" s="59" t="s">
        <v>236</v>
      </c>
      <c r="I54" s="48" t="n">
        <v>11870</v>
      </c>
      <c r="J54" s="16"/>
      <c r="K54" s="49" t="n">
        <v>2.31350666666667</v>
      </c>
      <c r="L54" s="49" t="s">
        <v>32</v>
      </c>
      <c r="M54" s="49" t="s">
        <v>153</v>
      </c>
      <c r="N54" s="29" t="s">
        <v>237</v>
      </c>
      <c r="O54" s="30" t="s">
        <v>238</v>
      </c>
      <c r="P54" s="50" t="s">
        <v>28</v>
      </c>
      <c r="Q54" s="50" t="n">
        <v>13089</v>
      </c>
      <c r="R54" s="2" t="n">
        <f aca="false">VLOOKUP(H54,[1]14oct10h!$H$2:$W$159,11,0)</f>
        <v>2965</v>
      </c>
      <c r="S54" s="2" t="n">
        <f aca="false">VLOOKUP(H54,[1]14oct10h!$H$2:$W$159,12,0)</f>
        <v>0.726921652509307</v>
      </c>
      <c r="T54" s="2" t="n">
        <f aca="false">VLOOKUP(H54,[1]14oct10h!$H$2:$W$159,13,0)</f>
        <v>296</v>
      </c>
      <c r="U54" s="2" t="n">
        <f aca="false">VLOOKUP(H54,[1]14oct10h!$H$2:$W$159,14,0)</f>
        <v>0.183247557287019</v>
      </c>
      <c r="V54" s="2" t="n">
        <f aca="false">VLOOKUP(H54,[1]14oct10h!$H$2:$W$159,15,0)</f>
        <v>28</v>
      </c>
      <c r="W54" s="2" t="n">
        <f aca="false">VLOOKUP(H54,[1]14oct10h!$H$2:$W$159,16,0)</f>
        <v>0.089830790203674</v>
      </c>
    </row>
    <row r="55" customFormat="false" ht="15" hidden="false" customHeight="true" outlineLevel="0" collapsed="false">
      <c r="C55" s="10" t="n">
        <v>0.25</v>
      </c>
      <c r="D55" s="10" t="n">
        <v>0.5</v>
      </c>
      <c r="E55" s="76" t="n">
        <v>45578</v>
      </c>
      <c r="F55" s="39" t="s">
        <v>232</v>
      </c>
      <c r="G55" s="31" t="s">
        <v>109</v>
      </c>
      <c r="H55" s="58" t="s">
        <v>239</v>
      </c>
      <c r="I55" s="15" t="n">
        <v>41026</v>
      </c>
      <c r="J55" s="16"/>
      <c r="K55" s="17" t="n">
        <v>1.26485</v>
      </c>
      <c r="L55" s="18" t="s">
        <v>111</v>
      </c>
      <c r="M55" s="18" t="s">
        <v>112</v>
      </c>
      <c r="N55" s="19" t="s">
        <v>240</v>
      </c>
      <c r="O55" s="20" t="s">
        <v>241</v>
      </c>
      <c r="P55" s="21" t="s">
        <v>100</v>
      </c>
      <c r="Q55" s="35" t="n">
        <v>3154</v>
      </c>
      <c r="R55" s="2" t="n">
        <f aca="false">VLOOKUP(H55,[1]14oct10h!$H$2:$W$159,11,0)</f>
        <v>1823</v>
      </c>
      <c r="S55" s="2" t="n">
        <f aca="false">VLOOKUP(H55,[1]14oct10h!$H$2:$W$159,12,0)</f>
        <v>0.41067792947462</v>
      </c>
      <c r="T55" s="2" t="n">
        <f aca="false">VLOOKUP(H55,[1]14oct10h!$H$2:$W$159,13,0)</f>
        <v>921</v>
      </c>
      <c r="U55" s="2" t="n">
        <f aca="false">VLOOKUP(H55,[1]14oct10h!$H$2:$W$159,14,0)</f>
        <v>0.577309586293985</v>
      </c>
      <c r="V55" s="2" t="n">
        <f aca="false">VLOOKUP(H55,[1]14oct10h!$H$2:$W$159,15,0)</f>
        <v>24</v>
      </c>
      <c r="W55" s="2" t="n">
        <f aca="false">VLOOKUP(H55,[1]14oct10h!$H$2:$W$159,16,0)</f>
        <v>0.0120124842313943</v>
      </c>
    </row>
    <row r="56" customFormat="false" ht="15" hidden="false" customHeight="true" outlineLevel="0" collapsed="false">
      <c r="C56" s="10" t="n">
        <v>0.25</v>
      </c>
      <c r="D56" s="10" t="n">
        <v>0.5</v>
      </c>
      <c r="E56" s="76" t="n">
        <v>45578</v>
      </c>
      <c r="F56" s="39" t="s">
        <v>232</v>
      </c>
      <c r="G56" s="25" t="s">
        <v>56</v>
      </c>
      <c r="H56" s="58" t="s">
        <v>242</v>
      </c>
      <c r="I56" s="15" t="n">
        <v>58362</v>
      </c>
      <c r="J56" s="16"/>
      <c r="K56" s="17" t="n">
        <v>0.888873933493296</v>
      </c>
      <c r="L56" s="18" t="s">
        <v>24</v>
      </c>
      <c r="M56" s="18" t="s">
        <v>58</v>
      </c>
      <c r="N56" s="19" t="s">
        <v>243</v>
      </c>
      <c r="O56" s="20" t="s">
        <v>244</v>
      </c>
      <c r="P56" s="21" t="s">
        <v>28</v>
      </c>
      <c r="Q56" s="35" t="n">
        <v>3278</v>
      </c>
      <c r="R56" s="2" t="n">
        <f aca="false">VLOOKUP(H56,[1]14oct10h!$H$2:$W$159,11,0)</f>
        <v>2254</v>
      </c>
      <c r="S56" s="2" t="n">
        <f aca="false">VLOOKUP(H56,[1]14oct10h!$H$2:$W$159,12,0)</f>
        <v>0.609861770492238</v>
      </c>
      <c r="T56" s="2" t="n">
        <f aca="false">VLOOKUP(H56,[1]14oct10h!$H$2:$W$159,13,0)</f>
        <v>214</v>
      </c>
      <c r="U56" s="2" t="n">
        <f aca="false">VLOOKUP(H56,[1]14oct10h!$H$2:$W$159,14,0)</f>
        <v>0.196057679434564</v>
      </c>
      <c r="V56" s="2" t="n">
        <f aca="false">VLOOKUP(H56,[1]14oct10h!$H$2:$W$159,15,0)</f>
        <v>8</v>
      </c>
      <c r="W56" s="2" t="n">
        <f aca="false">VLOOKUP(H56,[1]14oct10h!$H$2:$W$159,16,0)</f>
        <v>0.194080550073198</v>
      </c>
    </row>
    <row r="57" customFormat="false" ht="15" hidden="false" customHeight="true" outlineLevel="0" collapsed="false">
      <c r="C57" s="10" t="n">
        <v>0.25</v>
      </c>
      <c r="D57" s="10" t="n">
        <v>0.5</v>
      </c>
      <c r="E57" s="76" t="n">
        <v>45578</v>
      </c>
      <c r="F57" s="60" t="s">
        <v>245</v>
      </c>
      <c r="G57" s="25" t="s">
        <v>128</v>
      </c>
      <c r="H57" s="61" t="s">
        <v>246</v>
      </c>
      <c r="I57" s="15" t="n">
        <v>10251</v>
      </c>
      <c r="J57" s="16"/>
      <c r="K57" s="17" t="n">
        <v>0.638691859893799</v>
      </c>
      <c r="L57" s="18" t="s">
        <v>32</v>
      </c>
      <c r="M57" s="18" t="s">
        <v>33</v>
      </c>
      <c r="N57" s="19" t="s">
        <v>247</v>
      </c>
      <c r="O57" s="20" t="s">
        <v>248</v>
      </c>
      <c r="P57" s="21" t="s">
        <v>100</v>
      </c>
      <c r="Q57" s="22" t="n">
        <v>2202</v>
      </c>
      <c r="R57" s="2" t="n">
        <f aca="false">VLOOKUP(H57,[1]14oct10h!$H$2:$W$159,11,0)</f>
        <v>1245</v>
      </c>
      <c r="S57" s="2" t="n">
        <f aca="false">VLOOKUP(H57,[1]14oct10h!$H$2:$W$159,12,0)</f>
        <v>0.355206632315921</v>
      </c>
      <c r="T57" s="2" t="n">
        <f aca="false">VLOOKUP(H57,[1]14oct10h!$H$2:$W$159,13,0)</f>
        <v>937</v>
      </c>
      <c r="U57" s="2" t="n">
        <f aca="false">VLOOKUP(H57,[1]14oct10h!$H$2:$W$159,14,0)</f>
        <v>0.629365848940203</v>
      </c>
      <c r="V57" s="2" t="n">
        <f aca="false">VLOOKUP(H57,[1]14oct10h!$H$2:$W$159,15,0)</f>
        <v>22</v>
      </c>
      <c r="W57" s="2" t="n">
        <f aca="false">VLOOKUP(H57,[1]14oct10h!$H$2:$W$159,16,0)</f>
        <v>0.0154275187438766</v>
      </c>
    </row>
    <row r="58" customFormat="false" ht="15" hidden="false" customHeight="true" outlineLevel="0" collapsed="false">
      <c r="C58" s="10" t="n">
        <v>0.25</v>
      </c>
      <c r="D58" s="10" t="n">
        <v>0.5</v>
      </c>
      <c r="E58" s="76" t="n">
        <v>45578</v>
      </c>
      <c r="F58" s="41" t="s">
        <v>245</v>
      </c>
      <c r="G58" s="25" t="s">
        <v>82</v>
      </c>
      <c r="H58" s="61" t="s">
        <v>249</v>
      </c>
      <c r="I58" s="15" t="n">
        <v>55352</v>
      </c>
      <c r="J58" s="16"/>
      <c r="K58" s="17" t="n">
        <v>0.414485000000001</v>
      </c>
      <c r="L58" s="18" t="s">
        <v>32</v>
      </c>
      <c r="M58" s="18" t="s">
        <v>250</v>
      </c>
      <c r="N58" s="19" t="s">
        <v>251</v>
      </c>
      <c r="O58" s="20" t="s">
        <v>252</v>
      </c>
      <c r="P58" s="21" t="s">
        <v>28</v>
      </c>
      <c r="Q58" s="22" t="n">
        <v>2968</v>
      </c>
      <c r="R58" s="2" t="n">
        <f aca="false">VLOOKUP(H58,[1]14oct10h!$H$2:$W$159,11,0)</f>
        <v>1157</v>
      </c>
      <c r="S58" s="2" t="n">
        <f aca="false">VLOOKUP(H58,[1]14oct10h!$H$2:$W$159,12,0)</f>
        <v>0.616485253300172</v>
      </c>
      <c r="T58" s="2" t="n">
        <f aca="false">VLOOKUP(H58,[1]14oct10h!$H$2:$W$159,13,0)</f>
        <v>178</v>
      </c>
      <c r="U58" s="2" t="n">
        <f aca="false">VLOOKUP(H58,[1]14oct10h!$H$2:$W$159,14,0)</f>
        <v>0.315145545637823</v>
      </c>
      <c r="V58" s="2" t="n">
        <f aca="false">VLOOKUP(H58,[1]14oct10h!$H$2:$W$159,15,0)</f>
        <v>29</v>
      </c>
      <c r="W58" s="2" t="n">
        <f aca="false">VLOOKUP(H58,[1]14oct10h!$H$2:$W$159,16,0)</f>
        <v>0.0683692010620058</v>
      </c>
    </row>
    <row r="59" customFormat="false" ht="15" hidden="false" customHeight="true" outlineLevel="0" collapsed="false">
      <c r="C59" s="10" t="n">
        <v>0.25</v>
      </c>
      <c r="D59" s="10" t="n">
        <v>0.5</v>
      </c>
      <c r="E59" s="76" t="n">
        <v>45578</v>
      </c>
      <c r="F59" s="41" t="s">
        <v>245</v>
      </c>
      <c r="G59" s="25" t="s">
        <v>91</v>
      </c>
      <c r="H59" s="62" t="s">
        <v>253</v>
      </c>
      <c r="I59" s="15" t="n">
        <v>16872</v>
      </c>
      <c r="J59" s="16"/>
      <c r="K59" s="17" t="n">
        <v>0.497175</v>
      </c>
      <c r="L59" s="18" t="s">
        <v>32</v>
      </c>
      <c r="M59" s="18" t="s">
        <v>254</v>
      </c>
      <c r="N59" s="19" t="s">
        <v>255</v>
      </c>
      <c r="O59" s="20" t="s">
        <v>256</v>
      </c>
      <c r="P59" s="21" t="s">
        <v>28</v>
      </c>
      <c r="Q59" s="22" t="n">
        <v>11033</v>
      </c>
      <c r="R59" s="2" t="n">
        <f aca="false">VLOOKUP(H59,[1]14oct10h!$H$2:$W$159,11,0)</f>
        <v>4261</v>
      </c>
      <c r="S59" s="2" t="n">
        <f aca="false">VLOOKUP(H59,[1]14oct10h!$H$2:$W$159,12,0)</f>
        <v>0.78095091393233</v>
      </c>
      <c r="T59" s="2" t="n">
        <f aca="false">VLOOKUP(H59,[1]14oct10h!$H$2:$W$159,13,0)</f>
        <v>320</v>
      </c>
      <c r="U59" s="2" t="n">
        <f aca="false">VLOOKUP(H59,[1]14oct10h!$H$2:$W$159,14,0)</f>
        <v>0.199275208619108</v>
      </c>
      <c r="V59" s="2" t="n">
        <f aca="false">VLOOKUP(H59,[1]14oct10h!$H$2:$W$159,15,0)</f>
        <v>24</v>
      </c>
      <c r="W59" s="2" t="n">
        <f aca="false">VLOOKUP(H59,[1]14oct10h!$H$2:$W$159,16,0)</f>
        <v>0.0197738774485623</v>
      </c>
    </row>
    <row r="60" customFormat="false" ht="15" hidden="false" customHeight="true" outlineLevel="0" collapsed="false">
      <c r="C60" s="10" t="n">
        <v>0.25</v>
      </c>
      <c r="D60" s="10" t="n">
        <v>0.5</v>
      </c>
      <c r="E60" s="76" t="n">
        <v>45578</v>
      </c>
      <c r="F60" s="41" t="s">
        <v>245</v>
      </c>
      <c r="G60" s="31" t="s">
        <v>47</v>
      </c>
      <c r="H60" s="62" t="s">
        <v>257</v>
      </c>
      <c r="I60" s="15" t="n">
        <v>56956</v>
      </c>
      <c r="J60" s="16"/>
      <c r="K60" s="17" t="n">
        <v>0.381171009838581</v>
      </c>
      <c r="L60" s="18" t="s">
        <v>32</v>
      </c>
      <c r="M60" s="18" t="s">
        <v>33</v>
      </c>
      <c r="N60" s="19" t="s">
        <v>258</v>
      </c>
      <c r="O60" s="20" t="s">
        <v>259</v>
      </c>
      <c r="P60" s="21" t="s">
        <v>28</v>
      </c>
      <c r="Q60" s="22" t="n">
        <v>2107</v>
      </c>
      <c r="R60" s="2" t="n">
        <f aca="false">VLOOKUP(H60,[1]14oct10h!$H$2:$W$159,11,0)</f>
        <v>1969</v>
      </c>
      <c r="S60" s="2" t="n">
        <f aca="false">VLOOKUP(H60,[1]14oct10h!$H$2:$W$159,12,0)</f>
        <v>0.789923343166621</v>
      </c>
      <c r="T60" s="2" t="n">
        <f aca="false">VLOOKUP(H60,[1]14oct10h!$H$2:$W$159,13,0)</f>
        <v>121</v>
      </c>
      <c r="U60" s="2" t="n">
        <f aca="false">VLOOKUP(H60,[1]14oct10h!$H$2:$W$159,14,0)</f>
        <v>0.135745454853191</v>
      </c>
      <c r="V60" s="2" t="n">
        <f aca="false">VLOOKUP(H60,[1]14oct10h!$H$2:$W$159,15,0)</f>
        <v>17</v>
      </c>
      <c r="W60" s="2" t="n">
        <f aca="false">VLOOKUP(H60,[1]14oct10h!$H$2:$W$159,16,0)</f>
        <v>0.074331201980188</v>
      </c>
    </row>
    <row r="61" customFormat="false" ht="15" hidden="false" customHeight="true" outlineLevel="0" collapsed="false">
      <c r="C61" s="10" t="n">
        <v>0.25</v>
      </c>
      <c r="D61" s="10" t="n">
        <v>0.5</v>
      </c>
      <c r="E61" s="76" t="n">
        <v>45578</v>
      </c>
      <c r="F61" s="41" t="s">
        <v>245</v>
      </c>
      <c r="G61" s="25" t="s">
        <v>96</v>
      </c>
      <c r="H61" s="62" t="s">
        <v>260</v>
      </c>
      <c r="I61" s="15" t="n">
        <v>10250</v>
      </c>
      <c r="J61" s="16"/>
      <c r="K61" s="17" t="n">
        <v>0.823905000000001</v>
      </c>
      <c r="L61" s="18" t="s">
        <v>24</v>
      </c>
      <c r="M61" s="18" t="s">
        <v>24</v>
      </c>
      <c r="N61" s="19" t="s">
        <v>261</v>
      </c>
      <c r="O61" s="20" t="s">
        <v>262</v>
      </c>
      <c r="P61" s="21" t="s">
        <v>28</v>
      </c>
      <c r="Q61" s="22" t="n">
        <v>6636</v>
      </c>
      <c r="R61" s="2" t="n">
        <f aca="false">VLOOKUP(H61,[1]14oct10h!$H$2:$W$159,11,0)</f>
        <v>2083</v>
      </c>
      <c r="S61" s="2" t="n">
        <f aca="false">VLOOKUP(H61,[1]14oct10h!$H$2:$W$159,12,0)</f>
        <v>0.699981761055295</v>
      </c>
      <c r="T61" s="2" t="n">
        <f aca="false">VLOOKUP(H61,[1]14oct10h!$H$2:$W$159,13,0)</f>
        <v>92</v>
      </c>
      <c r="U61" s="2" t="n">
        <f aca="false">VLOOKUP(H61,[1]14oct10h!$H$2:$W$159,14,0)</f>
        <v>0.25421186316461</v>
      </c>
      <c r="V61" s="2" t="n">
        <f aca="false">VLOOKUP(H61,[1]14oct10h!$H$2:$W$159,15,0)</f>
        <v>6</v>
      </c>
      <c r="W61" s="2" t="n">
        <f aca="false">VLOOKUP(H61,[1]14oct10h!$H$2:$W$159,16,0)</f>
        <v>0.0458063757800946</v>
      </c>
    </row>
    <row r="62" customFormat="false" ht="15" hidden="false" customHeight="true" outlineLevel="0" collapsed="false">
      <c r="C62" s="10" t="n">
        <v>0.416666666666667</v>
      </c>
      <c r="D62" s="10" t="n">
        <v>0.666666666666667</v>
      </c>
      <c r="E62" s="76" t="n">
        <v>45578</v>
      </c>
      <c r="F62" s="63" t="s">
        <v>263</v>
      </c>
      <c r="G62" s="31" t="s">
        <v>61</v>
      </c>
      <c r="H62" s="64" t="s">
        <v>264</v>
      </c>
      <c r="I62" s="15" t="n">
        <v>15676</v>
      </c>
      <c r="J62" s="16"/>
      <c r="K62" s="17" t="n">
        <v>1.84275</v>
      </c>
      <c r="L62" s="18" t="s">
        <v>32</v>
      </c>
      <c r="M62" s="18" t="s">
        <v>33</v>
      </c>
      <c r="N62" s="19" t="s">
        <v>265</v>
      </c>
      <c r="O62" s="20" t="s">
        <v>266</v>
      </c>
      <c r="P62" s="21" t="s">
        <v>28</v>
      </c>
      <c r="Q62" s="22" t="n">
        <v>7687</v>
      </c>
      <c r="R62" s="2" t="n">
        <f aca="false">VLOOKUP(H62,[1]14oct10h!$H$2:$W$159,11,0)</f>
        <v>4452</v>
      </c>
      <c r="S62" s="2" t="n">
        <f aca="false">VLOOKUP(H62,[1]14oct10h!$H$2:$W$159,12,0)</f>
        <v>0.664386804234088</v>
      </c>
      <c r="T62" s="2" t="n">
        <f aca="false">VLOOKUP(H62,[1]14oct10h!$H$2:$W$159,13,0)</f>
        <v>276</v>
      </c>
      <c r="U62" s="2" t="n">
        <f aca="false">VLOOKUP(H62,[1]14oct10h!$H$2:$W$159,14,0)</f>
        <v>0.204586435799758</v>
      </c>
      <c r="V62" s="2" t="n">
        <f aca="false">VLOOKUP(H62,[1]14oct10h!$H$2:$W$159,15,0)</f>
        <v>57</v>
      </c>
      <c r="W62" s="2" t="n">
        <f aca="false">VLOOKUP(H62,[1]14oct10h!$H$2:$W$159,16,0)</f>
        <v>0.131026759966154</v>
      </c>
    </row>
    <row r="63" customFormat="false" ht="15" hidden="false" customHeight="true" outlineLevel="0" collapsed="false">
      <c r="C63" s="10" t="n">
        <v>0.416666666666667</v>
      </c>
      <c r="D63" s="10" t="n">
        <v>0.666666666666667</v>
      </c>
      <c r="E63" s="76" t="n">
        <v>45578</v>
      </c>
      <c r="F63" s="65" t="s">
        <v>263</v>
      </c>
      <c r="G63" s="31" t="s">
        <v>52</v>
      </c>
      <c r="H63" s="64" t="s">
        <v>267</v>
      </c>
      <c r="I63" s="15" t="n">
        <v>55403</v>
      </c>
      <c r="J63" s="16" t="n">
        <v>57049</v>
      </c>
      <c r="K63" s="17" t="n">
        <v>0.235364035087719</v>
      </c>
      <c r="L63" s="18" t="s">
        <v>32</v>
      </c>
      <c r="M63" s="18" t="s">
        <v>33</v>
      </c>
      <c r="N63" s="24" t="s">
        <v>268</v>
      </c>
      <c r="O63" s="20" t="s">
        <v>269</v>
      </c>
      <c r="P63" s="21" t="s">
        <v>28</v>
      </c>
      <c r="Q63" s="22" t="n">
        <v>860</v>
      </c>
      <c r="R63" s="2" t="n">
        <f aca="false">VLOOKUP(H63,[1]14oct10h!$H$2:$W$159,11,0)</f>
        <v>823</v>
      </c>
      <c r="S63" s="2" t="n">
        <f aca="false">VLOOKUP(H63,[1]14oct10h!$H$2:$W$159,12,0)</f>
        <v>0.739454036693904</v>
      </c>
      <c r="T63" s="2" t="n">
        <f aca="false">VLOOKUP(H63,[1]14oct10h!$H$2:$W$159,13,0)</f>
        <v>29</v>
      </c>
      <c r="U63" s="2" t="n">
        <f aca="false">VLOOKUP(H63,[1]14oct10h!$H$2:$W$159,14,0)</f>
        <v>0.110853589489917</v>
      </c>
      <c r="V63" s="2" t="n">
        <f aca="false">VLOOKUP(H63,[1]14oct10h!$H$2:$W$159,15,0)</f>
        <v>8</v>
      </c>
      <c r="W63" s="2" t="n">
        <f aca="false">VLOOKUP(H63,[1]14oct10h!$H$2:$W$159,16,0)</f>
        <v>0.149692373816179</v>
      </c>
    </row>
    <row r="64" customFormat="false" ht="15" hidden="false" customHeight="true" outlineLevel="0" collapsed="false">
      <c r="C64" s="10" t="n">
        <v>0.416666666666667</v>
      </c>
      <c r="D64" s="10" t="n">
        <v>0.666666666666667</v>
      </c>
      <c r="E64" s="76" t="n">
        <v>45578</v>
      </c>
      <c r="F64" s="65" t="s">
        <v>263</v>
      </c>
      <c r="G64" s="31" t="s">
        <v>52</v>
      </c>
      <c r="H64" s="64" t="s">
        <v>270</v>
      </c>
      <c r="I64" s="15" t="n">
        <v>57050</v>
      </c>
      <c r="J64" s="16"/>
      <c r="K64" s="17" t="n">
        <v>0.282436842105263</v>
      </c>
      <c r="L64" s="18" t="s">
        <v>32</v>
      </c>
      <c r="M64" s="18" t="s">
        <v>33</v>
      </c>
      <c r="N64" s="24" t="s">
        <v>271</v>
      </c>
      <c r="O64" s="20" t="s">
        <v>272</v>
      </c>
      <c r="P64" s="21" t="s">
        <v>28</v>
      </c>
      <c r="Q64" s="22" t="n">
        <v>2331</v>
      </c>
      <c r="R64" s="2" t="n">
        <f aca="false">VLOOKUP(H64,[1]14oct10h!$H$2:$W$159,11,0)</f>
        <v>1561</v>
      </c>
      <c r="S64" s="2" t="n">
        <f aca="false">VLOOKUP(H64,[1]14oct10h!$H$2:$W$159,12,0)</f>
        <v>0.692863789523765</v>
      </c>
      <c r="T64" s="2" t="n">
        <f aca="false">VLOOKUP(H64,[1]14oct10h!$H$2:$W$159,13,0)</f>
        <v>51</v>
      </c>
      <c r="U64" s="2" t="n">
        <f aca="false">VLOOKUP(H64,[1]14oct10h!$H$2:$W$159,14,0)</f>
        <v>0.170327717985622</v>
      </c>
      <c r="V64" s="2" t="n">
        <f aca="false">VLOOKUP(H64,[1]14oct10h!$H$2:$W$159,15,0)</f>
        <v>13</v>
      </c>
      <c r="W64" s="2" t="n">
        <f aca="false">VLOOKUP(H64,[1]14oct10h!$H$2:$W$159,16,0)</f>
        <v>0.136808492490613</v>
      </c>
    </row>
    <row r="65" customFormat="false" ht="15" hidden="false" customHeight="true" outlineLevel="0" collapsed="false">
      <c r="C65" s="10" t="n">
        <v>0.416666666666667</v>
      </c>
      <c r="D65" s="10" t="n">
        <v>0.666666666666667</v>
      </c>
      <c r="E65" s="76" t="n">
        <v>45578</v>
      </c>
      <c r="F65" s="66" t="s">
        <v>263</v>
      </c>
      <c r="G65" s="31" t="s">
        <v>96</v>
      </c>
      <c r="H65" s="64" t="s">
        <v>273</v>
      </c>
      <c r="I65" s="15" t="n">
        <v>20932</v>
      </c>
      <c r="J65" s="16"/>
      <c r="K65" s="17" t="n">
        <v>0.491815</v>
      </c>
      <c r="L65" s="18" t="s">
        <v>24</v>
      </c>
      <c r="M65" s="18" t="s">
        <v>24</v>
      </c>
      <c r="N65" s="19" t="s">
        <v>274</v>
      </c>
      <c r="O65" s="20" t="s">
        <v>275</v>
      </c>
      <c r="P65" s="21" t="s">
        <v>28</v>
      </c>
      <c r="Q65" s="22" t="n">
        <v>5244</v>
      </c>
      <c r="R65" s="2" t="n">
        <f aca="false">VLOOKUP(H65,[1]14oct10h!$H$2:$W$159,11,0)</f>
        <v>1170</v>
      </c>
      <c r="S65" s="2" t="n">
        <f aca="false">VLOOKUP(H65,[1]14oct10h!$H$2:$W$159,12,0)</f>
        <v>0.77196414716552</v>
      </c>
      <c r="T65" s="2" t="n">
        <f aca="false">VLOOKUP(H65,[1]14oct10h!$H$2:$W$159,13,0)</f>
        <v>114</v>
      </c>
      <c r="U65" s="2" t="n">
        <f aca="false">VLOOKUP(H65,[1]14oct10h!$H$2:$W$159,14,0)</f>
        <v>0.218640697333402</v>
      </c>
      <c r="V65" s="2" t="n">
        <f aca="false">VLOOKUP(H65,[1]14oct10h!$H$2:$W$159,15,0)</f>
        <v>7</v>
      </c>
      <c r="W65" s="2" t="n">
        <f aca="false">VLOOKUP(H65,[1]14oct10h!$H$2:$W$159,16,0)</f>
        <v>0.00939515550107798</v>
      </c>
    </row>
    <row r="66" customFormat="false" ht="15" hidden="false" customHeight="true" outlineLevel="0" collapsed="false">
      <c r="C66" s="10" t="n">
        <v>0.416666666666667</v>
      </c>
      <c r="D66" s="10" t="n">
        <v>0.666666666666667</v>
      </c>
      <c r="E66" s="76" t="n">
        <v>45578</v>
      </c>
      <c r="F66" s="39" t="s">
        <v>263</v>
      </c>
      <c r="G66" s="25" t="s">
        <v>109</v>
      </c>
      <c r="H66" s="64" t="s">
        <v>276</v>
      </c>
      <c r="I66" s="15" t="n">
        <v>36932</v>
      </c>
      <c r="J66" s="16"/>
      <c r="K66" s="17" t="n">
        <v>0.785066666666667</v>
      </c>
      <c r="L66" s="18" t="s">
        <v>111</v>
      </c>
      <c r="M66" s="18" t="s">
        <v>277</v>
      </c>
      <c r="N66" s="19" t="s">
        <v>278</v>
      </c>
      <c r="O66" s="20" t="s">
        <v>279</v>
      </c>
      <c r="P66" s="21" t="s">
        <v>28</v>
      </c>
      <c r="Q66" s="22" t="n">
        <v>3152</v>
      </c>
      <c r="R66" s="2" t="n">
        <f aca="false">VLOOKUP(H66,[1]14oct10h!$H$2:$W$159,11,0)</f>
        <v>2341</v>
      </c>
      <c r="S66" s="2" t="n">
        <f aca="false">VLOOKUP(H66,[1]14oct10h!$H$2:$W$159,12,0)</f>
        <v>0.702264393132924</v>
      </c>
      <c r="T66" s="2" t="n">
        <f aca="false">VLOOKUP(H66,[1]14oct10h!$H$2:$W$159,13,0)</f>
        <v>260</v>
      </c>
      <c r="U66" s="2" t="n">
        <f aca="false">VLOOKUP(H66,[1]14oct10h!$H$2:$W$159,14,0)</f>
        <v>0.260020858774923</v>
      </c>
      <c r="V66" s="2" t="n">
        <f aca="false">VLOOKUP(H66,[1]14oct10h!$H$2:$W$159,15,0)</f>
        <v>11</v>
      </c>
      <c r="W66" s="2" t="n">
        <f aca="false">VLOOKUP(H66,[1]14oct10h!$H$2:$W$159,16,0)</f>
        <v>0.0377147480921527</v>
      </c>
    </row>
    <row r="67" customFormat="false" ht="15" hidden="false" customHeight="true" outlineLevel="0" collapsed="false">
      <c r="C67" s="10" t="n">
        <v>0.416666666666667</v>
      </c>
      <c r="D67" s="10" t="n">
        <v>0.666666666666667</v>
      </c>
      <c r="E67" s="76" t="n">
        <v>45578</v>
      </c>
      <c r="F67" s="39" t="s">
        <v>263</v>
      </c>
      <c r="G67" s="25" t="s">
        <v>115</v>
      </c>
      <c r="H67" s="64" t="s">
        <v>280</v>
      </c>
      <c r="I67" s="15" t="n">
        <v>17209</v>
      </c>
      <c r="J67" s="16"/>
      <c r="K67" s="17" t="n">
        <v>0.160051666666667</v>
      </c>
      <c r="L67" s="18" t="s">
        <v>111</v>
      </c>
      <c r="M67" s="18" t="s">
        <v>196</v>
      </c>
      <c r="N67" s="19" t="s">
        <v>281</v>
      </c>
      <c r="O67" s="20" t="s">
        <v>282</v>
      </c>
      <c r="P67" s="21" t="s">
        <v>28</v>
      </c>
      <c r="Q67" s="22" t="n">
        <v>868</v>
      </c>
      <c r="R67" s="2" t="n">
        <f aca="false">VLOOKUP(H67,[1]14oct10h!$H$2:$W$159,11,0)</f>
        <v>775</v>
      </c>
      <c r="S67" s="2" t="n">
        <f aca="false">VLOOKUP(H67,[1]14oct10h!$H$2:$W$159,12,0)</f>
        <v>0.686648207199656</v>
      </c>
      <c r="T67" s="2" t="n">
        <f aca="false">VLOOKUP(H67,[1]14oct10h!$H$2:$W$159,13,0)</f>
        <v>89</v>
      </c>
      <c r="U67" s="2" t="n">
        <f aca="false">VLOOKUP(H67,[1]14oct10h!$H$2:$W$159,14,0)</f>
        <v>0.29686018068855</v>
      </c>
      <c r="V67" s="2" t="n">
        <f aca="false">VLOOKUP(H67,[1]14oct10h!$H$2:$W$159,15,0)</f>
        <v>7</v>
      </c>
      <c r="W67" s="2" t="n">
        <f aca="false">VLOOKUP(H67,[1]14oct10h!$H$2:$W$159,16,0)</f>
        <v>0.0164916121117939</v>
      </c>
    </row>
    <row r="68" customFormat="false" ht="15" hidden="false" customHeight="true" outlineLevel="0" collapsed="false">
      <c r="C68" s="10" t="n">
        <v>0.416666666666667</v>
      </c>
      <c r="D68" s="10" t="n">
        <v>0.666666666666667</v>
      </c>
      <c r="E68" s="76" t="n">
        <v>45578</v>
      </c>
      <c r="F68" s="39" t="s">
        <v>263</v>
      </c>
      <c r="G68" s="25" t="s">
        <v>143</v>
      </c>
      <c r="H68" s="64" t="s">
        <v>283</v>
      </c>
      <c r="I68" s="15" t="n">
        <v>20935</v>
      </c>
      <c r="J68" s="16"/>
      <c r="K68" s="17" t="n">
        <v>0.44081</v>
      </c>
      <c r="L68" s="18" t="s">
        <v>111</v>
      </c>
      <c r="M68" s="18" t="s">
        <v>145</v>
      </c>
      <c r="N68" s="19" t="s">
        <v>284</v>
      </c>
      <c r="O68" s="20" t="s">
        <v>285</v>
      </c>
      <c r="P68" s="21" t="s">
        <v>28</v>
      </c>
      <c r="Q68" s="22" t="n">
        <v>2628</v>
      </c>
      <c r="R68" s="2" t="n">
        <f aca="false">VLOOKUP(H68,[1]14oct10h!$H$2:$W$159,11,0)</f>
        <v>549</v>
      </c>
      <c r="S68" s="2" t="n">
        <f aca="false">VLOOKUP(H68,[1]14oct10h!$H$2:$W$159,12,0)</f>
        <v>0.686120070507999</v>
      </c>
      <c r="T68" s="2" t="n">
        <f aca="false">VLOOKUP(H68,[1]14oct10h!$H$2:$W$159,13,0)</f>
        <v>82</v>
      </c>
      <c r="U68" s="2" t="n">
        <f aca="false">VLOOKUP(H68,[1]14oct10h!$H$2:$W$159,14,0)</f>
        <v>0.2925620259851</v>
      </c>
      <c r="V68" s="2" t="n">
        <f aca="false">VLOOKUP(H68,[1]14oct10h!$H$2:$W$159,15,0)</f>
        <v>15</v>
      </c>
      <c r="W68" s="2" t="n">
        <f aca="false">VLOOKUP(H68,[1]14oct10h!$H$2:$W$159,16,0)</f>
        <v>0.0213179035069002</v>
      </c>
    </row>
    <row r="69" customFormat="false" ht="15" hidden="false" customHeight="true" outlineLevel="0" collapsed="false">
      <c r="C69" s="10" t="n">
        <v>0.416666666666667</v>
      </c>
      <c r="D69" s="10" t="n">
        <v>0.666666666666667</v>
      </c>
      <c r="E69" s="76" t="n">
        <v>45578</v>
      </c>
      <c r="F69" s="39" t="s">
        <v>263</v>
      </c>
      <c r="G69" s="25" t="s">
        <v>56</v>
      </c>
      <c r="H69" s="64" t="s">
        <v>286</v>
      </c>
      <c r="I69" s="15" t="n">
        <v>30774</v>
      </c>
      <c r="J69" s="16"/>
      <c r="K69" s="17" t="n">
        <v>0.432250790338516</v>
      </c>
      <c r="L69" s="18" t="s">
        <v>24</v>
      </c>
      <c r="M69" s="18" t="s">
        <v>58</v>
      </c>
      <c r="N69" s="19" t="s">
        <v>287</v>
      </c>
      <c r="O69" s="20" t="s">
        <v>288</v>
      </c>
      <c r="P69" s="21" t="s">
        <v>28</v>
      </c>
      <c r="Q69" s="22" t="n">
        <v>1187</v>
      </c>
      <c r="R69" s="2" t="n">
        <f aca="false">VLOOKUP(H69,[1]14oct10h!$H$2:$W$159,11,0)</f>
        <v>800</v>
      </c>
      <c r="S69" s="2" t="n">
        <f aca="false">VLOOKUP(H69,[1]14oct10h!$H$2:$W$159,12,0)</f>
        <v>0.706539366119633</v>
      </c>
      <c r="T69" s="2" t="n">
        <f aca="false">VLOOKUP(H69,[1]14oct10h!$H$2:$W$159,13,0)</f>
        <v>88</v>
      </c>
      <c r="U69" s="2" t="n">
        <f aca="false">VLOOKUP(H69,[1]14oct10h!$H$2:$W$159,14,0)</f>
        <v>0.286279377499771</v>
      </c>
      <c r="V69" s="2" t="n">
        <f aca="false">VLOOKUP(H69,[1]14oct10h!$H$2:$W$159,15,0)</f>
        <v>3</v>
      </c>
      <c r="W69" s="2" t="n">
        <f aca="false">VLOOKUP(H69,[1]14oct10h!$H$2:$W$159,16,0)</f>
        <v>0.00718125638059627</v>
      </c>
    </row>
    <row r="70" customFormat="false" ht="15" hidden="false" customHeight="true" outlineLevel="0" collapsed="false">
      <c r="C70" s="10" t="n">
        <v>0.416666666666667</v>
      </c>
      <c r="D70" s="10" t="n">
        <v>0.666666666666667</v>
      </c>
      <c r="E70" s="76" t="n">
        <v>45578</v>
      </c>
      <c r="F70" s="32" t="s">
        <v>289</v>
      </c>
      <c r="G70" s="25" t="s">
        <v>136</v>
      </c>
      <c r="H70" s="67" t="s">
        <v>290</v>
      </c>
      <c r="I70" s="15" t="n">
        <v>18793</v>
      </c>
      <c r="J70" s="16"/>
      <c r="K70" s="17" t="n">
        <v>1.11945166666667</v>
      </c>
      <c r="L70" s="18" t="s">
        <v>32</v>
      </c>
      <c r="M70" s="18" t="s">
        <v>33</v>
      </c>
      <c r="N70" s="19" t="s">
        <v>291</v>
      </c>
      <c r="O70" s="20" t="s">
        <v>292</v>
      </c>
      <c r="P70" s="21" t="s">
        <v>100</v>
      </c>
      <c r="Q70" s="22" t="n">
        <v>2477</v>
      </c>
      <c r="R70" s="2" t="n">
        <f aca="false">VLOOKUP(H70,[1]14oct10h!$H$2:$W$159,11,0)</f>
        <v>1341</v>
      </c>
      <c r="S70" s="2" t="n">
        <f aca="false">VLOOKUP(H70,[1]14oct10h!$H$2:$W$159,12,0)</f>
        <v>0.28629013259863</v>
      </c>
      <c r="T70" s="2" t="n">
        <f aca="false">VLOOKUP(H70,[1]14oct10h!$H$2:$W$159,13,0)</f>
        <v>1120</v>
      </c>
      <c r="U70" s="2" t="n">
        <f aca="false">VLOOKUP(H70,[1]14oct10h!$H$2:$W$159,14,0)</f>
        <v>0.696427778758624</v>
      </c>
      <c r="V70" s="2" t="n">
        <f aca="false">VLOOKUP(H70,[1]14oct10h!$H$2:$W$159,15,0)</f>
        <v>21</v>
      </c>
      <c r="W70" s="2" t="n">
        <f aca="false">VLOOKUP(H70,[1]14oct10h!$H$2:$W$159,16,0)</f>
        <v>0.0172820886427456</v>
      </c>
    </row>
    <row r="71" customFormat="false" ht="15" hidden="false" customHeight="true" outlineLevel="0" collapsed="false">
      <c r="C71" s="10" t="n">
        <v>0.416666666666667</v>
      </c>
      <c r="D71" s="10" t="n">
        <v>0.666666666666667</v>
      </c>
      <c r="E71" s="76" t="n">
        <v>45578</v>
      </c>
      <c r="F71" s="32" t="s">
        <v>289</v>
      </c>
      <c r="G71" s="25" t="s">
        <v>213</v>
      </c>
      <c r="H71" s="67" t="s">
        <v>293</v>
      </c>
      <c r="I71" s="15" t="n">
        <v>8040</v>
      </c>
      <c r="J71" s="16" t="n">
        <v>44730</v>
      </c>
      <c r="K71" s="17" t="n">
        <v>1.31604606060606</v>
      </c>
      <c r="L71" s="18" t="s">
        <v>32</v>
      </c>
      <c r="M71" s="18" t="s">
        <v>33</v>
      </c>
      <c r="N71" s="18" t="s">
        <v>294</v>
      </c>
      <c r="O71" s="54" t="s">
        <v>295</v>
      </c>
      <c r="P71" s="55" t="s">
        <v>28</v>
      </c>
      <c r="Q71" s="22" t="n">
        <v>6376</v>
      </c>
      <c r="R71" s="2" t="n">
        <f aca="false">VLOOKUP(H71,[1]14oct10h!$H$2:$W$159,11,0)</f>
        <v>6027</v>
      </c>
      <c r="S71" s="2" t="n">
        <f aca="false">VLOOKUP(H71,[1]14oct10h!$H$2:$W$159,12,0)</f>
        <v>0.800949288459429</v>
      </c>
      <c r="T71" s="2" t="n">
        <f aca="false">VLOOKUP(H71,[1]14oct10h!$H$2:$W$159,13,0)</f>
        <v>205</v>
      </c>
      <c r="U71" s="2" t="n">
        <f aca="false">VLOOKUP(H71,[1]14oct10h!$H$2:$W$159,14,0)</f>
        <v>0.128233996089361</v>
      </c>
      <c r="V71" s="2" t="n">
        <f aca="false">VLOOKUP(H71,[1]14oct10h!$H$2:$W$159,15,0)</f>
        <v>79</v>
      </c>
      <c r="W71" s="2" t="n">
        <f aca="false">VLOOKUP(H71,[1]14oct10h!$H$2:$W$159,16,0)</f>
        <v>0.0708167154512099</v>
      </c>
    </row>
    <row r="72" customFormat="false" ht="15" hidden="false" customHeight="true" outlineLevel="0" collapsed="false">
      <c r="C72" s="10" t="n">
        <v>0.416666666666667</v>
      </c>
      <c r="D72" s="10" t="n">
        <v>0.666666666666667</v>
      </c>
      <c r="E72" s="76" t="n">
        <v>45578</v>
      </c>
      <c r="F72" s="32" t="s">
        <v>289</v>
      </c>
      <c r="G72" s="25" t="s">
        <v>213</v>
      </c>
      <c r="H72" s="67" t="s">
        <v>296</v>
      </c>
      <c r="I72" s="15" t="n">
        <v>43965</v>
      </c>
      <c r="J72" s="16"/>
      <c r="K72" s="17" t="n">
        <v>0.143048484848485</v>
      </c>
      <c r="L72" s="18" t="s">
        <v>32</v>
      </c>
      <c r="M72" s="18" t="s">
        <v>33</v>
      </c>
      <c r="N72" s="19" t="s">
        <v>297</v>
      </c>
      <c r="O72" s="20" t="s">
        <v>298</v>
      </c>
      <c r="P72" s="21" t="s">
        <v>28</v>
      </c>
      <c r="Q72" s="22" t="n">
        <v>2241</v>
      </c>
      <c r="R72" s="2" t="n">
        <f aca="false">VLOOKUP(H72,[1]14oct10h!$H$2:$W$159,11,0)</f>
        <v>2157</v>
      </c>
      <c r="S72" s="2" t="n">
        <f aca="false">VLOOKUP(H72,[1]14oct10h!$H$2:$W$159,12,0)</f>
        <v>0.839442098405008</v>
      </c>
      <c r="T72" s="2" t="n">
        <f aca="false">VLOOKUP(H72,[1]14oct10h!$H$2:$W$159,13,0)</f>
        <v>83</v>
      </c>
      <c r="U72" s="2" t="n">
        <f aca="false">VLOOKUP(H72,[1]14oct10h!$H$2:$W$159,14,0)</f>
        <v>0.14728680771308</v>
      </c>
      <c r="V72" s="2" t="n">
        <f aca="false">VLOOKUP(H72,[1]14oct10h!$H$2:$W$159,15,0)</f>
        <v>3</v>
      </c>
      <c r="W72" s="2" t="n">
        <f aca="false">VLOOKUP(H72,[1]14oct10h!$H$2:$W$159,16,0)</f>
        <v>0.0132710938819114</v>
      </c>
    </row>
    <row r="73" customFormat="false" ht="15" hidden="false" customHeight="true" outlineLevel="0" collapsed="false">
      <c r="C73" s="10" t="n">
        <v>0.416666666666667</v>
      </c>
      <c r="D73" s="10" t="n">
        <v>0.666666666666667</v>
      </c>
      <c r="E73" s="76" t="n">
        <v>45578</v>
      </c>
      <c r="F73" s="32" t="s">
        <v>289</v>
      </c>
      <c r="G73" s="25" t="s">
        <v>213</v>
      </c>
      <c r="H73" s="67" t="s">
        <v>299</v>
      </c>
      <c r="I73" s="15" t="n">
        <v>44058</v>
      </c>
      <c r="J73" s="16"/>
      <c r="K73" s="17" t="n">
        <v>0.171658181818182</v>
      </c>
      <c r="L73" s="18" t="s">
        <v>32</v>
      </c>
      <c r="M73" s="18" t="s">
        <v>33</v>
      </c>
      <c r="N73" s="19" t="s">
        <v>300</v>
      </c>
      <c r="O73" s="20" t="s">
        <v>301</v>
      </c>
      <c r="P73" s="21" t="s">
        <v>28</v>
      </c>
      <c r="Q73" s="22" t="n">
        <v>1946</v>
      </c>
      <c r="R73" s="2" t="n">
        <f aca="false">VLOOKUP(H73,[1]14oct10h!$H$2:$W$159,11,0)</f>
        <v>1867</v>
      </c>
      <c r="S73" s="2" t="n">
        <f aca="false">VLOOKUP(H73,[1]14oct10h!$H$2:$W$159,12,0)</f>
        <v>0.853705350809247</v>
      </c>
      <c r="T73" s="2" t="n">
        <f aca="false">VLOOKUP(H73,[1]14oct10h!$H$2:$W$159,13,0)</f>
        <v>58</v>
      </c>
      <c r="U73" s="2" t="n">
        <f aca="false">VLOOKUP(H73,[1]14oct10h!$H$2:$W$159,14,0)</f>
        <v>0.0993859289380603</v>
      </c>
      <c r="V73" s="2" t="n">
        <f aca="false">VLOOKUP(H73,[1]14oct10h!$H$2:$W$159,15,0)</f>
        <v>22</v>
      </c>
      <c r="W73" s="2" t="n">
        <f aca="false">VLOOKUP(H73,[1]14oct10h!$H$2:$W$159,16,0)</f>
        <v>0.0469087202526929</v>
      </c>
    </row>
    <row r="74" customFormat="false" ht="15" hidden="false" customHeight="true" outlineLevel="0" collapsed="false">
      <c r="C74" s="10" t="n">
        <v>0.416666666666667</v>
      </c>
      <c r="D74" s="10" t="n">
        <v>0.666666666666667</v>
      </c>
      <c r="E74" s="76" t="n">
        <v>45578</v>
      </c>
      <c r="F74" s="32" t="s">
        <v>289</v>
      </c>
      <c r="G74" s="25" t="s">
        <v>213</v>
      </c>
      <c r="H74" s="67" t="s">
        <v>302</v>
      </c>
      <c r="I74" s="15" t="n">
        <v>43966</v>
      </c>
      <c r="J74" s="16"/>
      <c r="K74" s="17" t="n">
        <v>0.143048484848485</v>
      </c>
      <c r="L74" s="18" t="s">
        <v>32</v>
      </c>
      <c r="M74" s="18" t="s">
        <v>33</v>
      </c>
      <c r="N74" s="19" t="s">
        <v>303</v>
      </c>
      <c r="O74" s="20" t="s">
        <v>304</v>
      </c>
      <c r="P74" s="21" t="s">
        <v>28</v>
      </c>
      <c r="Q74" s="22" t="n">
        <v>2751</v>
      </c>
      <c r="R74" s="2" t="n">
        <f aca="false">VLOOKUP(H74,[1]14oct10h!$H$2:$W$159,11,0)</f>
        <v>2664</v>
      </c>
      <c r="S74" s="2" t="n">
        <f aca="false">VLOOKUP(H74,[1]14oct10h!$H$2:$W$159,12,0)</f>
        <v>0.843498746021522</v>
      </c>
      <c r="T74" s="2" t="n">
        <f aca="false">VLOOKUP(H74,[1]14oct10h!$H$2:$W$159,13,0)</f>
        <v>83</v>
      </c>
      <c r="U74" s="2" t="n">
        <f aca="false">VLOOKUP(H74,[1]14oct10h!$H$2:$W$159,14,0)</f>
        <v>0.14584742582097</v>
      </c>
      <c r="V74" s="2" t="n">
        <f aca="false">VLOOKUP(H74,[1]14oct10h!$H$2:$W$159,15,0)</f>
        <v>5</v>
      </c>
      <c r="W74" s="2" t="n">
        <f aca="false">VLOOKUP(H74,[1]14oct10h!$H$2:$W$159,16,0)</f>
        <v>0.010653828157508</v>
      </c>
    </row>
    <row r="75" customFormat="false" ht="15" hidden="false" customHeight="true" outlineLevel="0" collapsed="false">
      <c r="C75" s="10" t="n">
        <v>0.416666666666667</v>
      </c>
      <c r="D75" s="10" t="n">
        <v>0.666666666666667</v>
      </c>
      <c r="E75" s="76" t="n">
        <v>45578</v>
      </c>
      <c r="F75" s="32" t="s">
        <v>289</v>
      </c>
      <c r="G75" s="25" t="s">
        <v>213</v>
      </c>
      <c r="H75" s="67" t="s">
        <v>305</v>
      </c>
      <c r="I75" s="15" t="n">
        <v>61293</v>
      </c>
      <c r="J75" s="16" t="n">
        <v>44336</v>
      </c>
      <c r="K75" s="17" t="n">
        <v>2.52049777777778</v>
      </c>
      <c r="L75" s="18" t="s">
        <v>32</v>
      </c>
      <c r="M75" s="18" t="s">
        <v>33</v>
      </c>
      <c r="N75" s="19" t="s">
        <v>306</v>
      </c>
      <c r="O75" s="20" t="s">
        <v>307</v>
      </c>
      <c r="P75" s="21" t="s">
        <v>28</v>
      </c>
      <c r="Q75" s="22" t="n">
        <v>8203</v>
      </c>
      <c r="R75" s="2" t="n">
        <f aca="false">VLOOKUP(H75,[1]14oct10h!$H$2:$W$159,11,0)</f>
        <v>2851</v>
      </c>
      <c r="S75" s="2" t="n">
        <f aca="false">VLOOKUP(H75,[1]14oct10h!$H$2:$W$159,12,0)</f>
        <v>0.653155253471421</v>
      </c>
      <c r="T75" s="2" t="n">
        <f aca="false">VLOOKUP(H75,[1]14oct10h!$H$2:$W$159,13,0)</f>
        <v>233</v>
      </c>
      <c r="U75" s="2" t="n">
        <f aca="false">VLOOKUP(H75,[1]14oct10h!$H$2:$W$159,14,0)</f>
        <v>0.276028121033055</v>
      </c>
      <c r="V75" s="2" t="n">
        <f aca="false">VLOOKUP(H75,[1]14oct10h!$H$2:$W$159,15,0)</f>
        <v>34</v>
      </c>
      <c r="W75" s="2" t="n">
        <f aca="false">VLOOKUP(H75,[1]14oct10h!$H$2:$W$159,16,0)</f>
        <v>0.070816625495524</v>
      </c>
    </row>
    <row r="76" customFormat="false" ht="15" hidden="false" customHeight="true" outlineLevel="0" collapsed="false">
      <c r="C76" s="10" t="n">
        <v>0.416666666666667</v>
      </c>
      <c r="D76" s="10" t="n">
        <v>0.666666666666667</v>
      </c>
      <c r="E76" s="76" t="n">
        <v>45578</v>
      </c>
      <c r="F76" s="68" t="s">
        <v>308</v>
      </c>
      <c r="G76" s="31" t="s">
        <v>128</v>
      </c>
      <c r="H76" s="45" t="s">
        <v>309</v>
      </c>
      <c r="I76" s="15" t="n">
        <v>18787</v>
      </c>
      <c r="J76" s="16"/>
      <c r="K76" s="17" t="n">
        <v>1.3910890814209</v>
      </c>
      <c r="L76" s="18" t="s">
        <v>32</v>
      </c>
      <c r="M76" s="18" t="s">
        <v>33</v>
      </c>
      <c r="N76" s="19" t="s">
        <v>310</v>
      </c>
      <c r="O76" s="20" t="s">
        <v>311</v>
      </c>
      <c r="P76" s="21" t="s">
        <v>100</v>
      </c>
      <c r="Q76" s="22" t="n">
        <v>3868</v>
      </c>
      <c r="R76" s="2" t="n">
        <f aca="false">VLOOKUP(H76,[1]14oct10h!$H$2:$W$159,11,0)</f>
        <v>2459</v>
      </c>
      <c r="S76" s="2" t="n">
        <f aca="false">VLOOKUP(H76,[1]14oct10h!$H$2:$W$159,12,0)</f>
        <v>0.410872788755644</v>
      </c>
      <c r="T76" s="2" t="n">
        <f aca="false">VLOOKUP(H76,[1]14oct10h!$H$2:$W$159,13,0)</f>
        <v>1371</v>
      </c>
      <c r="U76" s="2" t="n">
        <f aca="false">VLOOKUP(H76,[1]14oct10h!$H$2:$W$159,14,0)</f>
        <v>0.569719985020532</v>
      </c>
      <c r="V76" s="2" t="n">
        <f aca="false">VLOOKUP(H76,[1]14oct10h!$H$2:$W$159,15,0)</f>
        <v>46</v>
      </c>
      <c r="W76" s="2" t="n">
        <f aca="false">VLOOKUP(H76,[1]14oct10h!$H$2:$W$159,16,0)</f>
        <v>0.0194072262238242</v>
      </c>
    </row>
    <row r="77" customFormat="false" ht="15" hidden="false" customHeight="true" outlineLevel="0" collapsed="false">
      <c r="C77" s="10" t="n">
        <v>0.416666666666667</v>
      </c>
      <c r="D77" s="10" t="n">
        <v>0.666666666666667</v>
      </c>
      <c r="E77" s="76" t="n">
        <v>45578</v>
      </c>
      <c r="F77" s="32" t="s">
        <v>308</v>
      </c>
      <c r="G77" s="31" t="s">
        <v>61</v>
      </c>
      <c r="H77" s="45" t="s">
        <v>312</v>
      </c>
      <c r="I77" s="15" t="n">
        <v>43723</v>
      </c>
      <c r="J77" s="16"/>
      <c r="K77" s="17" t="n">
        <v>1.84275</v>
      </c>
      <c r="L77" s="18" t="s">
        <v>32</v>
      </c>
      <c r="M77" s="18" t="s">
        <v>33</v>
      </c>
      <c r="N77" s="19" t="s">
        <v>313</v>
      </c>
      <c r="O77" s="20" t="s">
        <v>314</v>
      </c>
      <c r="P77" s="21" t="s">
        <v>28</v>
      </c>
      <c r="Q77" s="35" t="n">
        <v>6455</v>
      </c>
      <c r="R77" s="2" t="n">
        <f aca="false">VLOOKUP(H77,[1]14oct10h!$H$2:$W$159,11,0)</f>
        <v>3258</v>
      </c>
      <c r="S77" s="2" t="n">
        <f aca="false">VLOOKUP(H77,[1]14oct10h!$H$2:$W$159,12,0)</f>
        <v>0.582824639294663</v>
      </c>
      <c r="T77" s="2" t="n">
        <f aca="false">VLOOKUP(H77,[1]14oct10h!$H$2:$W$159,13,0)</f>
        <v>590</v>
      </c>
      <c r="U77" s="2" t="n">
        <f aca="false">VLOOKUP(H77,[1]14oct10h!$H$2:$W$159,14,0)</f>
        <v>0.40219997931471</v>
      </c>
      <c r="V77" s="2" t="n">
        <f aca="false">VLOOKUP(H77,[1]14oct10h!$H$2:$W$159,15,0)</f>
        <v>31</v>
      </c>
      <c r="W77" s="2" t="n">
        <f aca="false">VLOOKUP(H77,[1]14oct10h!$H$2:$W$159,16,0)</f>
        <v>0.0149753813906275</v>
      </c>
    </row>
    <row r="78" customFormat="false" ht="15" hidden="false" customHeight="true" outlineLevel="0" collapsed="false">
      <c r="C78" s="10" t="n">
        <v>0.416666666666667</v>
      </c>
      <c r="D78" s="10" t="n">
        <v>0.666666666666667</v>
      </c>
      <c r="E78" s="76" t="n">
        <v>45578</v>
      </c>
      <c r="F78" s="32" t="s">
        <v>308</v>
      </c>
      <c r="G78" s="25" t="s">
        <v>61</v>
      </c>
      <c r="H78" s="45" t="s">
        <v>315</v>
      </c>
      <c r="I78" s="15" t="n">
        <v>43724</v>
      </c>
      <c r="J78" s="16"/>
      <c r="K78" s="17" t="n">
        <v>0.588082479100847</v>
      </c>
      <c r="L78" s="18" t="s">
        <v>32</v>
      </c>
      <c r="M78" s="18" t="s">
        <v>33</v>
      </c>
      <c r="N78" s="19" t="s">
        <v>316</v>
      </c>
      <c r="O78" s="20" t="s">
        <v>317</v>
      </c>
      <c r="P78" s="21" t="s">
        <v>28</v>
      </c>
      <c r="Q78" s="22" t="n">
        <v>2171</v>
      </c>
      <c r="R78" s="2" t="n">
        <f aca="false">VLOOKUP(H78,[1]14oct10h!$H$2:$W$159,11,0)</f>
        <v>1995</v>
      </c>
      <c r="S78" s="2" t="n">
        <f aca="false">VLOOKUP(H78,[1]14oct10h!$H$2:$W$159,12,0)</f>
        <v>0.78001906170597</v>
      </c>
      <c r="T78" s="2" t="n">
        <f aca="false">VLOOKUP(H78,[1]14oct10h!$H$2:$W$159,13,0)</f>
        <v>152</v>
      </c>
      <c r="U78" s="2" t="n">
        <f aca="false">VLOOKUP(H78,[1]14oct10h!$H$2:$W$159,14,0)</f>
        <v>0.15857650197468</v>
      </c>
      <c r="V78" s="2" t="n">
        <f aca="false">VLOOKUP(H78,[1]14oct10h!$H$2:$W$159,15,0)</f>
        <v>29</v>
      </c>
      <c r="W78" s="2" t="n">
        <f aca="false">VLOOKUP(H78,[1]14oct10h!$H$2:$W$159,16,0)</f>
        <v>0.0614044363193506</v>
      </c>
    </row>
    <row r="79" customFormat="false" ht="15" hidden="false" customHeight="true" outlineLevel="0" collapsed="false">
      <c r="C79" s="10" t="n">
        <v>0.416666666666667</v>
      </c>
      <c r="D79" s="10" t="n">
        <v>0.666666666666667</v>
      </c>
      <c r="E79" s="76" t="n">
        <v>45578</v>
      </c>
      <c r="F79" s="12" t="s">
        <v>308</v>
      </c>
      <c r="G79" s="69" t="n">
        <v>15</v>
      </c>
      <c r="H79" s="45" t="s">
        <v>318</v>
      </c>
      <c r="I79" s="15" t="n">
        <v>44299</v>
      </c>
      <c r="J79" s="16"/>
      <c r="K79" s="17" t="n">
        <v>1.39719047619048</v>
      </c>
      <c r="L79" s="18" t="s">
        <v>32</v>
      </c>
      <c r="M79" s="18" t="s">
        <v>78</v>
      </c>
      <c r="N79" s="24" t="s">
        <v>319</v>
      </c>
      <c r="O79" s="20" t="s">
        <v>320</v>
      </c>
      <c r="P79" s="21" t="s">
        <v>28</v>
      </c>
      <c r="Q79" s="22" t="n">
        <v>7934</v>
      </c>
      <c r="R79" s="2" t="n">
        <f aca="false">VLOOKUP(H79,[1]14oct10h!$H$2:$W$159,11,0)</f>
        <v>2907</v>
      </c>
      <c r="S79" s="2" t="n">
        <f aca="false">VLOOKUP(H79,[1]14oct10h!$H$2:$W$159,12,0)</f>
        <v>0.577259652063926</v>
      </c>
      <c r="T79" s="2" t="n">
        <f aca="false">VLOOKUP(H79,[1]14oct10h!$H$2:$W$159,13,0)</f>
        <v>634</v>
      </c>
      <c r="U79" s="2" t="n">
        <f aca="false">VLOOKUP(H79,[1]14oct10h!$H$2:$W$159,14,0)</f>
        <v>0.352816301817994</v>
      </c>
      <c r="V79" s="2" t="n">
        <f aca="false">VLOOKUP(H79,[1]14oct10h!$H$2:$W$159,15,0)</f>
        <v>53</v>
      </c>
      <c r="W79" s="2" t="n">
        <f aca="false">VLOOKUP(H79,[1]14oct10h!$H$2:$W$159,16,0)</f>
        <v>0.0699240461180803</v>
      </c>
    </row>
    <row r="80" customFormat="false" ht="15" hidden="false" customHeight="true" outlineLevel="0" collapsed="false">
      <c r="C80" s="10" t="n">
        <v>0.375</v>
      </c>
      <c r="D80" s="10" t="n">
        <v>0.625</v>
      </c>
      <c r="E80" s="76" t="n">
        <v>45578</v>
      </c>
      <c r="F80" s="32" t="s">
        <v>68</v>
      </c>
      <c r="G80" s="25" t="s">
        <v>69</v>
      </c>
      <c r="H80" s="33" t="s">
        <v>70</v>
      </c>
      <c r="I80" s="15" t="n">
        <v>32906</v>
      </c>
      <c r="J80" s="16"/>
      <c r="K80" s="17" t="n">
        <v>4.20969</v>
      </c>
      <c r="L80" s="18" t="s">
        <v>32</v>
      </c>
      <c r="M80" s="18" t="s">
        <v>33</v>
      </c>
      <c r="N80" s="19" t="s">
        <v>71</v>
      </c>
      <c r="O80" s="20" t="s">
        <v>72</v>
      </c>
      <c r="P80" s="21" t="s">
        <v>28</v>
      </c>
      <c r="Q80" s="22" t="n">
        <v>9064</v>
      </c>
      <c r="R80" s="2" t="n">
        <f aca="false">VLOOKUP(H80,[1]14oct10h!$H$2:$W$159,11,0)</f>
        <v>2720</v>
      </c>
      <c r="S80" s="2" t="n">
        <f aca="false">VLOOKUP(H80,[1]14oct10h!$H$2:$W$159,12,0)</f>
        <v>0.472275306291731</v>
      </c>
      <c r="T80" s="2" t="n">
        <f aca="false">VLOOKUP(H80,[1]14oct10h!$H$2:$W$159,13,0)</f>
        <v>605</v>
      </c>
      <c r="U80" s="2" t="n">
        <f aca="false">VLOOKUP(H80,[1]14oct10h!$H$2:$W$159,14,0)</f>
        <v>0.403227145797878</v>
      </c>
      <c r="V80" s="2" t="n">
        <f aca="false">VLOOKUP(H80,[1]14oct10h!$H$2:$W$159,15,0)</f>
        <v>39</v>
      </c>
      <c r="W80" s="2" t="n">
        <f aca="false">VLOOKUP(H80,[1]14oct10h!$H$2:$W$159,16,0)</f>
        <v>0.124497547910391</v>
      </c>
    </row>
    <row r="81" customFormat="false" ht="15" hidden="false" customHeight="true" outlineLevel="0" collapsed="false">
      <c r="C81" s="10" t="n">
        <v>0.375</v>
      </c>
      <c r="D81" s="10" t="n">
        <v>0.625</v>
      </c>
      <c r="E81" s="76" t="n">
        <v>45578</v>
      </c>
      <c r="F81" s="32" t="s">
        <v>68</v>
      </c>
      <c r="G81" s="31" t="s">
        <v>69</v>
      </c>
      <c r="H81" s="33" t="s">
        <v>73</v>
      </c>
      <c r="I81" s="15" t="n">
        <v>32908</v>
      </c>
      <c r="J81" s="16"/>
      <c r="K81" s="17" t="n">
        <v>0.527833333333334</v>
      </c>
      <c r="L81" s="18" t="s">
        <v>32</v>
      </c>
      <c r="M81" s="18" t="s">
        <v>33</v>
      </c>
      <c r="N81" s="19" t="s">
        <v>74</v>
      </c>
      <c r="O81" s="20" t="s">
        <v>75</v>
      </c>
      <c r="P81" s="21" t="s">
        <v>28</v>
      </c>
      <c r="Q81" s="22" t="n">
        <v>4788</v>
      </c>
      <c r="R81" s="2" t="n">
        <f aca="false">VLOOKUP(H81,[1]14oct10h!$H$2:$W$159,11,0)</f>
        <v>2096</v>
      </c>
      <c r="S81" s="2" t="n">
        <f aca="false">VLOOKUP(H81,[1]14oct10h!$H$2:$W$159,12,0)</f>
        <v>0.873364820769687</v>
      </c>
      <c r="T81" s="2" t="n">
        <f aca="false">VLOOKUP(H81,[1]14oct10h!$H$2:$W$159,13,0)</f>
        <v>89</v>
      </c>
      <c r="U81" s="2" t="n">
        <f aca="false">VLOOKUP(H81,[1]14oct10h!$H$2:$W$159,14,0)</f>
        <v>0.104509383163774</v>
      </c>
      <c r="V81" s="2" t="n">
        <f aca="false">VLOOKUP(H81,[1]14oct10h!$H$2:$W$159,15,0)</f>
        <v>20</v>
      </c>
      <c r="W81" s="2" t="n">
        <f aca="false">VLOOKUP(H81,[1]14oct10h!$H$2:$W$159,16,0)</f>
        <v>0.022125796066539</v>
      </c>
    </row>
    <row r="82" customFormat="false" ht="15" hidden="false" customHeight="true" outlineLevel="0" collapsed="false">
      <c r="C82" s="10" t="n">
        <v>0.375</v>
      </c>
      <c r="D82" s="10" t="n">
        <v>0.625</v>
      </c>
      <c r="E82" s="76" t="n">
        <v>45578</v>
      </c>
      <c r="F82" s="32" t="s">
        <v>68</v>
      </c>
      <c r="G82" s="25" t="s">
        <v>76</v>
      </c>
      <c r="H82" s="33" t="s">
        <v>77</v>
      </c>
      <c r="I82" s="15" t="n">
        <v>16875</v>
      </c>
      <c r="J82" s="16"/>
      <c r="K82" s="17" t="n">
        <v>0.970736666666668</v>
      </c>
      <c r="L82" s="18" t="s">
        <v>32</v>
      </c>
      <c r="M82" s="18" t="s">
        <v>78</v>
      </c>
      <c r="N82" s="19" t="s">
        <v>79</v>
      </c>
      <c r="O82" s="20" t="s">
        <v>80</v>
      </c>
      <c r="P82" s="21" t="s">
        <v>28</v>
      </c>
      <c r="Q82" s="22" t="n">
        <v>7207</v>
      </c>
      <c r="R82" s="2" t="n">
        <f aca="false">VLOOKUP(H82,[1]14oct10h!$H$2:$W$159,11,0)</f>
        <v>2187</v>
      </c>
      <c r="S82" s="2" t="n">
        <f aca="false">VLOOKUP(H82,[1]14oct10h!$H$2:$W$159,12,0)</f>
        <v>0.819896248912789</v>
      </c>
      <c r="T82" s="2" t="n">
        <f aca="false">VLOOKUP(H82,[1]14oct10h!$H$2:$W$159,13,0)</f>
        <v>132</v>
      </c>
      <c r="U82" s="2" t="n">
        <f aca="false">VLOOKUP(H82,[1]14oct10h!$H$2:$W$159,14,0)</f>
        <v>0.162194654999116</v>
      </c>
      <c r="V82" s="2" t="n">
        <f aca="false">VLOOKUP(H82,[1]14oct10h!$H$2:$W$159,15,0)</f>
        <v>12</v>
      </c>
      <c r="W82" s="2" t="n">
        <f aca="false">VLOOKUP(H82,[1]14oct10h!$H$2:$W$159,16,0)</f>
        <v>0.0179090960880945</v>
      </c>
    </row>
    <row r="83" customFormat="false" ht="15" hidden="false" customHeight="true" outlineLevel="0" collapsed="false">
      <c r="C83" s="10" t="n">
        <v>0.375</v>
      </c>
      <c r="D83" s="10" t="n">
        <v>0.625</v>
      </c>
      <c r="E83" s="76" t="n">
        <v>45578</v>
      </c>
      <c r="F83" s="32" t="s">
        <v>81</v>
      </c>
      <c r="G83" s="25" t="s">
        <v>82</v>
      </c>
      <c r="H83" s="34" t="s">
        <v>83</v>
      </c>
      <c r="I83" s="15" t="n">
        <v>6590</v>
      </c>
      <c r="J83" s="16"/>
      <c r="K83" s="17" t="n">
        <v>0.901843333333334</v>
      </c>
      <c r="L83" s="18" t="s">
        <v>32</v>
      </c>
      <c r="M83" s="18" t="s">
        <v>84</v>
      </c>
      <c r="N83" s="19" t="s">
        <v>85</v>
      </c>
      <c r="O83" s="20" t="s">
        <v>86</v>
      </c>
      <c r="P83" s="21" t="s">
        <v>28</v>
      </c>
      <c r="Q83" s="35" t="n">
        <v>7372</v>
      </c>
      <c r="R83" s="2" t="n">
        <f aca="false">VLOOKUP(H83,[1]14oct10h!$H$2:$W$159,11,0)</f>
        <v>2650</v>
      </c>
      <c r="S83" s="2" t="n">
        <f aca="false">VLOOKUP(H83,[1]14oct10h!$H$2:$W$159,12,0)</f>
        <v>0.714384293822761</v>
      </c>
      <c r="T83" s="2" t="n">
        <f aca="false">VLOOKUP(H83,[1]14oct10h!$H$2:$W$159,13,0)</f>
        <v>182</v>
      </c>
      <c r="U83" s="2" t="n">
        <f aca="false">VLOOKUP(H83,[1]14oct10h!$H$2:$W$159,14,0)</f>
        <v>0.234274449243132</v>
      </c>
      <c r="V83" s="2" t="n">
        <f aca="false">VLOOKUP(H83,[1]14oct10h!$H$2:$W$159,15,0)</f>
        <v>17</v>
      </c>
      <c r="W83" s="2" t="n">
        <f aca="false">VLOOKUP(H83,[1]14oct10h!$H$2:$W$159,16,0)</f>
        <v>0.0513412569341073</v>
      </c>
    </row>
    <row r="84" customFormat="false" ht="15" hidden="false" customHeight="true" outlineLevel="0" collapsed="false">
      <c r="C84" s="10" t="n">
        <v>0.375</v>
      </c>
      <c r="D84" s="10" t="n">
        <v>0.625</v>
      </c>
      <c r="E84" s="76" t="n">
        <v>45578</v>
      </c>
      <c r="F84" s="32" t="s">
        <v>81</v>
      </c>
      <c r="G84" s="31" t="s">
        <v>82</v>
      </c>
      <c r="H84" s="34" t="s">
        <v>87</v>
      </c>
      <c r="I84" s="15" t="n">
        <v>11871</v>
      </c>
      <c r="J84" s="16"/>
      <c r="K84" s="17" t="n">
        <v>1.31757166666667</v>
      </c>
      <c r="L84" s="18" t="s">
        <v>32</v>
      </c>
      <c r="M84" s="18" t="s">
        <v>88</v>
      </c>
      <c r="N84" s="19" t="s">
        <v>89</v>
      </c>
      <c r="O84" s="20" t="s">
        <v>90</v>
      </c>
      <c r="P84" s="21" t="s">
        <v>28</v>
      </c>
      <c r="Q84" s="35" t="n">
        <v>8506</v>
      </c>
      <c r="R84" s="2" t="n">
        <f aca="false">VLOOKUP(H84,[1]14oct10h!$H$2:$W$159,11,0)</f>
        <v>2582</v>
      </c>
      <c r="S84" s="2" t="n">
        <f aca="false">VLOOKUP(H84,[1]14oct10h!$H$2:$W$159,12,0)</f>
        <v>0.741670008138861</v>
      </c>
      <c r="T84" s="2" t="n">
        <f aca="false">VLOOKUP(H84,[1]14oct10h!$H$2:$W$159,13,0)</f>
        <v>288</v>
      </c>
      <c r="U84" s="2" t="n">
        <f aca="false">VLOOKUP(H84,[1]14oct10h!$H$2:$W$159,14,0)</f>
        <v>0.212830438837535</v>
      </c>
      <c r="V84" s="2" t="n">
        <f aca="false">VLOOKUP(H84,[1]14oct10h!$H$2:$W$159,15,0)</f>
        <v>16</v>
      </c>
      <c r="W84" s="2" t="n">
        <f aca="false">VLOOKUP(H84,[1]14oct10h!$H$2:$W$159,16,0)</f>
        <v>0.0454995530236035</v>
      </c>
    </row>
    <row r="85" customFormat="false" ht="15" hidden="false" customHeight="true" outlineLevel="0" collapsed="false">
      <c r="C85" s="10" t="n">
        <v>0.375</v>
      </c>
      <c r="D85" s="10" t="n">
        <v>0.625</v>
      </c>
      <c r="E85" s="76" t="n">
        <v>45578</v>
      </c>
      <c r="F85" s="32" t="s">
        <v>81</v>
      </c>
      <c r="G85" s="25" t="s">
        <v>91</v>
      </c>
      <c r="H85" s="34" t="s">
        <v>92</v>
      </c>
      <c r="I85" s="15" t="n">
        <v>16871</v>
      </c>
      <c r="J85" s="16"/>
      <c r="K85" s="17" t="n">
        <v>2.45341666666667</v>
      </c>
      <c r="L85" s="18" t="s">
        <v>32</v>
      </c>
      <c r="M85" s="18" t="s">
        <v>93</v>
      </c>
      <c r="N85" s="19" t="s">
        <v>94</v>
      </c>
      <c r="O85" s="20" t="s">
        <v>95</v>
      </c>
      <c r="P85" s="21" t="s">
        <v>28</v>
      </c>
      <c r="Q85" s="35" t="n">
        <v>9463</v>
      </c>
      <c r="R85" s="2" t="n">
        <f aca="false">VLOOKUP(H85,[1]14oct10h!$H$2:$W$159,11,0)</f>
        <v>5464</v>
      </c>
      <c r="S85" s="2" t="n">
        <f aca="false">VLOOKUP(H85,[1]14oct10h!$H$2:$W$159,12,0)</f>
        <v>0.564280983112145</v>
      </c>
      <c r="T85" s="2" t="n">
        <f aca="false">VLOOKUP(H85,[1]14oct10h!$H$2:$W$159,13,0)</f>
        <v>1640</v>
      </c>
      <c r="U85" s="2" t="n">
        <f aca="false">VLOOKUP(H85,[1]14oct10h!$H$2:$W$159,14,0)</f>
        <v>0.351296627846187</v>
      </c>
      <c r="V85" s="2" t="n">
        <f aca="false">VLOOKUP(H85,[1]14oct10h!$H$2:$W$159,15,0)</f>
        <v>143</v>
      </c>
      <c r="W85" s="2" t="n">
        <f aca="false">VLOOKUP(H85,[1]14oct10h!$H$2:$W$159,16,0)</f>
        <v>0.0844223890416682</v>
      </c>
    </row>
    <row r="86" customFormat="false" ht="15" hidden="false" customHeight="true" outlineLevel="0" collapsed="false">
      <c r="C86" s="10" t="n">
        <v>0.375</v>
      </c>
      <c r="D86" s="10" t="n">
        <v>0.625</v>
      </c>
      <c r="E86" s="76" t="n">
        <v>45578</v>
      </c>
      <c r="F86" s="32" t="s">
        <v>81</v>
      </c>
      <c r="G86" s="25" t="s">
        <v>96</v>
      </c>
      <c r="H86" s="34" t="s">
        <v>97</v>
      </c>
      <c r="I86" s="15" t="n">
        <v>50849</v>
      </c>
      <c r="J86" s="16" t="n">
        <v>52130</v>
      </c>
      <c r="K86" s="17" t="n">
        <v>0.267491904761905</v>
      </c>
      <c r="L86" s="18" t="s">
        <v>24</v>
      </c>
      <c r="M86" s="18" t="s">
        <v>24</v>
      </c>
      <c r="N86" s="19" t="s">
        <v>98</v>
      </c>
      <c r="O86" s="20" t="s">
        <v>99</v>
      </c>
      <c r="P86" s="21" t="s">
        <v>100</v>
      </c>
      <c r="Q86" s="35" t="n">
        <v>1724</v>
      </c>
      <c r="R86" s="2" t="n">
        <f aca="false">VLOOKUP(H86,[1]14oct10h!$H$2:$W$159,11,0)</f>
        <v>1156</v>
      </c>
      <c r="S86" s="2" t="n">
        <f aca="false">VLOOKUP(H86,[1]14oct10h!$H$2:$W$159,12,0)</f>
        <v>0.852108456340781</v>
      </c>
      <c r="T86" s="2" t="n">
        <f aca="false">VLOOKUP(H86,[1]14oct10h!$H$2:$W$159,13,0)</f>
        <v>35</v>
      </c>
      <c r="U86" s="2" t="n">
        <f aca="false">VLOOKUP(H86,[1]14oct10h!$H$2:$W$159,14,0)</f>
        <v>0.136628895074973</v>
      </c>
      <c r="V86" s="2" t="n">
        <f aca="false">VLOOKUP(H86,[1]14oct10h!$H$2:$W$159,15,0)</f>
        <v>4</v>
      </c>
      <c r="W86" s="2" t="n">
        <f aca="false">VLOOKUP(H86,[1]14oct10h!$H$2:$W$159,16,0)</f>
        <v>0.0112626485842459</v>
      </c>
    </row>
    <row r="87" customFormat="false" ht="15" hidden="false" customHeight="true" outlineLevel="0" collapsed="false">
      <c r="C87" s="10" t="n">
        <v>0.625</v>
      </c>
      <c r="D87" s="10" t="n">
        <v>0.833333333333333</v>
      </c>
      <c r="E87" s="76" t="n">
        <v>45578</v>
      </c>
      <c r="F87" s="32" t="s">
        <v>101</v>
      </c>
      <c r="G87" s="25" t="s">
        <v>61</v>
      </c>
      <c r="H87" s="36" t="s">
        <v>102</v>
      </c>
      <c r="I87" s="15" t="n">
        <v>43974</v>
      </c>
      <c r="J87" s="16"/>
      <c r="K87" s="17" t="n">
        <v>2.725096</v>
      </c>
      <c r="L87" s="18" t="s">
        <v>32</v>
      </c>
      <c r="M87" s="18" t="s">
        <v>33</v>
      </c>
      <c r="N87" s="19" t="s">
        <v>103</v>
      </c>
      <c r="O87" s="20" t="s">
        <v>104</v>
      </c>
      <c r="P87" s="21" t="s">
        <v>100</v>
      </c>
      <c r="Q87" s="35" t="n">
        <v>7297</v>
      </c>
      <c r="R87" s="2" t="n">
        <f aca="false">VLOOKUP(H87,[1]14oct10h!$H$2:$W$159,11,0)</f>
        <v>4616</v>
      </c>
      <c r="S87" s="2" t="n">
        <f aca="false">VLOOKUP(H87,[1]14oct10h!$H$2:$W$159,12,0)</f>
        <v>0.444167049800987</v>
      </c>
      <c r="T87" s="2" t="n">
        <f aca="false">VLOOKUP(H87,[1]14oct10h!$H$2:$W$159,13,0)</f>
        <v>1194</v>
      </c>
      <c r="U87" s="2" t="n">
        <f aca="false">VLOOKUP(H87,[1]14oct10h!$H$2:$W$159,14,0)</f>
        <v>0.53525383151897</v>
      </c>
      <c r="V87" s="2" t="n">
        <f aca="false">VLOOKUP(H87,[1]14oct10h!$H$2:$W$159,15,0)</f>
        <v>75</v>
      </c>
      <c r="W87" s="2" t="n">
        <f aca="false">VLOOKUP(H87,[1]14oct10h!$H$2:$W$159,16,0)</f>
        <v>0.0205791186800433</v>
      </c>
    </row>
    <row r="88" customFormat="false" ht="15" hidden="false" customHeight="true" outlineLevel="0" collapsed="false">
      <c r="C88" s="10" t="n">
        <v>0.625</v>
      </c>
      <c r="D88" s="10" t="n">
        <v>0.833333333333333</v>
      </c>
      <c r="E88" s="76" t="n">
        <v>45578</v>
      </c>
      <c r="F88" s="32" t="s">
        <v>105</v>
      </c>
      <c r="G88" s="31" t="s">
        <v>96</v>
      </c>
      <c r="H88" s="36" t="s">
        <v>106</v>
      </c>
      <c r="I88" s="15" t="n">
        <v>56538</v>
      </c>
      <c r="J88" s="16"/>
      <c r="K88" s="17" t="n">
        <v>0.279883666666667</v>
      </c>
      <c r="L88" s="18" t="s">
        <v>24</v>
      </c>
      <c r="M88" s="18" t="s">
        <v>24</v>
      </c>
      <c r="N88" s="19" t="s">
        <v>107</v>
      </c>
      <c r="O88" s="20" t="s">
        <v>108</v>
      </c>
      <c r="P88" s="21" t="s">
        <v>28</v>
      </c>
      <c r="Q88" s="35" t="n">
        <v>2071</v>
      </c>
      <c r="R88" s="2" t="n">
        <f aca="false">VLOOKUP(H88,[1]14oct10h!$H$2:$W$159,11,0)</f>
        <v>1194</v>
      </c>
      <c r="S88" s="2" t="n">
        <f aca="false">VLOOKUP(H88,[1]14oct10h!$H$2:$W$159,12,0)</f>
        <v>0.655647871220512</v>
      </c>
      <c r="T88" s="2" t="n">
        <f aca="false">VLOOKUP(H88,[1]14oct10h!$H$2:$W$159,13,0)</f>
        <v>64</v>
      </c>
      <c r="U88" s="2" t="n">
        <f aca="false">VLOOKUP(H88,[1]14oct10h!$H$2:$W$159,14,0)</f>
        <v>0.13490078555159</v>
      </c>
      <c r="V88" s="2" t="n">
        <f aca="false">VLOOKUP(H88,[1]14oct10h!$H$2:$W$159,15,0)</f>
        <v>12</v>
      </c>
      <c r="W88" s="2" t="n">
        <f aca="false">VLOOKUP(H88,[1]14oct10h!$H$2:$W$159,16,0)</f>
        <v>0.209451343227898</v>
      </c>
    </row>
    <row r="89" customFormat="false" ht="15" hidden="false" customHeight="true" outlineLevel="0" collapsed="false">
      <c r="C89" s="10" t="n">
        <v>0.625</v>
      </c>
      <c r="D89" s="10" t="n">
        <v>0.833333333333333</v>
      </c>
      <c r="E89" s="76" t="n">
        <v>45578</v>
      </c>
      <c r="F89" s="32" t="s">
        <v>105</v>
      </c>
      <c r="G89" s="25" t="s">
        <v>109</v>
      </c>
      <c r="H89" s="36" t="s">
        <v>110</v>
      </c>
      <c r="I89" s="15" t="n">
        <v>45478</v>
      </c>
      <c r="J89" s="16"/>
      <c r="K89" s="17" t="n">
        <v>1.311617125</v>
      </c>
      <c r="L89" s="18" t="s">
        <v>111</v>
      </c>
      <c r="M89" s="18" t="s">
        <v>112</v>
      </c>
      <c r="N89" s="19" t="s">
        <v>113</v>
      </c>
      <c r="O89" s="20" t="s">
        <v>114</v>
      </c>
      <c r="P89" s="21" t="s">
        <v>28</v>
      </c>
      <c r="Q89" s="22" t="n">
        <v>4735</v>
      </c>
      <c r="R89" s="2" t="n">
        <f aca="false">VLOOKUP(H89,[1]14oct10h!$H$2:$W$159,11,0)</f>
        <v>1559</v>
      </c>
      <c r="S89" s="2" t="n">
        <f aca="false">VLOOKUP(H89,[1]14oct10h!$H$2:$W$159,12,0)</f>
        <v>0.565926720234159</v>
      </c>
      <c r="T89" s="2" t="n">
        <f aca="false">VLOOKUP(H89,[1]14oct10h!$H$2:$W$159,13,0)</f>
        <v>493</v>
      </c>
      <c r="U89" s="2" t="n">
        <f aca="false">VLOOKUP(H89,[1]14oct10h!$H$2:$W$159,14,0)</f>
        <v>0.416319581692313</v>
      </c>
      <c r="V89" s="2" t="n">
        <f aca="false">VLOOKUP(H89,[1]14oct10h!$H$2:$W$159,15,0)</f>
        <v>12</v>
      </c>
      <c r="W89" s="2" t="n">
        <f aca="false">VLOOKUP(H89,[1]14oct10h!$H$2:$W$159,16,0)</f>
        <v>0.0177536980735285</v>
      </c>
    </row>
    <row r="90" customFormat="false" ht="15" hidden="false" customHeight="true" outlineLevel="0" collapsed="false">
      <c r="C90" s="10" t="n">
        <v>0.625</v>
      </c>
      <c r="D90" s="10" t="n">
        <v>0.833333333333333</v>
      </c>
      <c r="E90" s="76" t="n">
        <v>45578</v>
      </c>
      <c r="F90" s="32" t="s">
        <v>105</v>
      </c>
      <c r="G90" s="31" t="s">
        <v>115</v>
      </c>
      <c r="H90" s="36" t="s">
        <v>116</v>
      </c>
      <c r="I90" s="15" t="n">
        <v>41025</v>
      </c>
      <c r="J90" s="16"/>
      <c r="K90" s="17" t="n">
        <v>0.57912</v>
      </c>
      <c r="L90" s="18" t="s">
        <v>111</v>
      </c>
      <c r="M90" s="18" t="s">
        <v>117</v>
      </c>
      <c r="N90" s="19" t="s">
        <v>118</v>
      </c>
      <c r="O90" s="20" t="s">
        <v>119</v>
      </c>
      <c r="P90" s="21" t="s">
        <v>28</v>
      </c>
      <c r="Q90" s="22" t="n">
        <v>1994</v>
      </c>
      <c r="R90" s="2" t="n">
        <f aca="false">VLOOKUP(H90,[1]14oct10h!$H$2:$W$159,11,0)</f>
        <v>753</v>
      </c>
      <c r="S90" s="2" t="n">
        <f aca="false">VLOOKUP(H90,[1]14oct10h!$H$2:$W$159,12,0)</f>
        <v>0.44263052261519</v>
      </c>
      <c r="T90" s="2" t="n">
        <f aca="false">VLOOKUP(H90,[1]14oct10h!$H$2:$W$159,13,0)</f>
        <v>138</v>
      </c>
      <c r="U90" s="2" t="n">
        <f aca="false">VLOOKUP(H90,[1]14oct10h!$H$2:$W$159,14,0)</f>
        <v>0.546697985103866</v>
      </c>
      <c r="V90" s="2" t="n">
        <f aca="false">VLOOKUP(H90,[1]14oct10h!$H$2:$W$159,15,0)</f>
        <v>6</v>
      </c>
      <c r="W90" s="2" t="n">
        <f aca="false">VLOOKUP(H90,[1]14oct10h!$H$2:$W$159,16,0)</f>
        <v>0.0106714922809435</v>
      </c>
    </row>
    <row r="91" customFormat="false" ht="15" hidden="false" customHeight="true" outlineLevel="0" collapsed="false">
      <c r="C91" s="10" t="n">
        <v>0.625</v>
      </c>
      <c r="D91" s="10" t="n">
        <v>0.833333333333333</v>
      </c>
      <c r="E91" s="76" t="n">
        <v>45578</v>
      </c>
      <c r="F91" s="37" t="s">
        <v>120</v>
      </c>
      <c r="G91" s="31" t="s">
        <v>56</v>
      </c>
      <c r="H91" s="38" t="s">
        <v>121</v>
      </c>
      <c r="I91" s="15" t="n">
        <v>52262</v>
      </c>
      <c r="J91" s="16"/>
      <c r="K91" s="17" t="n">
        <v>1.39288435507813</v>
      </c>
      <c r="L91" s="18" t="s">
        <v>24</v>
      </c>
      <c r="M91" s="18" t="s">
        <v>58</v>
      </c>
      <c r="N91" s="19" t="s">
        <v>122</v>
      </c>
      <c r="O91" s="20" t="s">
        <v>123</v>
      </c>
      <c r="P91" s="21" t="s">
        <v>28</v>
      </c>
      <c r="Q91" s="22"/>
      <c r="R91" s="2" t="n">
        <f aca="false">VLOOKUP(H91,[1]14oct10h!$H$2:$W$159,11,0)</f>
        <v>2223</v>
      </c>
      <c r="S91" s="2" t="n">
        <f aca="false">VLOOKUP(H91,[1]14oct10h!$H$2:$W$159,12,0)</f>
        <v>0.750604541499888</v>
      </c>
      <c r="T91" s="2" t="n">
        <f aca="false">VLOOKUP(H91,[1]14oct10h!$H$2:$W$159,13,0)</f>
        <v>256</v>
      </c>
      <c r="U91" s="2" t="n">
        <f aca="false">VLOOKUP(H91,[1]14oct10h!$H$2:$W$159,14,0)</f>
        <v>0.245746247388808</v>
      </c>
      <c r="V91" s="2" t="n">
        <f aca="false">VLOOKUP(H91,[1]14oct10h!$H$2:$W$159,15,0)</f>
        <v>5</v>
      </c>
      <c r="W91" s="2" t="n">
        <f aca="false">VLOOKUP(H91,[1]14oct10h!$H$2:$W$159,16,0)</f>
        <v>0.00364921111130392</v>
      </c>
    </row>
    <row r="92" customFormat="false" ht="15" hidden="false" customHeight="true" outlineLevel="0" collapsed="false">
      <c r="C92" s="10" t="n">
        <v>0.625</v>
      </c>
      <c r="D92" s="10" t="n">
        <v>0.833333333333333</v>
      </c>
      <c r="E92" s="76" t="n">
        <v>45578</v>
      </c>
      <c r="F92" s="37" t="s">
        <v>120</v>
      </c>
      <c r="G92" s="25" t="s">
        <v>56</v>
      </c>
      <c r="H92" s="38" t="s">
        <v>124</v>
      </c>
      <c r="I92" s="15" t="n">
        <v>30775</v>
      </c>
      <c r="J92" s="16"/>
      <c r="K92" s="17" t="n">
        <v>1.5643155168457</v>
      </c>
      <c r="L92" s="18" t="s">
        <v>24</v>
      </c>
      <c r="M92" s="18" t="s">
        <v>58</v>
      </c>
      <c r="N92" s="19" t="s">
        <v>125</v>
      </c>
      <c r="O92" s="20" t="s">
        <v>126</v>
      </c>
      <c r="P92" s="21" t="s">
        <v>28</v>
      </c>
      <c r="Q92" s="22" t="n">
        <v>3115</v>
      </c>
      <c r="R92" s="2" t="n">
        <f aca="false">VLOOKUP(H92,[1]14oct10h!$H$2:$W$159,11,0)</f>
        <v>1763</v>
      </c>
      <c r="S92" s="2" t="n">
        <f aca="false">VLOOKUP(H92,[1]14oct10h!$H$2:$W$159,12,0)</f>
        <v>0.5066328009409</v>
      </c>
      <c r="T92" s="2" t="n">
        <f aca="false">VLOOKUP(H92,[1]14oct10h!$H$2:$W$159,13,0)</f>
        <v>331</v>
      </c>
      <c r="U92" s="2" t="n">
        <f aca="false">VLOOKUP(H92,[1]14oct10h!$H$2:$W$159,14,0)</f>
        <v>0.483541692847823</v>
      </c>
      <c r="V92" s="2" t="n">
        <f aca="false">VLOOKUP(H92,[1]14oct10h!$H$2:$W$159,15,0)</f>
        <v>7</v>
      </c>
      <c r="W92" s="2" t="n">
        <f aca="false">VLOOKUP(H92,[1]14oct10h!$H$2:$W$159,16,0)</f>
        <v>0.00982550621127626</v>
      </c>
    </row>
    <row r="93" customFormat="false" ht="15" hidden="false" customHeight="true" outlineLevel="0" collapsed="false">
      <c r="C93" s="10" t="n">
        <v>0.625</v>
      </c>
      <c r="D93" s="10" t="n">
        <v>0.875</v>
      </c>
      <c r="E93" s="76" t="n">
        <v>45578</v>
      </c>
      <c r="F93" s="39" t="s">
        <v>127</v>
      </c>
      <c r="G93" s="25" t="s">
        <v>128</v>
      </c>
      <c r="H93" s="40" t="s">
        <v>129</v>
      </c>
      <c r="I93" s="15" t="n">
        <v>10249</v>
      </c>
      <c r="J93" s="16"/>
      <c r="K93" s="17" t="n">
        <v>1.39929116638184</v>
      </c>
      <c r="L93" s="18" t="s">
        <v>32</v>
      </c>
      <c r="M93" s="18" t="s">
        <v>33</v>
      </c>
      <c r="N93" s="19" t="s">
        <v>130</v>
      </c>
      <c r="O93" s="20" t="s">
        <v>131</v>
      </c>
      <c r="P93" s="21" t="s">
        <v>100</v>
      </c>
      <c r="Q93" s="35" t="n">
        <v>2100</v>
      </c>
      <c r="R93" s="2" t="n">
        <f aca="false">VLOOKUP(H93,[1]14oct10h!$H$2:$W$159,11,0)</f>
        <v>768</v>
      </c>
      <c r="S93" s="2" t="n">
        <f aca="false">VLOOKUP(H93,[1]14oct10h!$H$2:$W$159,12,0)</f>
        <v>0.142866103356568</v>
      </c>
      <c r="T93" s="2" t="n">
        <f aca="false">VLOOKUP(H93,[1]14oct10h!$H$2:$W$159,13,0)</f>
        <v>1324</v>
      </c>
      <c r="U93" s="2" t="n">
        <f aca="false">VLOOKUP(H93,[1]14oct10h!$H$2:$W$159,14,0)</f>
        <v>0.848877414421767</v>
      </c>
      <c r="V93" s="2" t="n">
        <f aca="false">VLOOKUP(H93,[1]14oct10h!$H$2:$W$159,15,0)</f>
        <v>12</v>
      </c>
      <c r="W93" s="2" t="n">
        <f aca="false">VLOOKUP(H93,[1]14oct10h!$H$2:$W$159,16,0)</f>
        <v>0.0082564822216657</v>
      </c>
    </row>
    <row r="94" customFormat="false" ht="15" hidden="false" customHeight="true" outlineLevel="0" collapsed="false">
      <c r="C94" s="10" t="n">
        <v>0.625</v>
      </c>
      <c r="D94" s="10" t="n">
        <v>0.875</v>
      </c>
      <c r="E94" s="76" t="n">
        <v>45578</v>
      </c>
      <c r="F94" s="41" t="s">
        <v>127</v>
      </c>
      <c r="G94" s="13" t="s">
        <v>61</v>
      </c>
      <c r="H94" s="40" t="s">
        <v>132</v>
      </c>
      <c r="I94" s="15" t="n">
        <v>32904</v>
      </c>
      <c r="J94" s="16" t="n">
        <v>56458</v>
      </c>
      <c r="K94" s="17" t="n">
        <v>2.25205940265152</v>
      </c>
      <c r="L94" s="18" t="s">
        <v>32</v>
      </c>
      <c r="M94" s="18" t="s">
        <v>33</v>
      </c>
      <c r="N94" s="19" t="s">
        <v>133</v>
      </c>
      <c r="O94" s="20" t="s">
        <v>134</v>
      </c>
      <c r="P94" s="21" t="s">
        <v>28</v>
      </c>
      <c r="Q94" s="35" t="n">
        <v>8232</v>
      </c>
      <c r="R94" s="2" t="n">
        <f aca="false">VLOOKUP(H94,[1]14oct10h!$H$2:$W$159,11,0)</f>
        <v>3899</v>
      </c>
      <c r="S94" s="2" t="n">
        <f aca="false">VLOOKUP(H94,[1]14oct10h!$H$2:$W$159,12,0)</f>
        <v>0.716211463749825</v>
      </c>
      <c r="T94" s="2" t="n">
        <f aca="false">VLOOKUP(H94,[1]14oct10h!$H$2:$W$159,13,0)</f>
        <v>184</v>
      </c>
      <c r="U94" s="2" t="n">
        <f aca="false">VLOOKUP(H94,[1]14oct10h!$H$2:$W$159,14,0)</f>
        <v>0.251070735480357</v>
      </c>
      <c r="V94" s="2" t="n">
        <f aca="false">VLOOKUP(H94,[1]14oct10h!$H$2:$W$159,15,0)</f>
        <v>28</v>
      </c>
      <c r="W94" s="2" t="n">
        <f aca="false">VLOOKUP(H94,[1]14oct10h!$H$2:$W$159,16,0)</f>
        <v>0.0327178007698173</v>
      </c>
    </row>
    <row r="95" customFormat="false" ht="15" hidden="false" customHeight="true" outlineLevel="0" collapsed="false">
      <c r="C95" s="10" t="n">
        <v>0.625</v>
      </c>
      <c r="D95" s="10" t="n">
        <v>0.875</v>
      </c>
      <c r="E95" s="76" t="n">
        <v>45578</v>
      </c>
      <c r="F95" s="41" t="s">
        <v>135</v>
      </c>
      <c r="G95" s="31" t="s">
        <v>136</v>
      </c>
      <c r="H95" s="42" t="s">
        <v>137</v>
      </c>
      <c r="I95" s="15" t="n">
        <v>16907</v>
      </c>
      <c r="J95" s="16"/>
      <c r="K95" s="17" t="n">
        <v>1.775305</v>
      </c>
      <c r="L95" s="18" t="s">
        <v>32</v>
      </c>
      <c r="M95" s="18" t="s">
        <v>33</v>
      </c>
      <c r="N95" s="19" t="s">
        <v>138</v>
      </c>
      <c r="O95" s="20" t="s">
        <v>139</v>
      </c>
      <c r="P95" s="21" t="s">
        <v>100</v>
      </c>
      <c r="Q95" s="35" t="n">
        <v>1837</v>
      </c>
      <c r="R95" s="2" t="n">
        <f aca="false">VLOOKUP(H95,[1]14oct10h!$H$2:$W$159,11,0)</f>
        <v>359</v>
      </c>
      <c r="S95" s="2" t="n">
        <f aca="false">VLOOKUP(H95,[1]14oct10h!$H$2:$W$159,12,0)</f>
        <v>0.116247929431062</v>
      </c>
      <c r="T95" s="2" t="n">
        <f aca="false">VLOOKUP(H95,[1]14oct10h!$H$2:$W$159,13,0)</f>
        <v>632</v>
      </c>
      <c r="U95" s="2" t="n">
        <f aca="false">VLOOKUP(H95,[1]14oct10h!$H$2:$W$159,14,0)</f>
        <v>0.88360918814384</v>
      </c>
      <c r="V95" s="2" t="n">
        <f aca="false">VLOOKUP(H95,[1]14oct10h!$H$2:$W$159,15,0)</f>
        <v>2</v>
      </c>
      <c r="W95" s="2" t="n">
        <f aca="false">VLOOKUP(H95,[1]14oct10h!$H$2:$W$159,16,0)</f>
        <v>0.000142882425098463</v>
      </c>
    </row>
    <row r="96" customFormat="false" ht="15" hidden="false" customHeight="true" outlineLevel="0" collapsed="false">
      <c r="C96" s="10" t="n">
        <v>0.625</v>
      </c>
      <c r="D96" s="10" t="n">
        <v>0.875</v>
      </c>
      <c r="E96" s="76" t="n">
        <v>45578</v>
      </c>
      <c r="F96" s="41" t="s">
        <v>135</v>
      </c>
      <c r="G96" s="25" t="s">
        <v>30</v>
      </c>
      <c r="H96" s="42" t="s">
        <v>140</v>
      </c>
      <c r="I96" s="15" t="n">
        <v>15585</v>
      </c>
      <c r="J96" s="16"/>
      <c r="K96" s="17" t="n">
        <v>3.60336832541667</v>
      </c>
      <c r="L96" s="18" t="s">
        <v>32</v>
      </c>
      <c r="M96" s="18" t="s">
        <v>33</v>
      </c>
      <c r="N96" s="19" t="s">
        <v>141</v>
      </c>
      <c r="O96" s="20" t="s">
        <v>142</v>
      </c>
      <c r="P96" s="21" t="s">
        <v>28</v>
      </c>
      <c r="Q96" s="35" t="n">
        <v>14279</v>
      </c>
      <c r="R96" s="2" t="n">
        <f aca="false">VLOOKUP(H96,[1]14oct10h!$H$2:$W$159,11,0)</f>
        <v>4534</v>
      </c>
      <c r="S96" s="2" t="n">
        <f aca="false">VLOOKUP(H96,[1]14oct10h!$H$2:$W$159,12,0)</f>
        <v>0.733541971538894</v>
      </c>
      <c r="T96" s="2" t="n">
        <f aca="false">VLOOKUP(H96,[1]14oct10h!$H$2:$W$159,13,0)</f>
        <v>362</v>
      </c>
      <c r="U96" s="2" t="n">
        <f aca="false">VLOOKUP(H96,[1]14oct10h!$H$2:$W$159,14,0)</f>
        <v>0.20784626192238</v>
      </c>
      <c r="V96" s="2" t="n">
        <f aca="false">VLOOKUP(H96,[1]14oct10h!$H$2:$W$159,15,0)</f>
        <v>118</v>
      </c>
      <c r="W96" s="2" t="n">
        <f aca="false">VLOOKUP(H96,[1]14oct10h!$H$2:$W$159,16,0)</f>
        <v>0.0586117665387264</v>
      </c>
    </row>
    <row r="97" customFormat="false" ht="15" hidden="false" customHeight="true" outlineLevel="0" collapsed="false">
      <c r="C97" s="10" t="n">
        <v>0.625</v>
      </c>
      <c r="D97" s="10" t="n">
        <v>0.875</v>
      </c>
      <c r="E97" s="76" t="n">
        <v>45578</v>
      </c>
      <c r="F97" s="41" t="s">
        <v>135</v>
      </c>
      <c r="G97" s="31" t="s">
        <v>143</v>
      </c>
      <c r="H97" s="42" t="s">
        <v>144</v>
      </c>
      <c r="I97" s="15" t="n">
        <v>18812</v>
      </c>
      <c r="J97" s="16"/>
      <c r="K97" s="17" t="n">
        <v>0.721046666666667</v>
      </c>
      <c r="L97" s="18" t="s">
        <v>111</v>
      </c>
      <c r="M97" s="18" t="s">
        <v>145</v>
      </c>
      <c r="N97" s="19" t="s">
        <v>146</v>
      </c>
      <c r="O97" s="20" t="s">
        <v>147</v>
      </c>
      <c r="P97" s="21" t="s">
        <v>28</v>
      </c>
      <c r="Q97" s="35" t="n">
        <v>2866</v>
      </c>
      <c r="R97" s="2" t="n">
        <f aca="false">VLOOKUP(H97,[1]14oct10h!$H$2:$W$159,11,0)</f>
        <v>1034</v>
      </c>
      <c r="S97" s="2" t="n">
        <f aca="false">VLOOKUP(H97,[1]14oct10h!$H$2:$W$159,12,0)</f>
        <v>0.581877819996352</v>
      </c>
      <c r="T97" s="2" t="n">
        <f aca="false">VLOOKUP(H97,[1]14oct10h!$H$2:$W$159,13,0)</f>
        <v>209</v>
      </c>
      <c r="U97" s="2" t="n">
        <f aca="false">VLOOKUP(H97,[1]14oct10h!$H$2:$W$159,14,0)</f>
        <v>0.279625080406242</v>
      </c>
      <c r="V97" s="2" t="n">
        <f aca="false">VLOOKUP(H97,[1]14oct10h!$H$2:$W$159,15,0)</f>
        <v>32</v>
      </c>
      <c r="W97" s="2" t="n">
        <f aca="false">VLOOKUP(H97,[1]14oct10h!$H$2:$W$159,16,0)</f>
        <v>0.138497099597406</v>
      </c>
    </row>
    <row r="98" customFormat="false" ht="15" hidden="false" customHeight="true" outlineLevel="0" collapsed="false">
      <c r="C98" s="10" t="n">
        <v>0.625</v>
      </c>
      <c r="D98" s="10" t="n">
        <v>0.875</v>
      </c>
      <c r="E98" s="76" t="n">
        <v>45578</v>
      </c>
      <c r="F98" s="39" t="s">
        <v>148</v>
      </c>
      <c r="G98" s="25" t="s">
        <v>61</v>
      </c>
      <c r="H98" s="43" t="s">
        <v>149</v>
      </c>
      <c r="I98" s="15" t="n">
        <v>15678</v>
      </c>
      <c r="J98" s="16"/>
      <c r="K98" s="17" t="n">
        <v>0.770116666666667</v>
      </c>
      <c r="L98" s="18" t="s">
        <v>32</v>
      </c>
      <c r="M98" s="18" t="s">
        <v>33</v>
      </c>
      <c r="N98" s="19" t="s">
        <v>150</v>
      </c>
      <c r="O98" s="20" t="s">
        <v>151</v>
      </c>
      <c r="P98" s="21" t="s">
        <v>28</v>
      </c>
      <c r="Q98" s="22" t="n">
        <v>2089</v>
      </c>
      <c r="R98" s="2" t="n">
        <f aca="false">VLOOKUP(H98,[1]14oct10h!$H$2:$W$159,11,0)</f>
        <v>1869</v>
      </c>
      <c r="S98" s="2" t="n">
        <f aca="false">VLOOKUP(H98,[1]14oct10h!$H$2:$W$159,12,0)</f>
        <v>0.554241881589713</v>
      </c>
      <c r="T98" s="2" t="n">
        <f aca="false">VLOOKUP(H98,[1]14oct10h!$H$2:$W$159,13,0)</f>
        <v>190</v>
      </c>
      <c r="U98" s="2" t="n">
        <f aca="false">VLOOKUP(H98,[1]14oct10h!$H$2:$W$159,14,0)</f>
        <v>0.313507736901128</v>
      </c>
      <c r="V98" s="2" t="n">
        <f aca="false">VLOOKUP(H98,[1]14oct10h!$H$2:$W$159,15,0)</f>
        <v>30</v>
      </c>
      <c r="W98" s="2" t="n">
        <f aca="false">VLOOKUP(H98,[1]14oct10h!$H$2:$W$159,16,0)</f>
        <v>0.132250381509159</v>
      </c>
    </row>
    <row r="99" customFormat="false" ht="15" hidden="false" customHeight="true" outlineLevel="0" collapsed="false">
      <c r="C99" s="10" t="n">
        <v>0.625</v>
      </c>
      <c r="D99" s="10" t="n">
        <v>0.875</v>
      </c>
      <c r="E99" s="76" t="n">
        <v>45578</v>
      </c>
      <c r="F99" s="39" t="s">
        <v>148</v>
      </c>
      <c r="G99" s="25" t="s">
        <v>82</v>
      </c>
      <c r="H99" s="43" t="s">
        <v>152</v>
      </c>
      <c r="I99" s="15" t="n">
        <v>28696</v>
      </c>
      <c r="J99" s="16"/>
      <c r="K99" s="17" t="n">
        <v>4.91185</v>
      </c>
      <c r="L99" s="18" t="s">
        <v>32</v>
      </c>
      <c r="M99" s="18" t="s">
        <v>153</v>
      </c>
      <c r="N99" s="19" t="s">
        <v>154</v>
      </c>
      <c r="O99" s="20" t="s">
        <v>155</v>
      </c>
      <c r="P99" s="21" t="s">
        <v>36</v>
      </c>
      <c r="Q99" s="22" t="n">
        <v>6826</v>
      </c>
      <c r="R99" s="2" t="n">
        <f aca="false">VLOOKUP(H99,[1]14oct10h!$H$2:$W$159,11,0)</f>
        <v>1827</v>
      </c>
      <c r="S99" s="2" t="n">
        <f aca="false">VLOOKUP(H99,[1]14oct10h!$H$2:$W$159,12,0)</f>
        <v>0.196440603232889</v>
      </c>
      <c r="T99" s="2" t="n">
        <f aca="false">VLOOKUP(H99,[1]14oct10h!$H$2:$W$159,13,0)</f>
        <v>82</v>
      </c>
      <c r="U99" s="2" t="n">
        <f aca="false">VLOOKUP(H99,[1]14oct10h!$H$2:$W$159,14,0)</f>
        <v>0.041449057078526</v>
      </c>
      <c r="V99" s="2" t="n">
        <f aca="false">VLOOKUP(H99,[1]14oct10h!$H$2:$W$159,15,0)</f>
        <v>25</v>
      </c>
      <c r="W99" s="2" t="n">
        <f aca="false">VLOOKUP(H99,[1]14oct10h!$H$2:$W$159,16,0)</f>
        <v>0.762110339688585</v>
      </c>
    </row>
    <row r="100" customFormat="false" ht="15" hidden="false" customHeight="true" outlineLevel="0" collapsed="false">
      <c r="C100" s="10" t="n">
        <v>0.625</v>
      </c>
      <c r="D100" s="10" t="n">
        <v>0.875</v>
      </c>
      <c r="E100" s="76" t="n">
        <v>45578</v>
      </c>
      <c r="F100" s="39" t="s">
        <v>156</v>
      </c>
      <c r="G100" s="44" t="s">
        <v>61</v>
      </c>
      <c r="H100" s="45" t="s">
        <v>157</v>
      </c>
      <c r="I100" s="15" t="n">
        <v>15681</v>
      </c>
      <c r="J100" s="16"/>
      <c r="K100" s="17" t="n">
        <v>2.76183333333333</v>
      </c>
      <c r="L100" s="18" t="s">
        <v>32</v>
      </c>
      <c r="M100" s="18" t="s">
        <v>33</v>
      </c>
      <c r="N100" s="19" t="s">
        <v>158</v>
      </c>
      <c r="O100" s="20" t="s">
        <v>159</v>
      </c>
      <c r="P100" s="21" t="s">
        <v>28</v>
      </c>
      <c r="Q100" s="22" t="n">
        <v>7514</v>
      </c>
      <c r="R100" s="2" t="n">
        <f aca="false">VLOOKUP(H100,[1]14oct10h!$H$2:$W$159,11,0)</f>
        <v>4923</v>
      </c>
      <c r="S100" s="2" t="n">
        <f aca="false">VLOOKUP(H100,[1]14oct10h!$H$2:$W$159,12,0)</f>
        <v>0.52313907910973</v>
      </c>
      <c r="T100" s="2" t="n">
        <f aca="false">VLOOKUP(H100,[1]14oct10h!$H$2:$W$159,13,0)</f>
        <v>890</v>
      </c>
      <c r="U100" s="2" t="n">
        <f aca="false">VLOOKUP(H100,[1]14oct10h!$H$2:$W$159,14,0)</f>
        <v>0.401229248564876</v>
      </c>
      <c r="V100" s="2" t="n">
        <f aca="false">VLOOKUP(H100,[1]14oct10h!$H$2:$W$159,15,0)</f>
        <v>67</v>
      </c>
      <c r="W100" s="2" t="n">
        <f aca="false">VLOOKUP(H100,[1]14oct10h!$H$2:$W$159,16,0)</f>
        <v>0.0756316723253942</v>
      </c>
    </row>
    <row r="101" customFormat="false" ht="15" hidden="false" customHeight="true" outlineLevel="0" collapsed="false">
      <c r="C101" s="10" t="n">
        <v>0.625</v>
      </c>
      <c r="D101" s="10" t="n">
        <v>0.875</v>
      </c>
      <c r="E101" s="76" t="n">
        <v>45578</v>
      </c>
      <c r="F101" s="39" t="s">
        <v>156</v>
      </c>
      <c r="G101" s="25" t="s">
        <v>52</v>
      </c>
      <c r="H101" s="45" t="s">
        <v>160</v>
      </c>
      <c r="I101" s="15" t="n">
        <v>11746</v>
      </c>
      <c r="J101" s="16" t="n">
        <v>44102</v>
      </c>
      <c r="K101" s="17" t="n">
        <v>1.08915714285714</v>
      </c>
      <c r="L101" s="18" t="s">
        <v>32</v>
      </c>
      <c r="M101" s="18" t="s">
        <v>33</v>
      </c>
      <c r="N101" s="19" t="s">
        <v>161</v>
      </c>
      <c r="O101" s="20" t="s">
        <v>162</v>
      </c>
      <c r="P101" s="21" t="s">
        <v>28</v>
      </c>
      <c r="Q101" s="35" t="n">
        <v>4499</v>
      </c>
      <c r="R101" s="2" t="n">
        <f aca="false">VLOOKUP(H101,[1]14oct10h!$H$2:$W$159,11,0)</f>
        <v>2489</v>
      </c>
      <c r="S101" s="2" t="n">
        <f aca="false">VLOOKUP(H101,[1]14oct10h!$H$2:$W$159,12,0)</f>
        <v>0.146553265073955</v>
      </c>
      <c r="T101" s="2" t="n">
        <f aca="false">VLOOKUP(H101,[1]14oct10h!$H$2:$W$159,13,0)</f>
        <v>206</v>
      </c>
      <c r="U101" s="2" t="n">
        <f aca="false">VLOOKUP(H101,[1]14oct10h!$H$2:$W$159,14,0)</f>
        <v>0.0532841275650572</v>
      </c>
      <c r="V101" s="2" t="n">
        <f aca="false">VLOOKUP(H101,[1]14oct10h!$H$2:$W$159,15,0)</f>
        <v>44</v>
      </c>
      <c r="W101" s="2" t="n">
        <f aca="false">VLOOKUP(H101,[1]14oct10h!$H$2:$W$159,16,0)</f>
        <v>0.800162607360988</v>
      </c>
    </row>
    <row r="102" customFormat="false" ht="15" hidden="false" customHeight="true" outlineLevel="0" collapsed="false">
      <c r="C102" s="10" t="n">
        <v>0.625</v>
      </c>
      <c r="D102" s="10" t="n">
        <v>0.875</v>
      </c>
      <c r="E102" s="76" t="n">
        <v>45578</v>
      </c>
      <c r="F102" s="39" t="s">
        <v>156</v>
      </c>
      <c r="G102" s="25" t="s">
        <v>52</v>
      </c>
      <c r="H102" s="45" t="s">
        <v>163</v>
      </c>
      <c r="I102" s="15" t="n">
        <v>10887</v>
      </c>
      <c r="J102" s="16"/>
      <c r="K102" s="17" t="n">
        <v>2.3019</v>
      </c>
      <c r="L102" s="18" t="s">
        <v>32</v>
      </c>
      <c r="M102" s="18" t="s">
        <v>33</v>
      </c>
      <c r="N102" s="24" t="s">
        <v>164</v>
      </c>
      <c r="O102" s="20" t="s">
        <v>165</v>
      </c>
      <c r="P102" s="21" t="s">
        <v>28</v>
      </c>
      <c r="Q102" s="22" t="n">
        <v>5792</v>
      </c>
      <c r="R102" s="2" t="n">
        <f aca="false">VLOOKUP(H102,[1]14oct10h!$H$2:$W$159,11,0)</f>
        <v>2111</v>
      </c>
      <c r="S102" s="2" t="n">
        <f aca="false">VLOOKUP(H102,[1]14oct10h!$H$2:$W$159,12,0)</f>
        <v>0.461507366890039</v>
      </c>
      <c r="T102" s="2" t="n">
        <f aca="false">VLOOKUP(H102,[1]14oct10h!$H$2:$W$159,13,0)</f>
        <v>124</v>
      </c>
      <c r="U102" s="2" t="n">
        <f aca="false">VLOOKUP(H102,[1]14oct10h!$H$2:$W$159,14,0)</f>
        <v>0.0943711074009408</v>
      </c>
      <c r="V102" s="2" t="n">
        <f aca="false">VLOOKUP(H102,[1]14oct10h!$H$2:$W$159,15,0)</f>
        <v>31</v>
      </c>
      <c r="W102" s="2" t="n">
        <f aca="false">VLOOKUP(H102,[1]14oct10h!$H$2:$W$159,16,0)</f>
        <v>0.44412152570902</v>
      </c>
    </row>
    <row r="103" customFormat="false" ht="15" hidden="false" customHeight="true" outlineLevel="0" collapsed="false">
      <c r="C103" s="10" t="n">
        <v>0.625</v>
      </c>
      <c r="D103" s="10" t="n">
        <v>0.875</v>
      </c>
      <c r="E103" s="76" t="n">
        <v>45578</v>
      </c>
      <c r="F103" s="41" t="s">
        <v>156</v>
      </c>
      <c r="G103" s="25" t="s">
        <v>96</v>
      </c>
      <c r="H103" s="45" t="s">
        <v>166</v>
      </c>
      <c r="I103" s="15" t="n">
        <v>16873</v>
      </c>
      <c r="J103" s="16" t="n">
        <v>31737</v>
      </c>
      <c r="K103" s="17" t="n">
        <v>0.990991874999999</v>
      </c>
      <c r="L103" s="18" t="s">
        <v>24</v>
      </c>
      <c r="M103" s="18" t="s">
        <v>24</v>
      </c>
      <c r="N103" s="19" t="s">
        <v>167</v>
      </c>
      <c r="O103" s="20" t="s">
        <v>168</v>
      </c>
      <c r="P103" s="21" t="s">
        <v>100</v>
      </c>
      <c r="Q103" s="22" t="n">
        <v>5111</v>
      </c>
      <c r="R103" s="2" t="n">
        <f aca="false">VLOOKUP(H103,[1]14oct10h!$H$2:$W$159,11,0)</f>
        <v>3739</v>
      </c>
      <c r="S103" s="2" t="n">
        <f aca="false">VLOOKUP(H103,[1]14oct10h!$H$2:$W$159,12,0)</f>
        <v>0.721451834536432</v>
      </c>
      <c r="T103" s="2" t="n">
        <f aca="false">VLOOKUP(H103,[1]14oct10h!$H$2:$W$159,13,0)</f>
        <v>265</v>
      </c>
      <c r="U103" s="2" t="n">
        <f aca="false">VLOOKUP(H103,[1]14oct10h!$H$2:$W$159,14,0)</f>
        <v>0.221003792645157</v>
      </c>
      <c r="V103" s="2" t="n">
        <f aca="false">VLOOKUP(H103,[1]14oct10h!$H$2:$W$159,15,0)</f>
        <v>21</v>
      </c>
      <c r="W103" s="2" t="n">
        <f aca="false">VLOOKUP(H103,[1]14oct10h!$H$2:$W$159,16,0)</f>
        <v>0.0575443728184105</v>
      </c>
    </row>
    <row r="104" customFormat="false" ht="15" hidden="false" customHeight="true" outlineLevel="0" collapsed="false">
      <c r="C104" s="10" t="n">
        <v>0.583333333333333</v>
      </c>
      <c r="D104" s="10" t="n">
        <v>0.791666666666667</v>
      </c>
      <c r="E104" s="76" t="n">
        <v>45578</v>
      </c>
      <c r="F104" s="39" t="s">
        <v>169</v>
      </c>
      <c r="G104" s="25" t="s">
        <v>69</v>
      </c>
      <c r="H104" s="38" t="s">
        <v>170</v>
      </c>
      <c r="I104" s="15" t="n">
        <v>44017</v>
      </c>
      <c r="J104" s="16"/>
      <c r="K104" s="17" t="n">
        <v>1.36972425</v>
      </c>
      <c r="L104" s="18" t="s">
        <v>32</v>
      </c>
      <c r="M104" s="18" t="s">
        <v>33</v>
      </c>
      <c r="N104" s="19" t="s">
        <v>171</v>
      </c>
      <c r="O104" s="20" t="s">
        <v>172</v>
      </c>
      <c r="P104" s="21" t="s">
        <v>100</v>
      </c>
      <c r="Q104" s="35" t="n">
        <v>3779</v>
      </c>
      <c r="R104" s="2" t="n">
        <f aca="false">VLOOKUP(H104,[1]14oct10h!$H$2:$W$159,11,0)</f>
        <v>3357</v>
      </c>
      <c r="S104" s="2" t="n">
        <f aca="false">VLOOKUP(H104,[1]14oct10h!$H$2:$W$159,12,0)</f>
        <v>0.704182834136683</v>
      </c>
      <c r="T104" s="2" t="n">
        <f aca="false">VLOOKUP(H104,[1]14oct10h!$H$2:$W$159,13,0)</f>
        <v>379</v>
      </c>
      <c r="U104" s="2" t="n">
        <f aca="false">VLOOKUP(H104,[1]14oct10h!$H$2:$W$159,14,0)</f>
        <v>0.241296991218105</v>
      </c>
      <c r="V104" s="2" t="n">
        <f aca="false">VLOOKUP(H104,[1]14oct10h!$H$2:$W$159,15,0)</f>
        <v>44</v>
      </c>
      <c r="W104" s="2" t="n">
        <f aca="false">VLOOKUP(H104,[1]14oct10h!$H$2:$W$159,16,0)</f>
        <v>0.0545201746452118</v>
      </c>
    </row>
    <row r="105" customFormat="false" ht="15" hidden="false" customHeight="true" outlineLevel="0" collapsed="false">
      <c r="C105" s="10" t="n">
        <v>0.583333333333333</v>
      </c>
      <c r="D105" s="10" t="n">
        <v>0.791666666666667</v>
      </c>
      <c r="E105" s="76" t="n">
        <v>45578</v>
      </c>
      <c r="F105" s="39" t="s">
        <v>169</v>
      </c>
      <c r="G105" s="25" t="s">
        <v>69</v>
      </c>
      <c r="H105" s="46" t="s">
        <v>173</v>
      </c>
      <c r="I105" s="15" t="n">
        <v>44015</v>
      </c>
      <c r="J105" s="16"/>
      <c r="K105" s="17" t="n">
        <v>1.9404426875</v>
      </c>
      <c r="L105" s="18" t="s">
        <v>32</v>
      </c>
      <c r="M105" s="18" t="s">
        <v>33</v>
      </c>
      <c r="N105" s="19" t="s">
        <v>174</v>
      </c>
      <c r="O105" s="20" t="s">
        <v>175</v>
      </c>
      <c r="P105" s="21" t="s">
        <v>100</v>
      </c>
      <c r="Q105" s="35" t="n">
        <v>1898</v>
      </c>
      <c r="R105" s="2" t="n">
        <f aca="false">VLOOKUP(H105,[1]14oct10h!$H$2:$W$159,11,0)</f>
        <v>960</v>
      </c>
      <c r="S105" s="2" t="n">
        <f aca="false">VLOOKUP(H105,[1]14oct10h!$H$2:$W$159,12,0)</f>
        <v>0.251279609417439</v>
      </c>
      <c r="T105" s="2" t="n">
        <f aca="false">VLOOKUP(H105,[1]14oct10h!$H$2:$W$159,13,0)</f>
        <v>137</v>
      </c>
      <c r="U105" s="2" t="n">
        <f aca="false">VLOOKUP(H105,[1]14oct10h!$H$2:$W$159,14,0)</f>
        <v>0.732855350844751</v>
      </c>
      <c r="V105" s="2" t="n">
        <f aca="false">VLOOKUP(H105,[1]14oct10h!$H$2:$W$159,15,0)</f>
        <v>19</v>
      </c>
      <c r="W105" s="2" t="n">
        <f aca="false">VLOOKUP(H105,[1]14oct10h!$H$2:$W$159,16,0)</f>
        <v>0.0158650397378102</v>
      </c>
    </row>
    <row r="106" customFormat="false" ht="15" hidden="false" customHeight="true" outlineLevel="0" collapsed="false">
      <c r="C106" s="10" t="n">
        <v>0.583333333333333</v>
      </c>
      <c r="D106" s="10" t="n">
        <v>0.791666666666667</v>
      </c>
      <c r="E106" s="76" t="n">
        <v>45578</v>
      </c>
      <c r="F106" s="47" t="s">
        <v>169</v>
      </c>
      <c r="G106" s="25" t="s">
        <v>69</v>
      </c>
      <c r="H106" s="46" t="s">
        <v>176</v>
      </c>
      <c r="I106" s="15" t="n">
        <v>43980</v>
      </c>
      <c r="J106" s="16"/>
      <c r="K106" s="17" t="n">
        <v>1.14554314285714</v>
      </c>
      <c r="L106" s="18" t="s">
        <v>32</v>
      </c>
      <c r="M106" s="18" t="s">
        <v>33</v>
      </c>
      <c r="N106" s="19" t="s">
        <v>177</v>
      </c>
      <c r="O106" s="20" t="s">
        <v>178</v>
      </c>
      <c r="P106" s="21" t="s">
        <v>28</v>
      </c>
      <c r="Q106" s="35" t="n">
        <v>6098</v>
      </c>
      <c r="R106" s="2" t="n">
        <f aca="false">VLOOKUP(H106,[1]14oct10h!$H$2:$W$159,11,0)</f>
        <v>5739</v>
      </c>
      <c r="S106" s="2" t="n">
        <f aca="false">VLOOKUP(H106,[1]14oct10h!$H$2:$W$159,12,0)</f>
        <v>0.844580939396776</v>
      </c>
      <c r="T106" s="2" t="n">
        <f aca="false">VLOOKUP(H106,[1]14oct10h!$H$2:$W$159,13,0)</f>
        <v>295</v>
      </c>
      <c r="U106" s="2" t="n">
        <f aca="false">VLOOKUP(H106,[1]14oct10h!$H$2:$W$159,14,0)</f>
        <v>0.131455956035971</v>
      </c>
      <c r="V106" s="2" t="n">
        <f aca="false">VLOOKUP(H106,[1]14oct10h!$H$2:$W$159,15,0)</f>
        <v>69</v>
      </c>
      <c r="W106" s="2" t="n">
        <f aca="false">VLOOKUP(H106,[1]14oct10h!$H$2:$W$159,16,0)</f>
        <v>0.0239631045672536</v>
      </c>
    </row>
    <row r="107" customFormat="false" ht="15" hidden="false" customHeight="true" outlineLevel="0" collapsed="false">
      <c r="C107" s="10" t="n">
        <v>0.583333333333333</v>
      </c>
      <c r="D107" s="10" t="n">
        <v>0.791666666666667</v>
      </c>
      <c r="E107" s="76" t="n">
        <v>45578</v>
      </c>
      <c r="F107" s="47" t="s">
        <v>169</v>
      </c>
      <c r="G107" s="31" t="s">
        <v>91</v>
      </c>
      <c r="H107" s="46" t="s">
        <v>179</v>
      </c>
      <c r="I107" s="15" t="n">
        <v>1524</v>
      </c>
      <c r="J107" s="16"/>
      <c r="K107" s="17" t="n">
        <v>2.166484</v>
      </c>
      <c r="L107" s="18" t="s">
        <v>32</v>
      </c>
      <c r="M107" s="18" t="s">
        <v>180</v>
      </c>
      <c r="N107" s="19" t="s">
        <v>181</v>
      </c>
      <c r="O107" s="20" t="s">
        <v>182</v>
      </c>
      <c r="P107" s="21" t="s">
        <v>28</v>
      </c>
      <c r="Q107" s="22" t="n">
        <v>8226</v>
      </c>
      <c r="R107" s="2" t="n">
        <f aca="false">VLOOKUP(H107,[1]14oct10h!$H$2:$W$159,11,0)</f>
        <v>3722</v>
      </c>
      <c r="S107" s="2" t="n">
        <f aca="false">VLOOKUP(H107,[1]14oct10h!$H$2:$W$159,12,0)</f>
        <v>0.71840523437999</v>
      </c>
      <c r="T107" s="2" t="n">
        <f aca="false">VLOOKUP(H107,[1]14oct10h!$H$2:$W$159,13,0)</f>
        <v>580</v>
      </c>
      <c r="U107" s="2" t="n">
        <f aca="false">VLOOKUP(H107,[1]14oct10h!$H$2:$W$159,14,0)</f>
        <v>0.244155278013988</v>
      </c>
      <c r="V107" s="2" t="n">
        <f aca="false">VLOOKUP(H107,[1]14oct10h!$H$2:$W$159,15,0)</f>
        <v>73</v>
      </c>
      <c r="W107" s="2" t="n">
        <f aca="false">VLOOKUP(H107,[1]14oct10h!$H$2:$W$159,16,0)</f>
        <v>0.0374394876060223</v>
      </c>
    </row>
    <row r="108" customFormat="false" ht="15" hidden="false" customHeight="true" outlineLevel="0" collapsed="false">
      <c r="C108" s="10" t="n">
        <v>0.583333333333333</v>
      </c>
      <c r="D108" s="10" t="n">
        <v>0.791666666666667</v>
      </c>
      <c r="E108" s="76" t="n">
        <v>45578</v>
      </c>
      <c r="F108" s="39" t="s">
        <v>183</v>
      </c>
      <c r="G108" s="13" t="s">
        <v>76</v>
      </c>
      <c r="H108" s="34" t="s">
        <v>184</v>
      </c>
      <c r="I108" s="48" t="n">
        <v>18446</v>
      </c>
      <c r="J108" s="16"/>
      <c r="K108" s="17" t="n">
        <v>2.875062</v>
      </c>
      <c r="L108" s="49" t="s">
        <v>32</v>
      </c>
      <c r="M108" s="49" t="s">
        <v>33</v>
      </c>
      <c r="N108" s="29" t="s">
        <v>185</v>
      </c>
      <c r="O108" s="30" t="s">
        <v>186</v>
      </c>
      <c r="P108" s="50" t="s">
        <v>28</v>
      </c>
      <c r="Q108" s="51" t="n">
        <v>12907</v>
      </c>
      <c r="R108" s="2" t="n">
        <f aca="false">VLOOKUP(H108,[1]14oct10h!$H$2:$W$159,11,0)</f>
        <v>2209</v>
      </c>
      <c r="S108" s="2" t="n">
        <f aca="false">VLOOKUP(H108,[1]14oct10h!$H$2:$W$159,12,0)</f>
        <v>0.533909840824107</v>
      </c>
      <c r="T108" s="2" t="n">
        <f aca="false">VLOOKUP(H108,[1]14oct10h!$H$2:$W$159,13,0)</f>
        <v>151</v>
      </c>
      <c r="U108" s="2" t="n">
        <f aca="false">VLOOKUP(H108,[1]14oct10h!$H$2:$W$159,14,0)</f>
        <v>0.339606383620972</v>
      </c>
      <c r="V108" s="2" t="n">
        <f aca="false">VLOOKUP(H108,[1]14oct10h!$H$2:$W$159,15,0)</f>
        <v>13</v>
      </c>
      <c r="W108" s="2" t="n">
        <f aca="false">VLOOKUP(H108,[1]14oct10h!$H$2:$W$159,16,0)</f>
        <v>0.126483775554921</v>
      </c>
    </row>
    <row r="109" customFormat="false" ht="15" hidden="false" customHeight="true" outlineLevel="0" collapsed="false">
      <c r="C109" s="10" t="n">
        <v>0.583333333333333</v>
      </c>
      <c r="D109" s="10" t="n">
        <v>0.791666666666667</v>
      </c>
      <c r="E109" s="76" t="n">
        <v>45578</v>
      </c>
      <c r="F109" s="39" t="s">
        <v>183</v>
      </c>
      <c r="G109" s="44" t="s">
        <v>109</v>
      </c>
      <c r="H109" s="34" t="s">
        <v>187</v>
      </c>
      <c r="I109" s="15" t="n">
        <v>36931</v>
      </c>
      <c r="J109" s="16"/>
      <c r="K109" s="17" t="n">
        <v>1.825434</v>
      </c>
      <c r="L109" s="18" t="s">
        <v>111</v>
      </c>
      <c r="M109" s="18" t="s">
        <v>188</v>
      </c>
      <c r="N109" s="19" t="s">
        <v>189</v>
      </c>
      <c r="O109" s="20" t="s">
        <v>190</v>
      </c>
      <c r="P109" s="21" t="s">
        <v>28</v>
      </c>
      <c r="Q109" s="35" t="n">
        <v>6804</v>
      </c>
      <c r="R109" s="2" t="n">
        <f aca="false">VLOOKUP(H109,[1]14oct10h!$H$2:$W$159,11,0)</f>
        <v>1544</v>
      </c>
      <c r="S109" s="2" t="n">
        <f aca="false">VLOOKUP(H109,[1]14oct10h!$H$2:$W$159,12,0)</f>
        <v>0.608984565317737</v>
      </c>
      <c r="T109" s="2" t="n">
        <f aca="false">VLOOKUP(H109,[1]14oct10h!$H$2:$W$159,13,0)</f>
        <v>406</v>
      </c>
      <c r="U109" s="2" t="n">
        <f aca="false">VLOOKUP(H109,[1]14oct10h!$H$2:$W$159,14,0)</f>
        <v>0.353362675884398</v>
      </c>
      <c r="V109" s="2" t="n">
        <f aca="false">VLOOKUP(H109,[1]14oct10h!$H$2:$W$159,15,0)</f>
        <v>9</v>
      </c>
      <c r="W109" s="2" t="n">
        <f aca="false">VLOOKUP(H109,[1]14oct10h!$H$2:$W$159,16,0)</f>
        <v>0.0376527587978653</v>
      </c>
    </row>
    <row r="110" customFormat="false" ht="15" hidden="false" customHeight="true" outlineLevel="0" collapsed="false">
      <c r="C110" s="10" t="n">
        <v>0.75</v>
      </c>
      <c r="D110" s="10" t="n">
        <v>0.958333333333333</v>
      </c>
      <c r="E110" s="76" t="n">
        <v>45578</v>
      </c>
      <c r="F110" s="41" t="s">
        <v>191</v>
      </c>
      <c r="G110" s="25" t="s">
        <v>109</v>
      </c>
      <c r="H110" s="36" t="s">
        <v>192</v>
      </c>
      <c r="I110" s="15" t="n">
        <v>48745</v>
      </c>
      <c r="J110" s="16"/>
      <c r="K110" s="17" t="n">
        <v>0.3975114</v>
      </c>
      <c r="L110" s="18" t="s">
        <v>111</v>
      </c>
      <c r="M110" s="18" t="s">
        <v>112</v>
      </c>
      <c r="N110" s="19" t="s">
        <v>193</v>
      </c>
      <c r="O110" s="20" t="s">
        <v>194</v>
      </c>
      <c r="P110" s="21" t="s">
        <v>28</v>
      </c>
      <c r="Q110" s="22" t="n">
        <v>1165</v>
      </c>
      <c r="R110" s="2" t="n">
        <f aca="false">VLOOKUP(H110,[1]14oct10h!$H$2:$W$159,11,0)</f>
        <v>768</v>
      </c>
      <c r="S110" s="2" t="n">
        <f aca="false">VLOOKUP(H110,[1]14oct10h!$H$2:$W$159,12,0)</f>
        <v>0.668401623322799</v>
      </c>
      <c r="T110" s="2" t="n">
        <f aca="false">VLOOKUP(H110,[1]14oct10h!$H$2:$W$159,13,0)</f>
        <v>98</v>
      </c>
      <c r="U110" s="2" t="n">
        <f aca="false">VLOOKUP(H110,[1]14oct10h!$H$2:$W$159,14,0)</f>
        <v>0.324286898794788</v>
      </c>
      <c r="V110" s="2" t="n">
        <f aca="false">VLOOKUP(H110,[1]14oct10h!$H$2:$W$159,15,0)</f>
        <v>7</v>
      </c>
      <c r="W110" s="2" t="n">
        <f aca="false">VLOOKUP(H110,[1]14oct10h!$H$2:$W$159,16,0)</f>
        <v>0.00731147788241358</v>
      </c>
    </row>
    <row r="111" customFormat="false" ht="15" hidden="false" customHeight="true" outlineLevel="0" collapsed="false">
      <c r="C111" s="10" t="n">
        <v>0.75</v>
      </c>
      <c r="D111" s="10" t="n">
        <v>0.958333333333333</v>
      </c>
      <c r="E111" s="76" t="n">
        <v>45578</v>
      </c>
      <c r="F111" s="41" t="s">
        <v>191</v>
      </c>
      <c r="G111" s="25" t="s">
        <v>115</v>
      </c>
      <c r="H111" s="52" t="s">
        <v>195</v>
      </c>
      <c r="I111" s="15" t="n">
        <v>16876</v>
      </c>
      <c r="J111" s="16"/>
      <c r="K111" s="17" t="n">
        <v>0.93093</v>
      </c>
      <c r="L111" s="18" t="s">
        <v>111</v>
      </c>
      <c r="M111" s="18" t="s">
        <v>196</v>
      </c>
      <c r="N111" s="19" t="s">
        <v>197</v>
      </c>
      <c r="O111" s="20" t="s">
        <v>198</v>
      </c>
      <c r="P111" s="21" t="s">
        <v>28</v>
      </c>
      <c r="Q111" s="22" t="n">
        <v>2149</v>
      </c>
      <c r="R111" s="2" t="n">
        <f aca="false">VLOOKUP(H111,[1]14oct10h!$H$2:$W$159,11,0)</f>
        <v>875</v>
      </c>
      <c r="S111" s="2" t="n">
        <f aca="false">VLOOKUP(H111,[1]14oct10h!$H$2:$W$159,12,0)</f>
        <v>0.550954154253714</v>
      </c>
      <c r="T111" s="2" t="n">
        <f aca="false">VLOOKUP(H111,[1]14oct10h!$H$2:$W$159,13,0)</f>
        <v>238</v>
      </c>
      <c r="U111" s="2" t="n">
        <f aca="false">VLOOKUP(H111,[1]14oct10h!$H$2:$W$159,14,0)</f>
        <v>0.432182938642805</v>
      </c>
      <c r="V111" s="2" t="n">
        <f aca="false">VLOOKUP(H111,[1]14oct10h!$H$2:$W$159,15,0)</f>
        <v>10</v>
      </c>
      <c r="W111" s="2" t="n">
        <f aca="false">VLOOKUP(H111,[1]14oct10h!$H$2:$W$159,16,0)</f>
        <v>0.0168629071034814</v>
      </c>
    </row>
    <row r="112" customFormat="false" ht="15" hidden="false" customHeight="true" outlineLevel="0" collapsed="false">
      <c r="C112" s="10" t="n">
        <v>0.75</v>
      </c>
      <c r="D112" s="10" t="n">
        <v>0.958333333333333</v>
      </c>
      <c r="E112" s="76" t="n">
        <v>45578</v>
      </c>
      <c r="F112" s="41" t="s">
        <v>191</v>
      </c>
      <c r="G112" s="27" t="s">
        <v>56</v>
      </c>
      <c r="H112" s="36" t="s">
        <v>199</v>
      </c>
      <c r="I112" s="48" t="n">
        <v>52405</v>
      </c>
      <c r="J112" s="16"/>
      <c r="K112" s="17" t="n">
        <v>0.816757487049932</v>
      </c>
      <c r="L112" s="49" t="s">
        <v>24</v>
      </c>
      <c r="M112" s="49" t="s">
        <v>200</v>
      </c>
      <c r="N112" s="29" t="s">
        <v>201</v>
      </c>
      <c r="O112" s="30" t="s">
        <v>202</v>
      </c>
      <c r="P112" s="50" t="s">
        <v>28</v>
      </c>
      <c r="Q112" s="50" t="n">
        <v>6218</v>
      </c>
      <c r="R112" s="2" t="n">
        <f aca="false">VLOOKUP(H112,[1]14oct10h!$H$2:$W$159,11,0)</f>
        <v>1880</v>
      </c>
      <c r="S112" s="2" t="n">
        <f aca="false">VLOOKUP(H112,[1]14oct10h!$H$2:$W$159,12,0)</f>
        <v>0.645826853472821</v>
      </c>
      <c r="T112" s="2" t="n">
        <f aca="false">VLOOKUP(H112,[1]14oct10h!$H$2:$W$159,13,0)</f>
        <v>358</v>
      </c>
      <c r="U112" s="2" t="n">
        <f aca="false">VLOOKUP(H112,[1]14oct10h!$H$2:$W$159,14,0)</f>
        <v>0.303514702590815</v>
      </c>
      <c r="V112" s="2" t="n">
        <f aca="false">VLOOKUP(H112,[1]14oct10h!$H$2:$W$159,15,0)</f>
        <v>8</v>
      </c>
      <c r="W112" s="2" t="n">
        <f aca="false">VLOOKUP(H112,[1]14oct10h!$H$2:$W$159,16,0)</f>
        <v>0.0506584439363633</v>
      </c>
    </row>
    <row r="113" customFormat="false" ht="15" hidden="false" customHeight="true" outlineLevel="0" collapsed="false">
      <c r="C113" s="10" t="n">
        <v>0.75</v>
      </c>
      <c r="D113" s="10" t="n">
        <v>0.958333333333333</v>
      </c>
      <c r="E113" s="76" t="n">
        <v>45578</v>
      </c>
      <c r="F113" s="39" t="s">
        <v>191</v>
      </c>
      <c r="G113" s="25" t="s">
        <v>128</v>
      </c>
      <c r="H113" s="36" t="s">
        <v>203</v>
      </c>
      <c r="I113" s="15" t="n">
        <v>18791</v>
      </c>
      <c r="J113" s="16"/>
      <c r="K113" s="17" t="n">
        <v>1.46710414477539</v>
      </c>
      <c r="L113" s="18" t="s">
        <v>32</v>
      </c>
      <c r="M113" s="18" t="s">
        <v>33</v>
      </c>
      <c r="N113" s="19" t="s">
        <v>204</v>
      </c>
      <c r="O113" s="20" t="s">
        <v>205</v>
      </c>
      <c r="P113" s="21" t="s">
        <v>28</v>
      </c>
      <c r="Q113" s="35" t="n">
        <v>4901</v>
      </c>
      <c r="R113" s="2" t="n">
        <f aca="false">VLOOKUP(H113,[1]14oct10h!$H$2:$W$159,11,0)</f>
        <v>3006</v>
      </c>
      <c r="S113" s="2" t="n">
        <f aca="false">VLOOKUP(H113,[1]14oct10h!$H$2:$W$159,12,0)</f>
        <v>0.579831537139662</v>
      </c>
      <c r="T113" s="2" t="n">
        <f aca="false">VLOOKUP(H113,[1]14oct10h!$H$2:$W$159,13,0)</f>
        <v>365</v>
      </c>
      <c r="U113" s="2" t="n">
        <f aca="false">VLOOKUP(H113,[1]14oct10h!$H$2:$W$159,14,0)</f>
        <v>0.310916918412465</v>
      </c>
      <c r="V113" s="2" t="n">
        <f aca="false">VLOOKUP(H113,[1]14oct10h!$H$2:$W$159,15,0)</f>
        <v>62</v>
      </c>
      <c r="W113" s="2" t="n">
        <f aca="false">VLOOKUP(H113,[1]14oct10h!$H$2:$W$159,16,0)</f>
        <v>0.109251544447873</v>
      </c>
    </row>
    <row r="114" customFormat="false" ht="15" hidden="false" customHeight="true" outlineLevel="0" collapsed="false">
      <c r="C114" s="10" t="n">
        <v>0.75</v>
      </c>
      <c r="D114" s="10" t="n">
        <v>0.958333333333333</v>
      </c>
      <c r="E114" s="76" t="n">
        <v>45578</v>
      </c>
      <c r="F114" s="1" t="s">
        <v>191</v>
      </c>
      <c r="G114" s="31" t="s">
        <v>136</v>
      </c>
      <c r="H114" s="53" t="s">
        <v>206</v>
      </c>
      <c r="I114" s="15" t="n">
        <v>3794</v>
      </c>
      <c r="J114" s="16"/>
      <c r="K114" s="17" t="n">
        <v>0.74855</v>
      </c>
      <c r="L114" s="18" t="s">
        <v>32</v>
      </c>
      <c r="M114" s="18" t="s">
        <v>33</v>
      </c>
      <c r="N114" s="18" t="s">
        <v>207</v>
      </c>
      <c r="O114" s="54" t="s">
        <v>208</v>
      </c>
      <c r="P114" s="55" t="s">
        <v>100</v>
      </c>
      <c r="Q114" s="35" t="n">
        <v>2151</v>
      </c>
      <c r="R114" s="2" t="n">
        <f aca="false">VLOOKUP(H114,[1]14oct10h!$H$2:$W$159,11,0)</f>
        <v>1499</v>
      </c>
      <c r="S114" s="2" t="n">
        <f aca="false">VLOOKUP(H114,[1]14oct10h!$H$2:$W$159,12,0)</f>
        <v>0.367031587347678</v>
      </c>
      <c r="T114" s="2" t="n">
        <f aca="false">VLOOKUP(H114,[1]14oct10h!$H$2:$W$159,13,0)</f>
        <v>634</v>
      </c>
      <c r="U114" s="2" t="n">
        <f aca="false">VLOOKUP(H114,[1]14oct10h!$H$2:$W$159,14,0)</f>
        <v>0.620914318158732</v>
      </c>
      <c r="V114" s="2" t="n">
        <f aca="false">VLOOKUP(H114,[1]14oct10h!$H$2:$W$159,15,0)</f>
        <v>18</v>
      </c>
      <c r="W114" s="2" t="n">
        <f aca="false">VLOOKUP(H114,[1]14oct10h!$H$2:$W$159,16,0)</f>
        <v>0.0120540944935901</v>
      </c>
    </row>
    <row r="115" customFormat="false" ht="15" hidden="false" customHeight="true" outlineLevel="0" collapsed="false">
      <c r="C115" s="10" t="n">
        <v>0.791666666666667</v>
      </c>
      <c r="D115" s="10" t="n">
        <v>0</v>
      </c>
      <c r="E115" s="76" t="n">
        <v>45578</v>
      </c>
      <c r="F115" s="39" t="s">
        <v>209</v>
      </c>
      <c r="G115" s="25" t="s">
        <v>136</v>
      </c>
      <c r="H115" s="56" t="s">
        <v>210</v>
      </c>
      <c r="I115" s="15" t="n">
        <v>18795</v>
      </c>
      <c r="J115" s="16"/>
      <c r="K115" s="17" t="n">
        <v>1.079772</v>
      </c>
      <c r="L115" s="18" t="s">
        <v>32</v>
      </c>
      <c r="M115" s="18" t="s">
        <v>33</v>
      </c>
      <c r="N115" s="19" t="s">
        <v>211</v>
      </c>
      <c r="O115" s="20" t="s">
        <v>212</v>
      </c>
      <c r="P115" s="21" t="s">
        <v>100</v>
      </c>
      <c r="Q115" s="22" t="n">
        <v>2100</v>
      </c>
      <c r="R115" s="2" t="n">
        <f aca="false">VLOOKUP(H115,[1]14oct10h!$H$2:$W$159,11,0)</f>
        <v>1456</v>
      </c>
      <c r="S115" s="2" t="n">
        <f aca="false">VLOOKUP(H115,[1]14oct10h!$H$2:$W$159,12,0)</f>
        <v>0.311972172089436</v>
      </c>
      <c r="T115" s="2" t="n">
        <f aca="false">VLOOKUP(H115,[1]14oct10h!$H$2:$W$159,13,0)</f>
        <v>626</v>
      </c>
      <c r="U115" s="2" t="n">
        <f aca="false">VLOOKUP(H115,[1]14oct10h!$H$2:$W$159,14,0)</f>
        <v>0.680956138378635</v>
      </c>
      <c r="V115" s="2" t="n">
        <f aca="false">VLOOKUP(H115,[1]14oct10h!$H$2:$W$159,15,0)</f>
        <v>19</v>
      </c>
      <c r="W115" s="2" t="n">
        <f aca="false">VLOOKUP(H115,[1]14oct10h!$H$2:$W$159,16,0)</f>
        <v>0.00707168953192914</v>
      </c>
    </row>
    <row r="116" customFormat="false" ht="15" hidden="false" customHeight="true" outlineLevel="0" collapsed="false">
      <c r="C116" s="10" t="n">
        <v>0.791666666666667</v>
      </c>
      <c r="D116" s="10" t="n">
        <v>0</v>
      </c>
      <c r="E116" s="76" t="n">
        <v>45578</v>
      </c>
      <c r="F116" s="39" t="s">
        <v>209</v>
      </c>
      <c r="G116" s="25" t="s">
        <v>213</v>
      </c>
      <c r="H116" s="56" t="s">
        <v>214</v>
      </c>
      <c r="I116" s="15" t="n">
        <v>323</v>
      </c>
      <c r="J116" s="16" t="n">
        <v>43994</v>
      </c>
      <c r="K116" s="17" t="n">
        <v>1.09461481481481</v>
      </c>
      <c r="L116" s="18" t="s">
        <v>32</v>
      </c>
      <c r="M116" s="18" t="s">
        <v>33</v>
      </c>
      <c r="N116" s="19" t="s">
        <v>215</v>
      </c>
      <c r="O116" s="20" t="s">
        <v>216</v>
      </c>
      <c r="P116" s="21" t="s">
        <v>100</v>
      </c>
      <c r="Q116" s="22" t="n">
        <v>1558</v>
      </c>
      <c r="R116" s="2" t="n">
        <f aca="false">VLOOKUP(H116,[1]14oct10h!$H$2:$W$159,11,0)</f>
        <v>1416</v>
      </c>
      <c r="S116" s="2" t="n">
        <f aca="false">VLOOKUP(H116,[1]14oct10h!$H$2:$W$159,12,0)</f>
        <v>0.367493911283192</v>
      </c>
      <c r="T116" s="2" t="n">
        <f aca="false">VLOOKUP(H116,[1]14oct10h!$H$2:$W$159,13,0)</f>
        <v>131</v>
      </c>
      <c r="U116" s="2" t="n">
        <f aca="false">VLOOKUP(H116,[1]14oct10h!$H$2:$W$159,14,0)</f>
        <v>0.625433756419671</v>
      </c>
      <c r="V116" s="2" t="n">
        <f aca="false">VLOOKUP(H116,[1]14oct10h!$H$2:$W$159,15,0)</f>
        <v>12</v>
      </c>
      <c r="W116" s="2" t="n">
        <f aca="false">VLOOKUP(H116,[1]14oct10h!$H$2:$W$159,16,0)</f>
        <v>0.00707233229713688</v>
      </c>
    </row>
    <row r="117" customFormat="false" ht="15" hidden="false" customHeight="true" outlineLevel="0" collapsed="false">
      <c r="C117" s="10" t="n">
        <v>0.791666666666667</v>
      </c>
      <c r="D117" s="10" t="n">
        <v>0</v>
      </c>
      <c r="E117" s="76" t="n">
        <v>45578</v>
      </c>
      <c r="F117" s="39" t="s">
        <v>209</v>
      </c>
      <c r="G117" s="31" t="s">
        <v>213</v>
      </c>
      <c r="H117" s="56" t="s">
        <v>217</v>
      </c>
      <c r="I117" s="15" t="n">
        <v>6485</v>
      </c>
      <c r="J117" s="16"/>
      <c r="K117" s="17" t="n">
        <v>2.88764</v>
      </c>
      <c r="L117" s="18" t="s">
        <v>32</v>
      </c>
      <c r="M117" s="18" t="s">
        <v>33</v>
      </c>
      <c r="N117" s="19" t="s">
        <v>218</v>
      </c>
      <c r="O117" s="20" t="s">
        <v>219</v>
      </c>
      <c r="P117" s="21" t="s">
        <v>28</v>
      </c>
      <c r="Q117" s="22" t="n">
        <v>9575</v>
      </c>
      <c r="R117" s="2" t="n">
        <f aca="false">VLOOKUP(H117,[1]14oct10h!$H$2:$W$159,11,0)</f>
        <v>4053</v>
      </c>
      <c r="S117" s="2" t="n">
        <f aca="false">VLOOKUP(H117,[1]14oct10h!$H$2:$W$159,12,0)</f>
        <v>0.659218580605221</v>
      </c>
      <c r="T117" s="2" t="n">
        <f aca="false">VLOOKUP(H117,[1]14oct10h!$H$2:$W$159,13,0)</f>
        <v>426</v>
      </c>
      <c r="U117" s="2" t="n">
        <f aca="false">VLOOKUP(H117,[1]14oct10h!$H$2:$W$159,14,0)</f>
        <v>0.301770806167621</v>
      </c>
      <c r="V117" s="2" t="n">
        <f aca="false">VLOOKUP(H117,[1]14oct10h!$H$2:$W$159,15,0)</f>
        <v>106</v>
      </c>
      <c r="W117" s="2" t="n">
        <f aca="false">VLOOKUP(H117,[1]14oct10h!$H$2:$W$159,16,0)</f>
        <v>0.0390106132271579</v>
      </c>
    </row>
    <row r="118" customFormat="false" ht="15" hidden="false" customHeight="true" outlineLevel="0" collapsed="false">
      <c r="C118" s="10" t="n">
        <v>0.791666666666667</v>
      </c>
      <c r="D118" s="10" t="n">
        <v>0</v>
      </c>
      <c r="E118" s="76" t="n">
        <v>45578</v>
      </c>
      <c r="F118" s="39" t="s">
        <v>220</v>
      </c>
      <c r="G118" s="31" t="s">
        <v>61</v>
      </c>
      <c r="H118" s="57" t="s">
        <v>221</v>
      </c>
      <c r="I118" s="15" t="n">
        <v>15680</v>
      </c>
      <c r="J118" s="16"/>
      <c r="K118" s="17" t="n">
        <v>3.30568</v>
      </c>
      <c r="L118" s="18" t="s">
        <v>32</v>
      </c>
      <c r="M118" s="18" t="s">
        <v>33</v>
      </c>
      <c r="N118" s="19" t="s">
        <v>222</v>
      </c>
      <c r="O118" s="20" t="s">
        <v>223</v>
      </c>
      <c r="P118" s="21" t="s">
        <v>28</v>
      </c>
      <c r="Q118" s="22" t="n">
        <v>12370</v>
      </c>
      <c r="R118" s="2" t="n">
        <f aca="false">VLOOKUP(H118,[1]14oct10h!$H$2:$W$159,11,0)</f>
        <v>5393</v>
      </c>
      <c r="S118" s="2" t="n">
        <f aca="false">VLOOKUP(H118,[1]14oct10h!$H$2:$W$159,12,0)</f>
        <v>0.781372359180689</v>
      </c>
      <c r="T118" s="2" t="n">
        <f aca="false">VLOOKUP(H118,[1]14oct10h!$H$2:$W$159,13,0)</f>
        <v>325</v>
      </c>
      <c r="U118" s="2" t="n">
        <f aca="false">VLOOKUP(H118,[1]14oct10h!$H$2:$W$159,14,0)</f>
        <v>0.177998798864483</v>
      </c>
      <c r="V118" s="2" t="n">
        <f aca="false">VLOOKUP(H118,[1]14oct10h!$H$2:$W$159,15,0)</f>
        <v>71</v>
      </c>
      <c r="W118" s="2" t="n">
        <f aca="false">VLOOKUP(H118,[1]14oct10h!$H$2:$W$159,16,0)</f>
        <v>0.0406288419548275</v>
      </c>
    </row>
    <row r="119" customFormat="false" ht="15" hidden="false" customHeight="true" outlineLevel="0" collapsed="false">
      <c r="C119" s="10" t="n">
        <v>0.791666666666667</v>
      </c>
      <c r="D119" s="10" t="n">
        <v>0</v>
      </c>
      <c r="E119" s="76" t="n">
        <v>45578</v>
      </c>
      <c r="F119" s="37" t="s">
        <v>220</v>
      </c>
      <c r="G119" s="25" t="s">
        <v>224</v>
      </c>
      <c r="H119" s="57" t="s">
        <v>225</v>
      </c>
      <c r="I119" s="70" t="n">
        <v>56087</v>
      </c>
      <c r="J119" s="16"/>
      <c r="K119" s="17" t="n">
        <v>2.04183061861992</v>
      </c>
      <c r="L119" s="18" t="s">
        <v>32</v>
      </c>
      <c r="M119" s="18" t="s">
        <v>33</v>
      </c>
      <c r="N119" s="19" t="s">
        <v>226</v>
      </c>
      <c r="O119" s="20" t="s">
        <v>227</v>
      </c>
      <c r="P119" s="21" t="s">
        <v>28</v>
      </c>
      <c r="Q119" s="22" t="n">
        <v>9261</v>
      </c>
      <c r="R119" s="2" t="n">
        <f aca="false">VLOOKUP(H119,[1]14oct10h!$H$2:$W$159,11,0)</f>
        <v>5485</v>
      </c>
      <c r="S119" s="2" t="n">
        <f aca="false">VLOOKUP(H119,[1]14oct10h!$H$2:$W$159,12,0)</f>
        <v>0.653585971150715</v>
      </c>
      <c r="T119" s="2" t="n">
        <f aca="false">VLOOKUP(H119,[1]14oct10h!$H$2:$W$159,13,0)</f>
        <v>203</v>
      </c>
      <c r="U119" s="2" t="n">
        <f aca="false">VLOOKUP(H119,[1]14oct10h!$H$2:$W$159,14,0)</f>
        <v>0.249695588901237</v>
      </c>
      <c r="V119" s="2" t="n">
        <f aca="false">VLOOKUP(H119,[1]14oct10h!$H$2:$W$159,15,0)</f>
        <v>50</v>
      </c>
      <c r="W119" s="2" t="n">
        <f aca="false">VLOOKUP(H119,[1]14oct10h!$H$2:$W$159,16,0)</f>
        <v>0.0967184399480474</v>
      </c>
    </row>
    <row r="120" customFormat="false" ht="15" hidden="false" customHeight="true" outlineLevel="0" collapsed="false">
      <c r="C120" s="10" t="n">
        <v>0.791666666666667</v>
      </c>
      <c r="D120" s="10" t="n">
        <v>0</v>
      </c>
      <c r="E120" s="76" t="n">
        <v>45578</v>
      </c>
      <c r="F120" s="41" t="s">
        <v>220</v>
      </c>
      <c r="G120" s="31" t="s">
        <v>109</v>
      </c>
      <c r="H120" s="57" t="s">
        <v>228</v>
      </c>
      <c r="I120" s="15" t="n">
        <v>48741</v>
      </c>
      <c r="J120" s="16"/>
      <c r="K120" s="17" t="n">
        <v>2.31126666666667</v>
      </c>
      <c r="L120" s="18" t="s">
        <v>111</v>
      </c>
      <c r="M120" s="18" t="s">
        <v>229</v>
      </c>
      <c r="N120" s="19" t="s">
        <v>230</v>
      </c>
      <c r="O120" s="20" t="s">
        <v>231</v>
      </c>
      <c r="P120" s="21" t="s">
        <v>28</v>
      </c>
      <c r="Q120" s="22" t="n">
        <v>7524</v>
      </c>
      <c r="R120" s="2" t="n">
        <f aca="false">VLOOKUP(H120,[1]14oct10h!$H$2:$W$159,11,0)</f>
        <v>2962</v>
      </c>
      <c r="S120" s="2" t="n">
        <f aca="false">VLOOKUP(H120,[1]14oct10h!$H$2:$W$159,12,0)</f>
        <v>0.68830780885558</v>
      </c>
      <c r="T120" s="2" t="n">
        <f aca="false">VLOOKUP(H120,[1]14oct10h!$H$2:$W$159,13,0)</f>
        <v>239</v>
      </c>
      <c r="U120" s="2" t="n">
        <f aca="false">VLOOKUP(H120,[1]14oct10h!$H$2:$W$159,14,0)</f>
        <v>0.301948788094641</v>
      </c>
      <c r="V120" s="2" t="n">
        <f aca="false">VLOOKUP(H120,[1]14oct10h!$H$2:$W$159,15,0)</f>
        <v>13</v>
      </c>
      <c r="W120" s="2" t="n">
        <f aca="false">VLOOKUP(H120,[1]14oct10h!$H$2:$W$159,16,0)</f>
        <v>0.00974340304977923</v>
      </c>
    </row>
    <row r="121" customFormat="false" ht="15" hidden="false" customHeight="true" outlineLevel="0" collapsed="false">
      <c r="C121" s="10" t="n">
        <v>0.666666666666667</v>
      </c>
      <c r="D121" s="10" t="n">
        <v>0.833333333333333</v>
      </c>
      <c r="E121" s="76" t="n">
        <v>45578</v>
      </c>
      <c r="F121" s="50" t="s">
        <v>232</v>
      </c>
      <c r="G121" s="25" t="s">
        <v>76</v>
      </c>
      <c r="H121" s="58" t="s">
        <v>233</v>
      </c>
      <c r="I121" s="15" t="n">
        <v>19211</v>
      </c>
      <c r="J121" s="16"/>
      <c r="K121" s="17" t="n">
        <v>1.0785975</v>
      </c>
      <c r="L121" s="18" t="s">
        <v>32</v>
      </c>
      <c r="M121" s="18" t="s">
        <v>78</v>
      </c>
      <c r="N121" s="19" t="s">
        <v>234</v>
      </c>
      <c r="O121" s="20" t="s">
        <v>235</v>
      </c>
      <c r="P121" s="21" t="s">
        <v>28</v>
      </c>
      <c r="Q121" s="35" t="n">
        <v>4644</v>
      </c>
      <c r="R121" s="2" t="n">
        <f aca="false">VLOOKUP(H121,[1]14oct10h!$H$2:$W$159,11,0)</f>
        <v>1504</v>
      </c>
      <c r="S121" s="2" t="n">
        <f aca="false">VLOOKUP(H121,[1]14oct10h!$H$2:$W$159,12,0)</f>
        <v>0.502427778770044</v>
      </c>
      <c r="T121" s="2" t="n">
        <f aca="false">VLOOKUP(H121,[1]14oct10h!$H$2:$W$159,13,0)</f>
        <v>98</v>
      </c>
      <c r="U121" s="2" t="n">
        <f aca="false">VLOOKUP(H121,[1]14oct10h!$H$2:$W$159,14,0)</f>
        <v>0.144674926945447</v>
      </c>
      <c r="V121" s="2" t="n">
        <f aca="false">VLOOKUP(H121,[1]14oct10h!$H$2:$W$159,15,0)</f>
        <v>16</v>
      </c>
      <c r="W121" s="2" t="n">
        <f aca="false">VLOOKUP(H121,[1]14oct10h!$H$2:$W$159,16,0)</f>
        <v>0.352897294284509</v>
      </c>
    </row>
    <row r="122" customFormat="false" ht="15" hidden="false" customHeight="true" outlineLevel="0" collapsed="false">
      <c r="C122" s="10" t="n">
        <v>0.666666666666667</v>
      </c>
      <c r="D122" s="10" t="n">
        <v>0.833333333333333</v>
      </c>
      <c r="E122" s="76" t="n">
        <v>45578</v>
      </c>
      <c r="F122" s="50" t="s">
        <v>232</v>
      </c>
      <c r="G122" s="27" t="s">
        <v>82</v>
      </c>
      <c r="H122" s="59" t="s">
        <v>236</v>
      </c>
      <c r="I122" s="48" t="n">
        <v>11870</v>
      </c>
      <c r="J122" s="16"/>
      <c r="K122" s="49" t="n">
        <v>2.672675</v>
      </c>
      <c r="L122" s="49" t="s">
        <v>32</v>
      </c>
      <c r="M122" s="49" t="s">
        <v>153</v>
      </c>
      <c r="N122" s="29" t="s">
        <v>237</v>
      </c>
      <c r="O122" s="30" t="s">
        <v>238</v>
      </c>
      <c r="P122" s="50" t="s">
        <v>28</v>
      </c>
      <c r="Q122" s="50" t="n">
        <v>13089</v>
      </c>
      <c r="R122" s="2" t="n">
        <f aca="false">VLOOKUP(H122,[1]14oct10h!$H$2:$W$159,11,0)</f>
        <v>2965</v>
      </c>
      <c r="S122" s="2" t="n">
        <f aca="false">VLOOKUP(H122,[1]14oct10h!$H$2:$W$159,12,0)</f>
        <v>0.726921652509307</v>
      </c>
      <c r="T122" s="2" t="n">
        <f aca="false">VLOOKUP(H122,[1]14oct10h!$H$2:$W$159,13,0)</f>
        <v>296</v>
      </c>
      <c r="U122" s="2" t="n">
        <f aca="false">VLOOKUP(H122,[1]14oct10h!$H$2:$W$159,14,0)</f>
        <v>0.183247557287019</v>
      </c>
      <c r="V122" s="2" t="n">
        <f aca="false">VLOOKUP(H122,[1]14oct10h!$H$2:$W$159,15,0)</f>
        <v>28</v>
      </c>
      <c r="W122" s="2" t="n">
        <f aca="false">VLOOKUP(H122,[1]14oct10h!$H$2:$W$159,16,0)</f>
        <v>0.089830790203674</v>
      </c>
    </row>
    <row r="123" customFormat="false" ht="15" hidden="false" customHeight="true" outlineLevel="0" collapsed="false">
      <c r="C123" s="10" t="n">
        <v>0.666666666666667</v>
      </c>
      <c r="D123" s="10" t="n">
        <v>0.833333333333333</v>
      </c>
      <c r="E123" s="76" t="n">
        <v>45578</v>
      </c>
      <c r="F123" s="39" t="s">
        <v>232</v>
      </c>
      <c r="G123" s="31" t="s">
        <v>109</v>
      </c>
      <c r="H123" s="58" t="s">
        <v>239</v>
      </c>
      <c r="I123" s="15" t="n">
        <v>41026</v>
      </c>
      <c r="J123" s="16"/>
      <c r="K123" s="17" t="n">
        <v>1.645</v>
      </c>
      <c r="L123" s="18" t="s">
        <v>111</v>
      </c>
      <c r="M123" s="18" t="s">
        <v>112</v>
      </c>
      <c r="N123" s="19" t="s">
        <v>240</v>
      </c>
      <c r="O123" s="20" t="s">
        <v>241</v>
      </c>
      <c r="P123" s="21" t="s">
        <v>100</v>
      </c>
      <c r="Q123" s="35" t="n">
        <v>3154</v>
      </c>
      <c r="R123" s="2" t="n">
        <f aca="false">VLOOKUP(H123,[1]14oct10h!$H$2:$W$159,11,0)</f>
        <v>1823</v>
      </c>
      <c r="S123" s="2" t="n">
        <f aca="false">VLOOKUP(H123,[1]14oct10h!$H$2:$W$159,12,0)</f>
        <v>0.41067792947462</v>
      </c>
      <c r="T123" s="2" t="n">
        <f aca="false">VLOOKUP(H123,[1]14oct10h!$H$2:$W$159,13,0)</f>
        <v>921</v>
      </c>
      <c r="U123" s="2" t="n">
        <f aca="false">VLOOKUP(H123,[1]14oct10h!$H$2:$W$159,14,0)</f>
        <v>0.577309586293985</v>
      </c>
      <c r="V123" s="2" t="n">
        <f aca="false">VLOOKUP(H123,[1]14oct10h!$H$2:$W$159,15,0)</f>
        <v>24</v>
      </c>
      <c r="W123" s="2" t="n">
        <f aca="false">VLOOKUP(H123,[1]14oct10h!$H$2:$W$159,16,0)</f>
        <v>0.0120124842313943</v>
      </c>
    </row>
    <row r="124" customFormat="false" ht="15" hidden="false" customHeight="true" outlineLevel="0" collapsed="false">
      <c r="C124" s="10" t="n">
        <v>0.666666666666667</v>
      </c>
      <c r="D124" s="10" t="n">
        <v>0.833333333333333</v>
      </c>
      <c r="E124" s="76" t="n">
        <v>45578</v>
      </c>
      <c r="F124" s="39" t="s">
        <v>232</v>
      </c>
      <c r="G124" s="25" t="s">
        <v>56</v>
      </c>
      <c r="H124" s="58" t="s">
        <v>242</v>
      </c>
      <c r="I124" s="15" t="n">
        <v>58362</v>
      </c>
      <c r="J124" s="16"/>
      <c r="K124" s="17" t="n">
        <v>1.15191894699097</v>
      </c>
      <c r="L124" s="18" t="s">
        <v>24</v>
      </c>
      <c r="M124" s="18" t="s">
        <v>58</v>
      </c>
      <c r="N124" s="19" t="s">
        <v>243</v>
      </c>
      <c r="O124" s="20" t="s">
        <v>244</v>
      </c>
      <c r="P124" s="21" t="s">
        <v>28</v>
      </c>
      <c r="Q124" s="35" t="n">
        <v>3278</v>
      </c>
      <c r="R124" s="2" t="n">
        <f aca="false">VLOOKUP(H124,[1]14oct10h!$H$2:$W$159,11,0)</f>
        <v>2254</v>
      </c>
      <c r="S124" s="2" t="n">
        <f aca="false">VLOOKUP(H124,[1]14oct10h!$H$2:$W$159,12,0)</f>
        <v>0.609861770492238</v>
      </c>
      <c r="T124" s="2" t="n">
        <f aca="false">VLOOKUP(H124,[1]14oct10h!$H$2:$W$159,13,0)</f>
        <v>214</v>
      </c>
      <c r="U124" s="2" t="n">
        <f aca="false">VLOOKUP(H124,[1]14oct10h!$H$2:$W$159,14,0)</f>
        <v>0.196057679434564</v>
      </c>
      <c r="V124" s="2" t="n">
        <f aca="false">VLOOKUP(H124,[1]14oct10h!$H$2:$W$159,15,0)</f>
        <v>8</v>
      </c>
      <c r="W124" s="2" t="n">
        <f aca="false">VLOOKUP(H124,[1]14oct10h!$H$2:$W$159,16,0)</f>
        <v>0.194080550073198</v>
      </c>
    </row>
    <row r="125" customFormat="false" ht="15" hidden="false" customHeight="true" outlineLevel="0" collapsed="false">
      <c r="C125" s="10" t="n">
        <v>0.666666666666667</v>
      </c>
      <c r="D125" s="10" t="n">
        <v>0.833333333333333</v>
      </c>
      <c r="E125" s="76" t="n">
        <v>45578</v>
      </c>
      <c r="F125" s="60" t="s">
        <v>245</v>
      </c>
      <c r="G125" s="25" t="s">
        <v>128</v>
      </c>
      <c r="H125" s="61" t="s">
        <v>246</v>
      </c>
      <c r="I125" s="15" t="n">
        <v>10251</v>
      </c>
      <c r="J125" s="16"/>
      <c r="K125" s="17" t="n">
        <v>0.951824913787842</v>
      </c>
      <c r="L125" s="18" t="s">
        <v>32</v>
      </c>
      <c r="M125" s="18" t="s">
        <v>33</v>
      </c>
      <c r="N125" s="19" t="s">
        <v>247</v>
      </c>
      <c r="O125" s="20" t="s">
        <v>248</v>
      </c>
      <c r="P125" s="21" t="s">
        <v>100</v>
      </c>
      <c r="Q125" s="22" t="n">
        <v>2202</v>
      </c>
      <c r="R125" s="2" t="n">
        <f aca="false">VLOOKUP(H125,[1]14oct10h!$H$2:$W$159,11,0)</f>
        <v>1245</v>
      </c>
      <c r="S125" s="2" t="n">
        <f aca="false">VLOOKUP(H125,[1]14oct10h!$H$2:$W$159,12,0)</f>
        <v>0.355206632315921</v>
      </c>
      <c r="T125" s="2" t="n">
        <f aca="false">VLOOKUP(H125,[1]14oct10h!$H$2:$W$159,13,0)</f>
        <v>937</v>
      </c>
      <c r="U125" s="2" t="n">
        <f aca="false">VLOOKUP(H125,[1]14oct10h!$H$2:$W$159,14,0)</f>
        <v>0.629365848940203</v>
      </c>
      <c r="V125" s="2" t="n">
        <f aca="false">VLOOKUP(H125,[1]14oct10h!$H$2:$W$159,15,0)</f>
        <v>22</v>
      </c>
      <c r="W125" s="2" t="n">
        <f aca="false">VLOOKUP(H125,[1]14oct10h!$H$2:$W$159,16,0)</f>
        <v>0.0154275187438766</v>
      </c>
    </row>
    <row r="126" customFormat="false" ht="15" hidden="false" customHeight="true" outlineLevel="0" collapsed="false">
      <c r="C126" s="10" t="n">
        <v>0.666666666666667</v>
      </c>
      <c r="D126" s="10" t="n">
        <v>0.833333333333333</v>
      </c>
      <c r="E126" s="76" t="n">
        <v>45578</v>
      </c>
      <c r="F126" s="41" t="s">
        <v>245</v>
      </c>
      <c r="G126" s="25" t="s">
        <v>82</v>
      </c>
      <c r="H126" s="61" t="s">
        <v>249</v>
      </c>
      <c r="I126" s="15" t="n">
        <v>55352</v>
      </c>
      <c r="J126" s="16"/>
      <c r="K126" s="17" t="n">
        <v>0.5111425</v>
      </c>
      <c r="L126" s="18" t="s">
        <v>32</v>
      </c>
      <c r="M126" s="18" t="s">
        <v>250</v>
      </c>
      <c r="N126" s="19" t="s">
        <v>251</v>
      </c>
      <c r="O126" s="20" t="s">
        <v>252</v>
      </c>
      <c r="P126" s="21" t="s">
        <v>28</v>
      </c>
      <c r="Q126" s="22" t="n">
        <v>2968</v>
      </c>
      <c r="R126" s="2" t="n">
        <f aca="false">VLOOKUP(H126,[1]14oct10h!$H$2:$W$159,11,0)</f>
        <v>1157</v>
      </c>
      <c r="S126" s="2" t="n">
        <f aca="false">VLOOKUP(H126,[1]14oct10h!$H$2:$W$159,12,0)</f>
        <v>0.616485253300172</v>
      </c>
      <c r="T126" s="2" t="n">
        <f aca="false">VLOOKUP(H126,[1]14oct10h!$H$2:$W$159,13,0)</f>
        <v>178</v>
      </c>
      <c r="U126" s="2" t="n">
        <f aca="false">VLOOKUP(H126,[1]14oct10h!$H$2:$W$159,14,0)</f>
        <v>0.315145545637823</v>
      </c>
      <c r="V126" s="2" t="n">
        <f aca="false">VLOOKUP(H126,[1]14oct10h!$H$2:$W$159,15,0)</f>
        <v>29</v>
      </c>
      <c r="W126" s="2" t="n">
        <f aca="false">VLOOKUP(H126,[1]14oct10h!$H$2:$W$159,16,0)</f>
        <v>0.0683692010620058</v>
      </c>
    </row>
    <row r="127" customFormat="false" ht="15" hidden="false" customHeight="true" outlineLevel="0" collapsed="false">
      <c r="C127" s="10" t="n">
        <v>0.666666666666667</v>
      </c>
      <c r="D127" s="10" t="n">
        <v>0.833333333333333</v>
      </c>
      <c r="E127" s="76" t="n">
        <v>45578</v>
      </c>
      <c r="F127" s="41" t="s">
        <v>245</v>
      </c>
      <c r="G127" s="25" t="s">
        <v>91</v>
      </c>
      <c r="H127" s="62" t="s">
        <v>253</v>
      </c>
      <c r="I127" s="15" t="n">
        <v>16872</v>
      </c>
      <c r="J127" s="16"/>
      <c r="K127" s="17" t="n">
        <v>0.72195</v>
      </c>
      <c r="L127" s="18" t="s">
        <v>32</v>
      </c>
      <c r="M127" s="18" t="s">
        <v>254</v>
      </c>
      <c r="N127" s="19" t="s">
        <v>255</v>
      </c>
      <c r="O127" s="20" t="s">
        <v>256</v>
      </c>
      <c r="P127" s="21" t="s">
        <v>28</v>
      </c>
      <c r="Q127" s="22" t="n">
        <v>11033</v>
      </c>
      <c r="R127" s="2" t="n">
        <f aca="false">VLOOKUP(H127,[1]14oct10h!$H$2:$W$159,11,0)</f>
        <v>4261</v>
      </c>
      <c r="S127" s="2" t="n">
        <f aca="false">VLOOKUP(H127,[1]14oct10h!$H$2:$W$159,12,0)</f>
        <v>0.78095091393233</v>
      </c>
      <c r="T127" s="2" t="n">
        <f aca="false">VLOOKUP(H127,[1]14oct10h!$H$2:$W$159,13,0)</f>
        <v>320</v>
      </c>
      <c r="U127" s="2" t="n">
        <f aca="false">VLOOKUP(H127,[1]14oct10h!$H$2:$W$159,14,0)</f>
        <v>0.199275208619108</v>
      </c>
      <c r="V127" s="2" t="n">
        <f aca="false">VLOOKUP(H127,[1]14oct10h!$H$2:$W$159,15,0)</f>
        <v>24</v>
      </c>
      <c r="W127" s="2" t="n">
        <f aca="false">VLOOKUP(H127,[1]14oct10h!$H$2:$W$159,16,0)</f>
        <v>0.0197738774485623</v>
      </c>
    </row>
    <row r="128" customFormat="false" ht="15" hidden="false" customHeight="true" outlineLevel="0" collapsed="false">
      <c r="C128" s="10" t="n">
        <v>0.666666666666667</v>
      </c>
      <c r="D128" s="10" t="n">
        <v>0.833333333333333</v>
      </c>
      <c r="E128" s="76" t="n">
        <v>45578</v>
      </c>
      <c r="F128" s="41" t="s">
        <v>245</v>
      </c>
      <c r="G128" s="31" t="s">
        <v>47</v>
      </c>
      <c r="H128" s="62" t="s">
        <v>257</v>
      </c>
      <c r="I128" s="15" t="n">
        <v>56956</v>
      </c>
      <c r="J128" s="16"/>
      <c r="K128" s="17" t="n">
        <v>0.484461637511849</v>
      </c>
      <c r="L128" s="18" t="s">
        <v>32</v>
      </c>
      <c r="M128" s="18" t="s">
        <v>33</v>
      </c>
      <c r="N128" s="19" t="s">
        <v>258</v>
      </c>
      <c r="O128" s="20" t="s">
        <v>259</v>
      </c>
      <c r="P128" s="21" t="s">
        <v>28</v>
      </c>
      <c r="Q128" s="22" t="n">
        <v>2107</v>
      </c>
      <c r="R128" s="2" t="n">
        <f aca="false">VLOOKUP(H128,[1]14oct10h!$H$2:$W$159,11,0)</f>
        <v>1969</v>
      </c>
      <c r="S128" s="2" t="n">
        <f aca="false">VLOOKUP(H128,[1]14oct10h!$H$2:$W$159,12,0)</f>
        <v>0.789923343166621</v>
      </c>
      <c r="T128" s="2" t="n">
        <f aca="false">VLOOKUP(H128,[1]14oct10h!$H$2:$W$159,13,0)</f>
        <v>121</v>
      </c>
      <c r="U128" s="2" t="n">
        <f aca="false">VLOOKUP(H128,[1]14oct10h!$H$2:$W$159,14,0)</f>
        <v>0.135745454853191</v>
      </c>
      <c r="V128" s="2" t="n">
        <f aca="false">VLOOKUP(H128,[1]14oct10h!$H$2:$W$159,15,0)</f>
        <v>17</v>
      </c>
      <c r="W128" s="2" t="n">
        <f aca="false">VLOOKUP(H128,[1]14oct10h!$H$2:$W$159,16,0)</f>
        <v>0.074331201980188</v>
      </c>
    </row>
    <row r="129" customFormat="false" ht="15" hidden="false" customHeight="true" outlineLevel="0" collapsed="false">
      <c r="C129" s="10" t="n">
        <v>0.666666666666667</v>
      </c>
      <c r="D129" s="10" t="n">
        <v>0.833333333333333</v>
      </c>
      <c r="E129" s="76" t="n">
        <v>45578</v>
      </c>
      <c r="F129" s="41" t="s">
        <v>245</v>
      </c>
      <c r="G129" s="25" t="s">
        <v>96</v>
      </c>
      <c r="H129" s="62" t="s">
        <v>260</v>
      </c>
      <c r="I129" s="15" t="n">
        <v>10250</v>
      </c>
      <c r="J129" s="16"/>
      <c r="K129" s="17" t="n">
        <v>1.0105275</v>
      </c>
      <c r="L129" s="18" t="s">
        <v>24</v>
      </c>
      <c r="M129" s="18" t="s">
        <v>24</v>
      </c>
      <c r="N129" s="19" t="s">
        <v>261</v>
      </c>
      <c r="O129" s="20" t="s">
        <v>262</v>
      </c>
      <c r="P129" s="21" t="s">
        <v>28</v>
      </c>
      <c r="Q129" s="22" t="n">
        <v>6636</v>
      </c>
      <c r="R129" s="2" t="n">
        <f aca="false">VLOOKUP(H129,[1]14oct10h!$H$2:$W$159,11,0)</f>
        <v>2083</v>
      </c>
      <c r="S129" s="2" t="n">
        <f aca="false">VLOOKUP(H129,[1]14oct10h!$H$2:$W$159,12,0)</f>
        <v>0.699981761055295</v>
      </c>
      <c r="T129" s="2" t="n">
        <f aca="false">VLOOKUP(H129,[1]14oct10h!$H$2:$W$159,13,0)</f>
        <v>92</v>
      </c>
      <c r="U129" s="2" t="n">
        <f aca="false">VLOOKUP(H129,[1]14oct10h!$H$2:$W$159,14,0)</f>
        <v>0.25421186316461</v>
      </c>
      <c r="V129" s="2" t="n">
        <f aca="false">VLOOKUP(H129,[1]14oct10h!$H$2:$W$159,15,0)</f>
        <v>6</v>
      </c>
      <c r="W129" s="2" t="n">
        <f aca="false">VLOOKUP(H129,[1]14oct10h!$H$2:$W$159,16,0)</f>
        <v>0.0458063757800946</v>
      </c>
    </row>
    <row r="130" customFormat="false" ht="15" hidden="false" customHeight="true" outlineLevel="0" collapsed="false">
      <c r="C130" s="10" t="n">
        <v>0.833333333333333</v>
      </c>
      <c r="D130" s="10" t="n">
        <v>0</v>
      </c>
      <c r="E130" s="76" t="n">
        <v>45578</v>
      </c>
      <c r="F130" s="63" t="s">
        <v>263</v>
      </c>
      <c r="G130" s="31" t="s">
        <v>61</v>
      </c>
      <c r="H130" s="64" t="s">
        <v>264</v>
      </c>
      <c r="I130" s="15" t="n">
        <v>15676</v>
      </c>
      <c r="J130" s="16"/>
      <c r="K130" s="17" t="n">
        <v>2.3042</v>
      </c>
      <c r="L130" s="18" t="s">
        <v>32</v>
      </c>
      <c r="M130" s="18" t="s">
        <v>33</v>
      </c>
      <c r="N130" s="19" t="s">
        <v>265</v>
      </c>
      <c r="O130" s="20" t="s">
        <v>266</v>
      </c>
      <c r="P130" s="21" t="s">
        <v>28</v>
      </c>
      <c r="Q130" s="22" t="n">
        <v>7687</v>
      </c>
      <c r="R130" s="2" t="n">
        <f aca="false">VLOOKUP(H130,[1]14oct10h!$H$2:$W$159,11,0)</f>
        <v>4452</v>
      </c>
      <c r="S130" s="2" t="n">
        <f aca="false">VLOOKUP(H130,[1]14oct10h!$H$2:$W$159,12,0)</f>
        <v>0.664386804234088</v>
      </c>
      <c r="T130" s="2" t="n">
        <f aca="false">VLOOKUP(H130,[1]14oct10h!$H$2:$W$159,13,0)</f>
        <v>276</v>
      </c>
      <c r="U130" s="2" t="n">
        <f aca="false">VLOOKUP(H130,[1]14oct10h!$H$2:$W$159,14,0)</f>
        <v>0.204586435799758</v>
      </c>
      <c r="V130" s="2" t="n">
        <f aca="false">VLOOKUP(H130,[1]14oct10h!$H$2:$W$159,15,0)</f>
        <v>57</v>
      </c>
      <c r="W130" s="2" t="n">
        <f aca="false">VLOOKUP(H130,[1]14oct10h!$H$2:$W$159,16,0)</f>
        <v>0.131026759966154</v>
      </c>
    </row>
    <row r="131" customFormat="false" ht="15" hidden="false" customHeight="true" outlineLevel="0" collapsed="false">
      <c r="C131" s="10" t="n">
        <v>0.833333333333333</v>
      </c>
      <c r="D131" s="10" t="n">
        <v>0</v>
      </c>
      <c r="E131" s="76" t="n">
        <v>45578</v>
      </c>
      <c r="F131" s="65" t="s">
        <v>263</v>
      </c>
      <c r="G131" s="31" t="s">
        <v>52</v>
      </c>
      <c r="H131" s="64" t="s">
        <v>267</v>
      </c>
      <c r="I131" s="15" t="n">
        <v>55403</v>
      </c>
      <c r="J131" s="16" t="n">
        <v>57049</v>
      </c>
      <c r="K131" s="17" t="n">
        <v>0.248322368421053</v>
      </c>
      <c r="L131" s="18" t="s">
        <v>32</v>
      </c>
      <c r="M131" s="18" t="s">
        <v>33</v>
      </c>
      <c r="N131" s="24" t="s">
        <v>268</v>
      </c>
      <c r="O131" s="20" t="s">
        <v>269</v>
      </c>
      <c r="P131" s="21" t="s">
        <v>28</v>
      </c>
      <c r="Q131" s="22" t="n">
        <v>860</v>
      </c>
      <c r="R131" s="2" t="n">
        <f aca="false">VLOOKUP(H131,[1]14oct10h!$H$2:$W$159,11,0)</f>
        <v>823</v>
      </c>
      <c r="S131" s="2" t="n">
        <f aca="false">VLOOKUP(H131,[1]14oct10h!$H$2:$W$159,12,0)</f>
        <v>0.739454036693904</v>
      </c>
      <c r="T131" s="2" t="n">
        <f aca="false">VLOOKUP(H131,[1]14oct10h!$H$2:$W$159,13,0)</f>
        <v>29</v>
      </c>
      <c r="U131" s="2" t="n">
        <f aca="false">VLOOKUP(H131,[1]14oct10h!$H$2:$W$159,14,0)</f>
        <v>0.110853589489917</v>
      </c>
      <c r="V131" s="2" t="n">
        <f aca="false">VLOOKUP(H131,[1]14oct10h!$H$2:$W$159,15,0)</f>
        <v>8</v>
      </c>
      <c r="W131" s="2" t="n">
        <f aca="false">VLOOKUP(H131,[1]14oct10h!$H$2:$W$159,16,0)</f>
        <v>0.149692373816179</v>
      </c>
    </row>
    <row r="132" customFormat="false" ht="15" hidden="false" customHeight="true" outlineLevel="0" collapsed="false">
      <c r="C132" s="10" t="n">
        <v>0.833333333333333</v>
      </c>
      <c r="D132" s="10" t="n">
        <v>0</v>
      </c>
      <c r="E132" s="76" t="n">
        <v>45578</v>
      </c>
      <c r="F132" s="65" t="s">
        <v>263</v>
      </c>
      <c r="G132" s="31" t="s">
        <v>52</v>
      </c>
      <c r="H132" s="64" t="s">
        <v>270</v>
      </c>
      <c r="I132" s="15" t="n">
        <v>57050</v>
      </c>
      <c r="J132" s="16"/>
      <c r="K132" s="17" t="n">
        <v>0.297986842105263</v>
      </c>
      <c r="L132" s="18" t="s">
        <v>32</v>
      </c>
      <c r="M132" s="18" t="s">
        <v>33</v>
      </c>
      <c r="N132" s="24" t="s">
        <v>271</v>
      </c>
      <c r="O132" s="20" t="s">
        <v>272</v>
      </c>
      <c r="P132" s="21" t="s">
        <v>28</v>
      </c>
      <c r="Q132" s="22" t="n">
        <v>2331</v>
      </c>
      <c r="R132" s="2" t="n">
        <f aca="false">VLOOKUP(H132,[1]14oct10h!$H$2:$W$159,11,0)</f>
        <v>1561</v>
      </c>
      <c r="S132" s="2" t="n">
        <f aca="false">VLOOKUP(H132,[1]14oct10h!$H$2:$W$159,12,0)</f>
        <v>0.692863789523765</v>
      </c>
      <c r="T132" s="2" t="n">
        <f aca="false">VLOOKUP(H132,[1]14oct10h!$H$2:$W$159,13,0)</f>
        <v>51</v>
      </c>
      <c r="U132" s="2" t="n">
        <f aca="false">VLOOKUP(H132,[1]14oct10h!$H$2:$W$159,14,0)</f>
        <v>0.170327717985622</v>
      </c>
      <c r="V132" s="2" t="n">
        <f aca="false">VLOOKUP(H132,[1]14oct10h!$H$2:$W$159,15,0)</f>
        <v>13</v>
      </c>
      <c r="W132" s="2" t="n">
        <f aca="false">VLOOKUP(H132,[1]14oct10h!$H$2:$W$159,16,0)</f>
        <v>0.136808492490613</v>
      </c>
    </row>
    <row r="133" customFormat="false" ht="15" hidden="false" customHeight="true" outlineLevel="0" collapsed="false">
      <c r="C133" s="10" t="n">
        <v>0.833333333333333</v>
      </c>
      <c r="D133" s="10" t="n">
        <v>0</v>
      </c>
      <c r="E133" s="76" t="n">
        <v>45578</v>
      </c>
      <c r="F133" s="66" t="s">
        <v>263</v>
      </c>
      <c r="G133" s="31" t="s">
        <v>96</v>
      </c>
      <c r="H133" s="64" t="s">
        <v>273</v>
      </c>
      <c r="I133" s="15" t="n">
        <v>20932</v>
      </c>
      <c r="J133" s="16"/>
      <c r="K133" s="17" t="n">
        <v>1.0052025</v>
      </c>
      <c r="L133" s="18" t="s">
        <v>24</v>
      </c>
      <c r="M133" s="18" t="s">
        <v>24</v>
      </c>
      <c r="N133" s="19" t="s">
        <v>274</v>
      </c>
      <c r="O133" s="20" t="s">
        <v>275</v>
      </c>
      <c r="P133" s="21" t="s">
        <v>28</v>
      </c>
      <c r="Q133" s="22" t="n">
        <v>5244</v>
      </c>
      <c r="R133" s="2" t="n">
        <f aca="false">VLOOKUP(H133,[1]14oct10h!$H$2:$W$159,11,0)</f>
        <v>1170</v>
      </c>
      <c r="S133" s="2" t="n">
        <f aca="false">VLOOKUP(H133,[1]14oct10h!$H$2:$W$159,12,0)</f>
        <v>0.77196414716552</v>
      </c>
      <c r="T133" s="2" t="n">
        <f aca="false">VLOOKUP(H133,[1]14oct10h!$H$2:$W$159,13,0)</f>
        <v>114</v>
      </c>
      <c r="U133" s="2" t="n">
        <f aca="false">VLOOKUP(H133,[1]14oct10h!$H$2:$W$159,14,0)</f>
        <v>0.218640697333402</v>
      </c>
      <c r="V133" s="2" t="n">
        <f aca="false">VLOOKUP(H133,[1]14oct10h!$H$2:$W$159,15,0)</f>
        <v>7</v>
      </c>
      <c r="W133" s="2" t="n">
        <f aca="false">VLOOKUP(H133,[1]14oct10h!$H$2:$W$159,16,0)</f>
        <v>0.00939515550107798</v>
      </c>
    </row>
    <row r="134" customFormat="false" ht="15" hidden="false" customHeight="true" outlineLevel="0" collapsed="false">
      <c r="C134" s="10" t="n">
        <v>0.833333333333333</v>
      </c>
      <c r="D134" s="10" t="n">
        <v>0</v>
      </c>
      <c r="E134" s="76" t="n">
        <v>45578</v>
      </c>
      <c r="F134" s="39" t="s">
        <v>263</v>
      </c>
      <c r="G134" s="25" t="s">
        <v>109</v>
      </c>
      <c r="H134" s="64" t="s">
        <v>276</v>
      </c>
      <c r="I134" s="15" t="n">
        <v>36932</v>
      </c>
      <c r="J134" s="16"/>
      <c r="K134" s="17" t="n">
        <v>1.27706</v>
      </c>
      <c r="L134" s="18" t="s">
        <v>111</v>
      </c>
      <c r="M134" s="18" t="s">
        <v>277</v>
      </c>
      <c r="N134" s="19" t="s">
        <v>278</v>
      </c>
      <c r="O134" s="20" t="s">
        <v>279</v>
      </c>
      <c r="P134" s="21" t="s">
        <v>28</v>
      </c>
      <c r="Q134" s="22" t="n">
        <v>3152</v>
      </c>
      <c r="R134" s="2" t="n">
        <f aca="false">VLOOKUP(H134,[1]14oct10h!$H$2:$W$159,11,0)</f>
        <v>2341</v>
      </c>
      <c r="S134" s="2" t="n">
        <f aca="false">VLOOKUP(H134,[1]14oct10h!$H$2:$W$159,12,0)</f>
        <v>0.702264393132924</v>
      </c>
      <c r="T134" s="2" t="n">
        <f aca="false">VLOOKUP(H134,[1]14oct10h!$H$2:$W$159,13,0)</f>
        <v>260</v>
      </c>
      <c r="U134" s="2" t="n">
        <f aca="false">VLOOKUP(H134,[1]14oct10h!$H$2:$W$159,14,0)</f>
        <v>0.260020858774923</v>
      </c>
      <c r="V134" s="2" t="n">
        <f aca="false">VLOOKUP(H134,[1]14oct10h!$H$2:$W$159,15,0)</f>
        <v>11</v>
      </c>
      <c r="W134" s="2" t="n">
        <f aca="false">VLOOKUP(H134,[1]14oct10h!$H$2:$W$159,16,0)</f>
        <v>0.0377147480921527</v>
      </c>
    </row>
    <row r="135" customFormat="false" ht="15" hidden="false" customHeight="true" outlineLevel="0" collapsed="false">
      <c r="C135" s="10" t="n">
        <v>0.833333333333333</v>
      </c>
      <c r="D135" s="10" t="n">
        <v>0</v>
      </c>
      <c r="E135" s="76" t="n">
        <v>45578</v>
      </c>
      <c r="F135" s="39" t="s">
        <v>263</v>
      </c>
      <c r="G135" s="25" t="s">
        <v>115</v>
      </c>
      <c r="H135" s="64" t="s">
        <v>280</v>
      </c>
      <c r="I135" s="15" t="n">
        <v>17209</v>
      </c>
      <c r="J135" s="16"/>
      <c r="K135" s="17" t="n">
        <v>0.2955675</v>
      </c>
      <c r="L135" s="18" t="s">
        <v>111</v>
      </c>
      <c r="M135" s="18" t="s">
        <v>196</v>
      </c>
      <c r="N135" s="19" t="s">
        <v>281</v>
      </c>
      <c r="O135" s="20" t="s">
        <v>282</v>
      </c>
      <c r="P135" s="21" t="s">
        <v>28</v>
      </c>
      <c r="Q135" s="22" t="n">
        <v>868</v>
      </c>
      <c r="R135" s="2" t="n">
        <f aca="false">VLOOKUP(H135,[1]14oct10h!$H$2:$W$159,11,0)</f>
        <v>775</v>
      </c>
      <c r="S135" s="2" t="n">
        <f aca="false">VLOOKUP(H135,[1]14oct10h!$H$2:$W$159,12,0)</f>
        <v>0.686648207199656</v>
      </c>
      <c r="T135" s="2" t="n">
        <f aca="false">VLOOKUP(H135,[1]14oct10h!$H$2:$W$159,13,0)</f>
        <v>89</v>
      </c>
      <c r="U135" s="2" t="n">
        <f aca="false">VLOOKUP(H135,[1]14oct10h!$H$2:$W$159,14,0)</f>
        <v>0.29686018068855</v>
      </c>
      <c r="V135" s="2" t="n">
        <f aca="false">VLOOKUP(H135,[1]14oct10h!$H$2:$W$159,15,0)</f>
        <v>7</v>
      </c>
      <c r="W135" s="2" t="n">
        <f aca="false">VLOOKUP(H135,[1]14oct10h!$H$2:$W$159,16,0)</f>
        <v>0.0164916121117939</v>
      </c>
    </row>
    <row r="136" customFormat="false" ht="15" hidden="false" customHeight="true" outlineLevel="0" collapsed="false">
      <c r="C136" s="10" t="n">
        <v>0.833333333333333</v>
      </c>
      <c r="D136" s="10" t="n">
        <v>0</v>
      </c>
      <c r="E136" s="76" t="n">
        <v>45578</v>
      </c>
      <c r="F136" s="39" t="s">
        <v>263</v>
      </c>
      <c r="G136" s="25" t="s">
        <v>143</v>
      </c>
      <c r="H136" s="64" t="s">
        <v>283</v>
      </c>
      <c r="I136" s="15" t="n">
        <v>20935</v>
      </c>
      <c r="J136" s="16"/>
      <c r="K136" s="17" t="n">
        <v>0.960055</v>
      </c>
      <c r="L136" s="18" t="s">
        <v>111</v>
      </c>
      <c r="M136" s="18" t="s">
        <v>145</v>
      </c>
      <c r="N136" s="19" t="s">
        <v>284</v>
      </c>
      <c r="O136" s="20" t="s">
        <v>285</v>
      </c>
      <c r="P136" s="21" t="s">
        <v>28</v>
      </c>
      <c r="Q136" s="22" t="n">
        <v>2628</v>
      </c>
      <c r="R136" s="2" t="n">
        <f aca="false">VLOOKUP(H136,[1]14oct10h!$H$2:$W$159,11,0)</f>
        <v>549</v>
      </c>
      <c r="S136" s="2" t="n">
        <f aca="false">VLOOKUP(H136,[1]14oct10h!$H$2:$W$159,12,0)</f>
        <v>0.686120070507999</v>
      </c>
      <c r="T136" s="2" t="n">
        <f aca="false">VLOOKUP(H136,[1]14oct10h!$H$2:$W$159,13,0)</f>
        <v>82</v>
      </c>
      <c r="U136" s="2" t="n">
        <f aca="false">VLOOKUP(H136,[1]14oct10h!$H$2:$W$159,14,0)</f>
        <v>0.2925620259851</v>
      </c>
      <c r="V136" s="2" t="n">
        <f aca="false">VLOOKUP(H136,[1]14oct10h!$H$2:$W$159,15,0)</f>
        <v>15</v>
      </c>
      <c r="W136" s="2" t="n">
        <f aca="false">VLOOKUP(H136,[1]14oct10h!$H$2:$W$159,16,0)</f>
        <v>0.0213179035069002</v>
      </c>
    </row>
    <row r="137" customFormat="false" ht="15" hidden="false" customHeight="true" outlineLevel="0" collapsed="false">
      <c r="C137" s="10" t="n">
        <v>0.833333333333333</v>
      </c>
      <c r="D137" s="10" t="n">
        <v>0</v>
      </c>
      <c r="E137" s="76" t="n">
        <v>45578</v>
      </c>
      <c r="F137" s="39" t="s">
        <v>263</v>
      </c>
      <c r="G137" s="25" t="s">
        <v>56</v>
      </c>
      <c r="H137" s="64" t="s">
        <v>286</v>
      </c>
      <c r="I137" s="15" t="n">
        <v>30774</v>
      </c>
      <c r="J137" s="16"/>
      <c r="K137" s="17" t="n">
        <v>0.663048149719238</v>
      </c>
      <c r="L137" s="18" t="s">
        <v>24</v>
      </c>
      <c r="M137" s="18" t="s">
        <v>58</v>
      </c>
      <c r="N137" s="19" t="s">
        <v>287</v>
      </c>
      <c r="O137" s="20" t="s">
        <v>288</v>
      </c>
      <c r="P137" s="21" t="s">
        <v>28</v>
      </c>
      <c r="Q137" s="22" t="n">
        <v>1187</v>
      </c>
      <c r="R137" s="2" t="n">
        <f aca="false">VLOOKUP(H137,[1]14oct10h!$H$2:$W$159,11,0)</f>
        <v>800</v>
      </c>
      <c r="S137" s="2" t="n">
        <f aca="false">VLOOKUP(H137,[1]14oct10h!$H$2:$W$159,12,0)</f>
        <v>0.706539366119633</v>
      </c>
      <c r="T137" s="2" t="n">
        <f aca="false">VLOOKUP(H137,[1]14oct10h!$H$2:$W$159,13,0)</f>
        <v>88</v>
      </c>
      <c r="U137" s="2" t="n">
        <f aca="false">VLOOKUP(H137,[1]14oct10h!$H$2:$W$159,14,0)</f>
        <v>0.286279377499771</v>
      </c>
      <c r="V137" s="2" t="n">
        <f aca="false">VLOOKUP(H137,[1]14oct10h!$H$2:$W$159,15,0)</f>
        <v>3</v>
      </c>
      <c r="W137" s="2" t="n">
        <f aca="false">VLOOKUP(H137,[1]14oct10h!$H$2:$W$159,16,0)</f>
        <v>0.00718125638059627</v>
      </c>
    </row>
    <row r="138" customFormat="false" ht="15" hidden="false" customHeight="true" outlineLevel="0" collapsed="false">
      <c r="C138" s="10" t="n">
        <v>0.833333333333333</v>
      </c>
      <c r="D138" s="10" t="n">
        <v>0</v>
      </c>
      <c r="E138" s="76" t="n">
        <v>45578</v>
      </c>
      <c r="F138" s="32" t="s">
        <v>289</v>
      </c>
      <c r="G138" s="25" t="s">
        <v>136</v>
      </c>
      <c r="H138" s="67" t="s">
        <v>290</v>
      </c>
      <c r="I138" s="15" t="n">
        <v>18793</v>
      </c>
      <c r="J138" s="16"/>
      <c r="K138" s="17" t="n">
        <v>0.7545925</v>
      </c>
      <c r="L138" s="18" t="s">
        <v>32</v>
      </c>
      <c r="M138" s="18" t="s">
        <v>33</v>
      </c>
      <c r="N138" s="19" t="s">
        <v>291</v>
      </c>
      <c r="O138" s="20" t="s">
        <v>292</v>
      </c>
      <c r="P138" s="21" t="s">
        <v>100</v>
      </c>
      <c r="Q138" s="22" t="n">
        <v>2477</v>
      </c>
      <c r="R138" s="2" t="n">
        <f aca="false">VLOOKUP(H138,[1]14oct10h!$H$2:$W$159,11,0)</f>
        <v>1341</v>
      </c>
      <c r="S138" s="2" t="n">
        <f aca="false">VLOOKUP(H138,[1]14oct10h!$H$2:$W$159,12,0)</f>
        <v>0.28629013259863</v>
      </c>
      <c r="T138" s="2" t="n">
        <f aca="false">VLOOKUP(H138,[1]14oct10h!$H$2:$W$159,13,0)</f>
        <v>1120</v>
      </c>
      <c r="U138" s="2" t="n">
        <f aca="false">VLOOKUP(H138,[1]14oct10h!$H$2:$W$159,14,0)</f>
        <v>0.696427778758624</v>
      </c>
      <c r="V138" s="2" t="n">
        <f aca="false">VLOOKUP(H138,[1]14oct10h!$H$2:$W$159,15,0)</f>
        <v>21</v>
      </c>
      <c r="W138" s="2" t="n">
        <f aca="false">VLOOKUP(H138,[1]14oct10h!$H$2:$W$159,16,0)</f>
        <v>0.0172820886427456</v>
      </c>
    </row>
    <row r="139" customFormat="false" ht="15" hidden="false" customHeight="true" outlineLevel="0" collapsed="false">
      <c r="C139" s="10" t="n">
        <v>0.833333333333333</v>
      </c>
      <c r="D139" s="10" t="n">
        <v>0</v>
      </c>
      <c r="E139" s="76" t="n">
        <v>45578</v>
      </c>
      <c r="F139" s="32" t="s">
        <v>289</v>
      </c>
      <c r="G139" s="25" t="s">
        <v>213</v>
      </c>
      <c r="H139" s="67" t="s">
        <v>293</v>
      </c>
      <c r="I139" s="15" t="n">
        <v>8040</v>
      </c>
      <c r="J139" s="16" t="n">
        <v>44730</v>
      </c>
      <c r="K139" s="17" t="n">
        <v>2.54532636363636</v>
      </c>
      <c r="L139" s="18" t="s">
        <v>32</v>
      </c>
      <c r="M139" s="18" t="s">
        <v>33</v>
      </c>
      <c r="N139" s="18" t="s">
        <v>294</v>
      </c>
      <c r="O139" s="54" t="s">
        <v>295</v>
      </c>
      <c r="P139" s="55" t="s">
        <v>28</v>
      </c>
      <c r="Q139" s="22" t="n">
        <v>6376</v>
      </c>
      <c r="R139" s="2" t="n">
        <f aca="false">VLOOKUP(H139,[1]14oct10h!$H$2:$W$159,11,0)</f>
        <v>6027</v>
      </c>
      <c r="S139" s="2" t="n">
        <f aca="false">VLOOKUP(H139,[1]14oct10h!$H$2:$W$159,12,0)</f>
        <v>0.800949288459429</v>
      </c>
      <c r="T139" s="2" t="n">
        <f aca="false">VLOOKUP(H139,[1]14oct10h!$H$2:$W$159,13,0)</f>
        <v>205</v>
      </c>
      <c r="U139" s="2" t="n">
        <f aca="false">VLOOKUP(H139,[1]14oct10h!$H$2:$W$159,14,0)</f>
        <v>0.128233996089361</v>
      </c>
      <c r="V139" s="2" t="n">
        <f aca="false">VLOOKUP(H139,[1]14oct10h!$H$2:$W$159,15,0)</f>
        <v>79</v>
      </c>
      <c r="W139" s="2" t="n">
        <f aca="false">VLOOKUP(H139,[1]14oct10h!$H$2:$W$159,16,0)</f>
        <v>0.0708167154512099</v>
      </c>
    </row>
    <row r="140" customFormat="false" ht="15" hidden="false" customHeight="true" outlineLevel="0" collapsed="false">
      <c r="C140" s="10" t="n">
        <v>0.833333333333333</v>
      </c>
      <c r="D140" s="10" t="n">
        <v>0</v>
      </c>
      <c r="E140" s="76" t="n">
        <v>45578</v>
      </c>
      <c r="F140" s="32" t="s">
        <v>289</v>
      </c>
      <c r="G140" s="25" t="s">
        <v>213</v>
      </c>
      <c r="H140" s="67" t="s">
        <v>296</v>
      </c>
      <c r="I140" s="15" t="n">
        <v>43965</v>
      </c>
      <c r="J140" s="16"/>
      <c r="K140" s="17" t="n">
        <v>0.276665909090909</v>
      </c>
      <c r="L140" s="18" t="s">
        <v>32</v>
      </c>
      <c r="M140" s="18" t="s">
        <v>33</v>
      </c>
      <c r="N140" s="19" t="s">
        <v>297</v>
      </c>
      <c r="O140" s="20" t="s">
        <v>298</v>
      </c>
      <c r="P140" s="21" t="s">
        <v>28</v>
      </c>
      <c r="Q140" s="22" t="n">
        <v>2241</v>
      </c>
      <c r="R140" s="2" t="n">
        <f aca="false">VLOOKUP(H140,[1]14oct10h!$H$2:$W$159,11,0)</f>
        <v>2157</v>
      </c>
      <c r="S140" s="2" t="n">
        <f aca="false">VLOOKUP(H140,[1]14oct10h!$H$2:$W$159,12,0)</f>
        <v>0.839442098405008</v>
      </c>
      <c r="T140" s="2" t="n">
        <f aca="false">VLOOKUP(H140,[1]14oct10h!$H$2:$W$159,13,0)</f>
        <v>83</v>
      </c>
      <c r="U140" s="2" t="n">
        <f aca="false">VLOOKUP(H140,[1]14oct10h!$H$2:$W$159,14,0)</f>
        <v>0.14728680771308</v>
      </c>
      <c r="V140" s="2" t="n">
        <f aca="false">VLOOKUP(H140,[1]14oct10h!$H$2:$W$159,15,0)</f>
        <v>3</v>
      </c>
      <c r="W140" s="2" t="n">
        <f aca="false">VLOOKUP(H140,[1]14oct10h!$H$2:$W$159,16,0)</f>
        <v>0.0132710938819114</v>
      </c>
    </row>
    <row r="141" customFormat="false" ht="15" hidden="false" customHeight="true" outlineLevel="0" collapsed="false">
      <c r="C141" s="10" t="n">
        <v>0.833333333333333</v>
      </c>
      <c r="D141" s="10" t="n">
        <v>0</v>
      </c>
      <c r="E141" s="76" t="n">
        <v>45578</v>
      </c>
      <c r="F141" s="32" t="s">
        <v>289</v>
      </c>
      <c r="G141" s="25" t="s">
        <v>213</v>
      </c>
      <c r="H141" s="67" t="s">
        <v>299</v>
      </c>
      <c r="I141" s="15" t="n">
        <v>44058</v>
      </c>
      <c r="J141" s="16"/>
      <c r="K141" s="17" t="n">
        <v>0.331999090909091</v>
      </c>
      <c r="L141" s="18" t="s">
        <v>32</v>
      </c>
      <c r="M141" s="18" t="s">
        <v>33</v>
      </c>
      <c r="N141" s="19" t="s">
        <v>300</v>
      </c>
      <c r="O141" s="20" t="s">
        <v>301</v>
      </c>
      <c r="P141" s="21" t="s">
        <v>28</v>
      </c>
      <c r="Q141" s="22" t="n">
        <v>1946</v>
      </c>
      <c r="R141" s="2" t="n">
        <f aca="false">VLOOKUP(H141,[1]14oct10h!$H$2:$W$159,11,0)</f>
        <v>1867</v>
      </c>
      <c r="S141" s="2" t="n">
        <f aca="false">VLOOKUP(H141,[1]14oct10h!$H$2:$W$159,12,0)</f>
        <v>0.853705350809247</v>
      </c>
      <c r="T141" s="2" t="n">
        <f aca="false">VLOOKUP(H141,[1]14oct10h!$H$2:$W$159,13,0)</f>
        <v>58</v>
      </c>
      <c r="U141" s="2" t="n">
        <f aca="false">VLOOKUP(H141,[1]14oct10h!$H$2:$W$159,14,0)</f>
        <v>0.0993859289380603</v>
      </c>
      <c r="V141" s="2" t="n">
        <f aca="false">VLOOKUP(H141,[1]14oct10h!$H$2:$W$159,15,0)</f>
        <v>22</v>
      </c>
      <c r="W141" s="2" t="n">
        <f aca="false">VLOOKUP(H141,[1]14oct10h!$H$2:$W$159,16,0)</f>
        <v>0.0469087202526929</v>
      </c>
    </row>
    <row r="142" customFormat="false" ht="15" hidden="false" customHeight="true" outlineLevel="0" collapsed="false">
      <c r="C142" s="10" t="n">
        <v>0.833333333333333</v>
      </c>
      <c r="D142" s="10" t="n">
        <v>0</v>
      </c>
      <c r="E142" s="76" t="n">
        <v>45578</v>
      </c>
      <c r="F142" s="32" t="s">
        <v>289</v>
      </c>
      <c r="G142" s="25" t="s">
        <v>213</v>
      </c>
      <c r="H142" s="67" t="s">
        <v>302</v>
      </c>
      <c r="I142" s="15" t="n">
        <v>43966</v>
      </c>
      <c r="J142" s="16"/>
      <c r="K142" s="17" t="n">
        <v>0.276665909090909</v>
      </c>
      <c r="L142" s="18" t="s">
        <v>32</v>
      </c>
      <c r="M142" s="18" t="s">
        <v>33</v>
      </c>
      <c r="N142" s="19" t="s">
        <v>303</v>
      </c>
      <c r="O142" s="20" t="s">
        <v>304</v>
      </c>
      <c r="P142" s="21" t="s">
        <v>28</v>
      </c>
      <c r="Q142" s="22" t="n">
        <v>2751</v>
      </c>
      <c r="R142" s="2" t="n">
        <f aca="false">VLOOKUP(H142,[1]14oct10h!$H$2:$W$159,11,0)</f>
        <v>2664</v>
      </c>
      <c r="S142" s="2" t="n">
        <f aca="false">VLOOKUP(H142,[1]14oct10h!$H$2:$W$159,12,0)</f>
        <v>0.843498746021522</v>
      </c>
      <c r="T142" s="2" t="n">
        <f aca="false">VLOOKUP(H142,[1]14oct10h!$H$2:$W$159,13,0)</f>
        <v>83</v>
      </c>
      <c r="U142" s="2" t="n">
        <f aca="false">VLOOKUP(H142,[1]14oct10h!$H$2:$W$159,14,0)</f>
        <v>0.14584742582097</v>
      </c>
      <c r="V142" s="2" t="n">
        <f aca="false">VLOOKUP(H142,[1]14oct10h!$H$2:$W$159,15,0)</f>
        <v>5</v>
      </c>
      <c r="W142" s="2" t="n">
        <f aca="false">VLOOKUP(H142,[1]14oct10h!$H$2:$W$159,16,0)</f>
        <v>0.010653828157508</v>
      </c>
    </row>
    <row r="143" customFormat="false" ht="15" hidden="false" customHeight="true" outlineLevel="0" collapsed="false">
      <c r="C143" s="10" t="n">
        <v>0.833333333333333</v>
      </c>
      <c r="D143" s="10" t="n">
        <v>0</v>
      </c>
      <c r="E143" s="76" t="n">
        <v>45578</v>
      </c>
      <c r="F143" s="32" t="s">
        <v>289</v>
      </c>
      <c r="G143" s="25" t="s">
        <v>213</v>
      </c>
      <c r="H143" s="67" t="s">
        <v>305</v>
      </c>
      <c r="I143" s="15" t="n">
        <v>61293</v>
      </c>
      <c r="J143" s="16" t="n">
        <v>44336</v>
      </c>
      <c r="K143" s="17" t="n">
        <v>2.59553777777778</v>
      </c>
      <c r="L143" s="18" t="s">
        <v>32</v>
      </c>
      <c r="M143" s="18" t="s">
        <v>33</v>
      </c>
      <c r="N143" s="19" t="s">
        <v>306</v>
      </c>
      <c r="O143" s="20" t="s">
        <v>307</v>
      </c>
      <c r="P143" s="21" t="s">
        <v>28</v>
      </c>
      <c r="Q143" s="22" t="n">
        <v>8203</v>
      </c>
      <c r="R143" s="2" t="n">
        <f aca="false">VLOOKUP(H143,[1]14oct10h!$H$2:$W$159,11,0)</f>
        <v>2851</v>
      </c>
      <c r="S143" s="2" t="n">
        <f aca="false">VLOOKUP(H143,[1]14oct10h!$H$2:$W$159,12,0)</f>
        <v>0.653155253471421</v>
      </c>
      <c r="T143" s="2" t="n">
        <f aca="false">VLOOKUP(H143,[1]14oct10h!$H$2:$W$159,13,0)</f>
        <v>233</v>
      </c>
      <c r="U143" s="2" t="n">
        <f aca="false">VLOOKUP(H143,[1]14oct10h!$H$2:$W$159,14,0)</f>
        <v>0.276028121033055</v>
      </c>
      <c r="V143" s="2" t="n">
        <f aca="false">VLOOKUP(H143,[1]14oct10h!$H$2:$W$159,15,0)</f>
        <v>34</v>
      </c>
      <c r="W143" s="2" t="n">
        <f aca="false">VLOOKUP(H143,[1]14oct10h!$H$2:$W$159,16,0)</f>
        <v>0.070816625495524</v>
      </c>
    </row>
    <row r="144" customFormat="false" ht="15" hidden="false" customHeight="true" outlineLevel="0" collapsed="false">
      <c r="C144" s="10" t="n">
        <v>0.833333333333333</v>
      </c>
      <c r="D144" s="10" t="n">
        <v>0</v>
      </c>
      <c r="E144" s="76" t="n">
        <v>45578</v>
      </c>
      <c r="F144" s="68" t="s">
        <v>308</v>
      </c>
      <c r="G144" s="31" t="s">
        <v>128</v>
      </c>
      <c r="H144" s="45" t="s">
        <v>309</v>
      </c>
      <c r="I144" s="15" t="n">
        <v>18787</v>
      </c>
      <c r="J144" s="16"/>
      <c r="K144" s="17" t="n">
        <v>0.886449409332276</v>
      </c>
      <c r="L144" s="18" t="s">
        <v>32</v>
      </c>
      <c r="M144" s="18" t="s">
        <v>33</v>
      </c>
      <c r="N144" s="19" t="s">
        <v>310</v>
      </c>
      <c r="O144" s="20" t="s">
        <v>311</v>
      </c>
      <c r="P144" s="21" t="s">
        <v>100</v>
      </c>
      <c r="Q144" s="22" t="n">
        <v>3868</v>
      </c>
      <c r="R144" s="2" t="n">
        <f aca="false">VLOOKUP(H144,[1]14oct10h!$H$2:$W$159,11,0)</f>
        <v>2459</v>
      </c>
      <c r="S144" s="2" t="n">
        <f aca="false">VLOOKUP(H144,[1]14oct10h!$H$2:$W$159,12,0)</f>
        <v>0.410872788755644</v>
      </c>
      <c r="T144" s="2" t="n">
        <f aca="false">VLOOKUP(H144,[1]14oct10h!$H$2:$W$159,13,0)</f>
        <v>1371</v>
      </c>
      <c r="U144" s="2" t="n">
        <f aca="false">VLOOKUP(H144,[1]14oct10h!$H$2:$W$159,14,0)</f>
        <v>0.569719985020532</v>
      </c>
      <c r="V144" s="2" t="n">
        <f aca="false">VLOOKUP(H144,[1]14oct10h!$H$2:$W$159,15,0)</f>
        <v>46</v>
      </c>
      <c r="W144" s="2" t="n">
        <f aca="false">VLOOKUP(H144,[1]14oct10h!$H$2:$W$159,16,0)</f>
        <v>0.0194072262238242</v>
      </c>
    </row>
    <row r="145" customFormat="false" ht="15" hidden="false" customHeight="true" outlineLevel="0" collapsed="false">
      <c r="C145" s="10" t="n">
        <v>0.833333333333333</v>
      </c>
      <c r="D145" s="10" t="n">
        <v>0</v>
      </c>
      <c r="E145" s="76" t="n">
        <v>45578</v>
      </c>
      <c r="F145" s="32" t="s">
        <v>308</v>
      </c>
      <c r="G145" s="31" t="s">
        <v>61</v>
      </c>
      <c r="H145" s="45" t="s">
        <v>312</v>
      </c>
      <c r="I145" s="15" t="n">
        <v>43723</v>
      </c>
      <c r="J145" s="16"/>
      <c r="K145" s="17" t="n">
        <v>2.3042</v>
      </c>
      <c r="L145" s="18" t="s">
        <v>32</v>
      </c>
      <c r="M145" s="18" t="s">
        <v>33</v>
      </c>
      <c r="N145" s="19" t="s">
        <v>313</v>
      </c>
      <c r="O145" s="20" t="s">
        <v>314</v>
      </c>
      <c r="P145" s="21" t="s">
        <v>28</v>
      </c>
      <c r="Q145" s="35" t="n">
        <v>6455</v>
      </c>
      <c r="R145" s="2" t="n">
        <f aca="false">VLOOKUP(H145,[1]14oct10h!$H$2:$W$159,11,0)</f>
        <v>3258</v>
      </c>
      <c r="S145" s="2" t="n">
        <f aca="false">VLOOKUP(H145,[1]14oct10h!$H$2:$W$159,12,0)</f>
        <v>0.582824639294663</v>
      </c>
      <c r="T145" s="2" t="n">
        <f aca="false">VLOOKUP(H145,[1]14oct10h!$H$2:$W$159,13,0)</f>
        <v>590</v>
      </c>
      <c r="U145" s="2" t="n">
        <f aca="false">VLOOKUP(H145,[1]14oct10h!$H$2:$W$159,14,0)</f>
        <v>0.40219997931471</v>
      </c>
      <c r="V145" s="2" t="n">
        <f aca="false">VLOOKUP(H145,[1]14oct10h!$H$2:$W$159,15,0)</f>
        <v>31</v>
      </c>
      <c r="W145" s="2" t="n">
        <f aca="false">VLOOKUP(H145,[1]14oct10h!$H$2:$W$159,16,0)</f>
        <v>0.0149753813906275</v>
      </c>
    </row>
    <row r="146" customFormat="false" ht="15" hidden="false" customHeight="true" outlineLevel="0" collapsed="false">
      <c r="C146" s="10" t="n">
        <v>0.833333333333333</v>
      </c>
      <c r="D146" s="10" t="n">
        <v>0</v>
      </c>
      <c r="E146" s="76" t="n">
        <v>45578</v>
      </c>
      <c r="F146" s="32" t="s">
        <v>308</v>
      </c>
      <c r="G146" s="25" t="s">
        <v>61</v>
      </c>
      <c r="H146" s="45" t="s">
        <v>315</v>
      </c>
      <c r="I146" s="15" t="n">
        <v>43724</v>
      </c>
      <c r="J146" s="16"/>
      <c r="K146" s="17" t="n">
        <v>0.633884982620366</v>
      </c>
      <c r="L146" s="18" t="s">
        <v>32</v>
      </c>
      <c r="M146" s="18" t="s">
        <v>33</v>
      </c>
      <c r="N146" s="19" t="s">
        <v>316</v>
      </c>
      <c r="O146" s="20" t="s">
        <v>317</v>
      </c>
      <c r="P146" s="21" t="s">
        <v>28</v>
      </c>
      <c r="Q146" s="22" t="n">
        <v>2171</v>
      </c>
      <c r="R146" s="2" t="n">
        <f aca="false">VLOOKUP(H146,[1]14oct10h!$H$2:$W$159,11,0)</f>
        <v>1995</v>
      </c>
      <c r="S146" s="2" t="n">
        <f aca="false">VLOOKUP(H146,[1]14oct10h!$H$2:$W$159,12,0)</f>
        <v>0.78001906170597</v>
      </c>
      <c r="T146" s="2" t="n">
        <f aca="false">VLOOKUP(H146,[1]14oct10h!$H$2:$W$159,13,0)</f>
        <v>152</v>
      </c>
      <c r="U146" s="2" t="n">
        <f aca="false">VLOOKUP(H146,[1]14oct10h!$H$2:$W$159,14,0)</f>
        <v>0.15857650197468</v>
      </c>
      <c r="V146" s="2" t="n">
        <f aca="false">VLOOKUP(H146,[1]14oct10h!$H$2:$W$159,15,0)</f>
        <v>29</v>
      </c>
      <c r="W146" s="2" t="n">
        <f aca="false">VLOOKUP(H146,[1]14oct10h!$H$2:$W$159,16,0)</f>
        <v>0.0614044363193506</v>
      </c>
    </row>
    <row r="147" customFormat="false" ht="15" hidden="false" customHeight="true" outlineLevel="0" collapsed="false">
      <c r="C147" s="10" t="n">
        <v>0.833333333333333</v>
      </c>
      <c r="D147" s="10" t="n">
        <v>0</v>
      </c>
      <c r="E147" s="76" t="n">
        <v>45578</v>
      </c>
      <c r="F147" s="12" t="s">
        <v>308</v>
      </c>
      <c r="G147" s="69" t="n">
        <v>15</v>
      </c>
      <c r="H147" s="45" t="s">
        <v>318</v>
      </c>
      <c r="I147" s="15" t="n">
        <v>44299</v>
      </c>
      <c r="J147" s="16"/>
      <c r="K147" s="17" t="n">
        <v>1.96942339285714</v>
      </c>
      <c r="L147" s="18" t="s">
        <v>32</v>
      </c>
      <c r="M147" s="18" t="s">
        <v>78</v>
      </c>
      <c r="N147" s="24" t="s">
        <v>319</v>
      </c>
      <c r="O147" s="20" t="s">
        <v>320</v>
      </c>
      <c r="P147" s="21" t="s">
        <v>28</v>
      </c>
      <c r="Q147" s="22" t="n">
        <v>7934</v>
      </c>
      <c r="R147" s="2" t="n">
        <f aca="false">VLOOKUP(H147,[1]14oct10h!$H$2:$W$159,11,0)</f>
        <v>2907</v>
      </c>
      <c r="S147" s="2" t="n">
        <f aca="false">VLOOKUP(H147,[1]14oct10h!$H$2:$W$159,12,0)</f>
        <v>0.577259652063926</v>
      </c>
      <c r="T147" s="2" t="n">
        <f aca="false">VLOOKUP(H147,[1]14oct10h!$H$2:$W$159,13,0)</f>
        <v>634</v>
      </c>
      <c r="U147" s="2" t="n">
        <f aca="false">VLOOKUP(H147,[1]14oct10h!$H$2:$W$159,14,0)</f>
        <v>0.352816301817994</v>
      </c>
      <c r="V147" s="2" t="n">
        <f aca="false">VLOOKUP(H147,[1]14oct10h!$H$2:$W$159,15,0)</f>
        <v>53</v>
      </c>
      <c r="W147" s="2" t="n">
        <f aca="false">VLOOKUP(H147,[1]14oct10h!$H$2:$W$159,16,0)</f>
        <v>0.0699240461180803</v>
      </c>
    </row>
    <row r="148" customFormat="false" ht="15" hidden="false" customHeight="true" outlineLevel="0" collapsed="false">
      <c r="C148" s="10" t="n">
        <v>0.666666666666667</v>
      </c>
      <c r="D148" s="10" t="n">
        <v>0.833333333333333</v>
      </c>
      <c r="E148" s="76" t="n">
        <v>45578</v>
      </c>
      <c r="F148" s="68" t="s">
        <v>321</v>
      </c>
      <c r="G148" s="27" t="s">
        <v>61</v>
      </c>
      <c r="H148" s="34" t="s">
        <v>322</v>
      </c>
      <c r="I148" s="15" t="n">
        <v>56726</v>
      </c>
      <c r="J148" s="16"/>
      <c r="K148" s="17" t="n">
        <v>0.472720689655172</v>
      </c>
      <c r="L148" s="18" t="s">
        <v>32</v>
      </c>
      <c r="M148" s="18" t="s">
        <v>33</v>
      </c>
      <c r="N148" s="19" t="s">
        <v>323</v>
      </c>
      <c r="O148" s="20" t="s">
        <v>324</v>
      </c>
      <c r="P148" s="21" t="s">
        <v>28</v>
      </c>
      <c r="Q148" s="22" t="n">
        <v>1578</v>
      </c>
      <c r="R148" s="2" t="n">
        <f aca="false">VLOOKUP(H148,[1]14oct10h!$H$2:$W$159,11,0)</f>
        <v>1423</v>
      </c>
      <c r="S148" s="2" t="n">
        <f aca="false">VLOOKUP(H148,[1]14oct10h!$H$2:$W$159,12,0)</f>
        <v>0.630638823253638</v>
      </c>
      <c r="T148" s="2" t="n">
        <f aca="false">VLOOKUP(H148,[1]14oct10h!$H$2:$W$159,13,0)</f>
        <v>132</v>
      </c>
      <c r="U148" s="2" t="n">
        <f aca="false">VLOOKUP(H148,[1]14oct10h!$H$2:$W$159,14,0)</f>
        <v>0.227974391044885</v>
      </c>
      <c r="V148" s="2" t="n">
        <f aca="false">VLOOKUP(H148,[1]14oct10h!$H$2:$W$159,15,0)</f>
        <v>24</v>
      </c>
      <c r="W148" s="2" t="n">
        <f aca="false">VLOOKUP(H148,[1]14oct10h!$H$2:$W$159,16,0)</f>
        <v>0.141386785701477</v>
      </c>
    </row>
    <row r="149" customFormat="false" ht="15" hidden="false" customHeight="true" outlineLevel="0" collapsed="false">
      <c r="C149" s="10" t="n">
        <v>0.666666666666667</v>
      </c>
      <c r="D149" s="10" t="n">
        <v>0.833333333333333</v>
      </c>
      <c r="E149" s="76" t="n">
        <v>45578</v>
      </c>
      <c r="F149" s="68" t="s">
        <v>321</v>
      </c>
      <c r="G149" s="27" t="s">
        <v>61</v>
      </c>
      <c r="H149" s="34" t="s">
        <v>325</v>
      </c>
      <c r="I149" s="15" t="n">
        <v>43979</v>
      </c>
      <c r="J149" s="16"/>
      <c r="K149" s="17" t="n">
        <v>1.06362155172414</v>
      </c>
      <c r="L149" s="18" t="s">
        <v>32</v>
      </c>
      <c r="M149" s="18" t="s">
        <v>33</v>
      </c>
      <c r="N149" s="19" t="s">
        <v>326</v>
      </c>
      <c r="O149" s="20" t="s">
        <v>327</v>
      </c>
      <c r="P149" s="21" t="s">
        <v>28</v>
      </c>
      <c r="Q149" s="22" t="n">
        <v>1578</v>
      </c>
      <c r="R149" s="2" t="n">
        <f aca="false">VLOOKUP(H149,[1]14oct10h!$H$2:$W$159,11,0)</f>
        <v>3769</v>
      </c>
      <c r="S149" s="2" t="n">
        <f aca="false">VLOOKUP(H149,[1]14oct10h!$H$2:$W$159,12,0)</f>
        <v>0.702460678126892</v>
      </c>
      <c r="T149" s="2" t="n">
        <f aca="false">VLOOKUP(H149,[1]14oct10h!$H$2:$W$159,13,0)</f>
        <v>261</v>
      </c>
      <c r="U149" s="2" t="n">
        <f aca="false">VLOOKUP(H149,[1]14oct10h!$H$2:$W$159,14,0)</f>
        <v>0.176150724443143</v>
      </c>
      <c r="V149" s="2" t="n">
        <f aca="false">VLOOKUP(H149,[1]14oct10h!$H$2:$W$159,15,0)</f>
        <v>84</v>
      </c>
      <c r="W149" s="2" t="n">
        <f aca="false">VLOOKUP(H149,[1]14oct10h!$H$2:$W$159,16,0)</f>
        <v>0.121388597429965</v>
      </c>
    </row>
    <row r="150" customFormat="false" ht="15" hidden="false" customHeight="true" outlineLevel="0" collapsed="false">
      <c r="C150" s="10" t="n">
        <v>0.666666666666667</v>
      </c>
      <c r="D150" s="10" t="n">
        <v>0.833333333333333</v>
      </c>
      <c r="E150" s="76" t="n">
        <v>45578</v>
      </c>
      <c r="F150" s="71" t="s">
        <v>321</v>
      </c>
      <c r="G150" s="27" t="s">
        <v>52</v>
      </c>
      <c r="H150" s="38" t="s">
        <v>328</v>
      </c>
      <c r="I150" s="15" t="n">
        <v>20993</v>
      </c>
      <c r="J150" s="16"/>
      <c r="K150" s="17" t="n">
        <v>1.50668914473684</v>
      </c>
      <c r="L150" s="18" t="s">
        <v>32</v>
      </c>
      <c r="M150" s="18" t="s">
        <v>33</v>
      </c>
      <c r="N150" s="24" t="s">
        <v>329</v>
      </c>
      <c r="O150" s="20" t="s">
        <v>330</v>
      </c>
      <c r="P150" s="21" t="s">
        <v>28</v>
      </c>
      <c r="Q150" s="22" t="n">
        <v>6162</v>
      </c>
      <c r="R150" s="2" t="n">
        <f aca="false">VLOOKUP(H150,[1]14oct10h!$H$2:$W$159,11,0)</f>
        <v>4277</v>
      </c>
      <c r="S150" s="2" t="n">
        <f aca="false">VLOOKUP(H150,[1]14oct10h!$H$2:$W$159,12,0)</f>
        <v>0.871402312985794</v>
      </c>
      <c r="T150" s="2" t="n">
        <f aca="false">VLOOKUP(H150,[1]14oct10h!$H$2:$W$159,13,0)</f>
        <v>133</v>
      </c>
      <c r="U150" s="2" t="n">
        <f aca="false">VLOOKUP(H150,[1]14oct10h!$H$2:$W$159,14,0)</f>
        <v>0.110510569548996</v>
      </c>
      <c r="V150" s="2" t="n">
        <f aca="false">VLOOKUP(H150,[1]14oct10h!$H$2:$W$159,15,0)</f>
        <v>21</v>
      </c>
      <c r="W150" s="2" t="n">
        <f aca="false">VLOOKUP(H150,[1]14oct10h!$H$2:$W$159,16,0)</f>
        <v>0.0180871174652105</v>
      </c>
    </row>
    <row r="151" customFormat="false" ht="15" hidden="false" customHeight="true" outlineLevel="0" collapsed="false">
      <c r="C151" s="10" t="n">
        <v>0.666666666666667</v>
      </c>
      <c r="D151" s="10" t="n">
        <v>0.833333333333333</v>
      </c>
      <c r="E151" s="76" t="n">
        <v>45578</v>
      </c>
      <c r="F151" s="71" t="s">
        <v>321</v>
      </c>
      <c r="G151" s="25" t="s">
        <v>52</v>
      </c>
      <c r="H151" s="38" t="s">
        <v>331</v>
      </c>
      <c r="I151" s="15" t="n">
        <v>57163</v>
      </c>
      <c r="J151" s="16"/>
      <c r="K151" s="17" t="n">
        <v>0.262032894736842</v>
      </c>
      <c r="L151" s="18" t="s">
        <v>32</v>
      </c>
      <c r="M151" s="18" t="s">
        <v>33</v>
      </c>
      <c r="N151" s="24" t="s">
        <v>332</v>
      </c>
      <c r="O151" s="20" t="s">
        <v>333</v>
      </c>
      <c r="P151" s="21" t="s">
        <v>28</v>
      </c>
      <c r="Q151" s="22" t="n">
        <v>2525</v>
      </c>
      <c r="R151" s="2" t="n">
        <f aca="false">VLOOKUP(H151,[1]14oct10h!$H$2:$W$159,11,0)</f>
        <v>1658</v>
      </c>
      <c r="S151" s="2" t="n">
        <f aca="false">VLOOKUP(H151,[1]14oct10h!$H$2:$W$159,12,0)</f>
        <v>0.912036981267419</v>
      </c>
      <c r="T151" s="2" t="n">
        <f aca="false">VLOOKUP(H151,[1]14oct10h!$H$2:$W$159,13,0)</f>
        <v>23</v>
      </c>
      <c r="U151" s="2" t="n">
        <f aca="false">VLOOKUP(H151,[1]14oct10h!$H$2:$W$159,14,0)</f>
        <v>0.019941909919839</v>
      </c>
      <c r="V151" s="2" t="n">
        <f aca="false">VLOOKUP(H151,[1]14oct10h!$H$2:$W$159,15,0)</f>
        <v>22</v>
      </c>
      <c r="W151" s="2" t="n">
        <f aca="false">VLOOKUP(H151,[1]14oct10h!$H$2:$W$159,16,0)</f>
        <v>0.0680211088127416</v>
      </c>
    </row>
    <row r="152" customFormat="false" ht="15" hidden="false" customHeight="true" outlineLevel="0" collapsed="false">
      <c r="C152" s="10" t="n">
        <v>0.666666666666667</v>
      </c>
      <c r="D152" s="10" t="n">
        <v>0.833333333333333</v>
      </c>
      <c r="E152" s="76" t="n">
        <v>45578</v>
      </c>
      <c r="F152" s="72" t="s">
        <v>321</v>
      </c>
      <c r="G152" s="25" t="s">
        <v>47</v>
      </c>
      <c r="H152" s="52" t="s">
        <v>334</v>
      </c>
      <c r="I152" s="15" t="n">
        <v>33312</v>
      </c>
      <c r="J152" s="16"/>
      <c r="K152" s="17" t="n">
        <v>1.03559636061008</v>
      </c>
      <c r="L152" s="18" t="s">
        <v>32</v>
      </c>
      <c r="M152" s="18" t="s">
        <v>33</v>
      </c>
      <c r="N152" s="19" t="s">
        <v>66</v>
      </c>
      <c r="O152" s="20" t="s">
        <v>67</v>
      </c>
      <c r="P152" s="21" t="s">
        <v>28</v>
      </c>
      <c r="Q152" s="22" t="n">
        <v>6395</v>
      </c>
      <c r="R152" s="2" t="n">
        <f aca="false">VLOOKUP(H152,[1]14oct10h!$H$2:$W$159,11,0)</f>
        <v>4664</v>
      </c>
      <c r="S152" s="2" t="n">
        <f aca="false">VLOOKUP(H152,[1]14oct10h!$H$2:$W$159,12,0)</f>
        <v>0.748903492381328</v>
      </c>
      <c r="T152" s="2" t="n">
        <f aca="false">VLOOKUP(H152,[1]14oct10h!$H$2:$W$159,13,0)</f>
        <v>279</v>
      </c>
      <c r="U152" s="2" t="n">
        <f aca="false">VLOOKUP(H152,[1]14oct10h!$H$2:$W$159,14,0)</f>
        <v>0.183932485949876</v>
      </c>
      <c r="V152" s="2" t="n">
        <f aca="false">VLOOKUP(H152,[1]14oct10h!$H$2:$W$159,15,0)</f>
        <v>73</v>
      </c>
      <c r="W152" s="2" t="n">
        <f aca="false">VLOOKUP(H152,[1]14oct10h!$H$2:$W$159,16,0)</f>
        <v>0.067164021668796</v>
      </c>
    </row>
    <row r="153" customFormat="false" ht="15" hidden="false" customHeight="true" outlineLevel="0" collapsed="false">
      <c r="C153" s="10" t="n">
        <v>0.666666666666667</v>
      </c>
      <c r="D153" s="10" t="n">
        <v>0.833333333333333</v>
      </c>
      <c r="E153" s="76" t="n">
        <v>45578</v>
      </c>
      <c r="F153" s="63" t="s">
        <v>321</v>
      </c>
      <c r="G153" s="25" t="s">
        <v>56</v>
      </c>
      <c r="H153" s="45" t="s">
        <v>335</v>
      </c>
      <c r="I153" s="15" t="n">
        <v>58404</v>
      </c>
      <c r="J153" s="16"/>
      <c r="K153" s="17" t="n">
        <v>0.306956246020978</v>
      </c>
      <c r="L153" s="18" t="s">
        <v>24</v>
      </c>
      <c r="M153" s="18" t="s">
        <v>58</v>
      </c>
      <c r="N153" s="24" t="s">
        <v>59</v>
      </c>
      <c r="O153" s="20" t="s">
        <v>60</v>
      </c>
      <c r="P153" s="21" t="s">
        <v>28</v>
      </c>
      <c r="Q153" s="22" t="n">
        <v>1230</v>
      </c>
      <c r="R153" s="2" t="n">
        <f aca="false">VLOOKUP(H153,[1]14oct10h!$H$2:$W$159,11,0)</f>
        <v>770</v>
      </c>
      <c r="S153" s="2" t="n">
        <f aca="false">VLOOKUP(H153,[1]14oct10h!$H$2:$W$159,12,0)</f>
        <v>0.566343589996526</v>
      </c>
      <c r="T153" s="2" t="n">
        <f aca="false">VLOOKUP(H153,[1]14oct10h!$H$2:$W$159,13,0)</f>
        <v>38</v>
      </c>
      <c r="U153" s="2" t="n">
        <f aca="false">VLOOKUP(H153,[1]14oct10h!$H$2:$W$159,14,0)</f>
        <v>0.0922077808679461</v>
      </c>
      <c r="V153" s="2" t="n">
        <f aca="false">VLOOKUP(H153,[1]14oct10h!$H$2:$W$159,15,0)</f>
        <v>4</v>
      </c>
      <c r="W153" s="2" t="n">
        <f aca="false">VLOOKUP(H153,[1]14oct10h!$H$2:$W$159,16,0)</f>
        <v>0.341448629135528</v>
      </c>
    </row>
    <row r="154" customFormat="false" ht="15" hidden="false" customHeight="true" outlineLevel="0" collapsed="false">
      <c r="C154" s="10" t="n">
        <v>0.666666666666667</v>
      </c>
      <c r="D154" s="10" t="n">
        <v>0.833333333333333</v>
      </c>
      <c r="E154" s="76" t="n">
        <v>45578</v>
      </c>
      <c r="F154" s="73" t="s">
        <v>336</v>
      </c>
      <c r="G154" s="13" t="s">
        <v>30</v>
      </c>
      <c r="H154" s="64" t="s">
        <v>337</v>
      </c>
      <c r="I154" s="48" t="n">
        <v>422</v>
      </c>
      <c r="J154" s="16" t="n">
        <v>56833</v>
      </c>
      <c r="K154" s="17" t="n">
        <v>1.77807298741071</v>
      </c>
      <c r="L154" s="49" t="s">
        <v>32</v>
      </c>
      <c r="M154" s="49" t="s">
        <v>33</v>
      </c>
      <c r="N154" s="29" t="s">
        <v>338</v>
      </c>
      <c r="O154" s="30" t="s">
        <v>339</v>
      </c>
      <c r="P154" s="50" t="s">
        <v>100</v>
      </c>
      <c r="Q154" s="50"/>
      <c r="R154" s="2" t="n">
        <f aca="false">VLOOKUP(H154,[1]14oct10h!$H$2:$W$159,11,0)</f>
        <v>1372</v>
      </c>
      <c r="S154" s="2" t="n">
        <f aca="false">VLOOKUP(H154,[1]14oct10h!$H$2:$W$159,12,0)</f>
        <v>0.281956914171621</v>
      </c>
      <c r="T154" s="2" t="n">
        <f aca="false">VLOOKUP(H154,[1]14oct10h!$H$2:$W$159,13,0)</f>
        <v>309</v>
      </c>
      <c r="U154" s="2" t="n">
        <f aca="false">VLOOKUP(H154,[1]14oct10h!$H$2:$W$159,14,0)</f>
        <v>0.390852147102492</v>
      </c>
      <c r="V154" s="2" t="n">
        <f aca="false">VLOOKUP(H154,[1]14oct10h!$H$2:$W$159,15,0)</f>
        <v>77</v>
      </c>
      <c r="W154" s="2" t="n">
        <f aca="false">VLOOKUP(H154,[1]14oct10h!$H$2:$W$159,16,0)</f>
        <v>0.327190938725887</v>
      </c>
    </row>
    <row r="155" customFormat="false" ht="15" hidden="false" customHeight="true" outlineLevel="0" collapsed="false">
      <c r="C155" s="10" t="n">
        <v>0.416666666666667</v>
      </c>
      <c r="D155" s="10" t="n">
        <v>0.583333333333333</v>
      </c>
      <c r="E155" s="76" t="n">
        <v>45578</v>
      </c>
      <c r="F155" s="68" t="s">
        <v>336</v>
      </c>
      <c r="G155" s="31" t="s">
        <v>30</v>
      </c>
      <c r="H155" s="64" t="s">
        <v>340</v>
      </c>
      <c r="I155" s="15" t="n">
        <v>26798</v>
      </c>
      <c r="J155" s="16" t="n">
        <v>44100</v>
      </c>
      <c r="K155" s="17" t="n">
        <v>1.571921</v>
      </c>
      <c r="L155" s="18" t="s">
        <v>32</v>
      </c>
      <c r="M155" s="18" t="s">
        <v>33</v>
      </c>
      <c r="N155" s="24" t="s">
        <v>341</v>
      </c>
      <c r="O155" s="20" t="s">
        <v>46</v>
      </c>
      <c r="P155" s="21" t="s">
        <v>28</v>
      </c>
      <c r="Q155" s="22" t="n">
        <v>8913</v>
      </c>
      <c r="R155" s="2" t="n">
        <f aca="false">VLOOKUP(H155,[1]14oct10h!$H$2:$W$159,11,0)</f>
        <v>4467</v>
      </c>
      <c r="S155" s="2" t="n">
        <f aca="false">VLOOKUP(H155,[1]14oct10h!$H$2:$W$159,12,0)</f>
        <v>0.729873048214227</v>
      </c>
      <c r="T155" s="2" t="n">
        <f aca="false">VLOOKUP(H155,[1]14oct10h!$H$2:$W$159,13,0)</f>
        <v>203</v>
      </c>
      <c r="U155" s="2" t="n">
        <f aca="false">VLOOKUP(H155,[1]14oct10h!$H$2:$W$159,14,0)</f>
        <v>0.204336548127825</v>
      </c>
      <c r="V155" s="2" t="n">
        <f aca="false">VLOOKUP(H155,[1]14oct10h!$H$2:$W$159,15,0)</f>
        <v>79</v>
      </c>
      <c r="W155" s="2" t="n">
        <f aca="false">VLOOKUP(H155,[1]14oct10h!$H$2:$W$159,16,0)</f>
        <v>0.0657904036579479</v>
      </c>
    </row>
    <row r="156" customFormat="false" ht="15" hidden="false" customHeight="true" outlineLevel="0" collapsed="false">
      <c r="C156" s="10" t="n">
        <v>0.416666666666667</v>
      </c>
      <c r="D156" s="10" t="n">
        <v>0.583333333333333</v>
      </c>
      <c r="E156" s="76" t="n">
        <v>45578</v>
      </c>
      <c r="F156" s="68" t="s">
        <v>336</v>
      </c>
      <c r="G156" s="31" t="s">
        <v>30</v>
      </c>
      <c r="H156" s="64" t="s">
        <v>342</v>
      </c>
      <c r="I156" s="15" t="n">
        <v>57166</v>
      </c>
      <c r="J156" s="16"/>
      <c r="K156" s="17" t="n">
        <v>0.362751</v>
      </c>
      <c r="L156" s="18" t="s">
        <v>32</v>
      </c>
      <c r="M156" s="18" t="s">
        <v>33</v>
      </c>
      <c r="N156" s="24" t="s">
        <v>343</v>
      </c>
      <c r="O156" s="20" t="s">
        <v>344</v>
      </c>
      <c r="P156" s="21" t="s">
        <v>28</v>
      </c>
      <c r="Q156" s="22" t="n">
        <v>4393</v>
      </c>
      <c r="R156" s="2" t="n">
        <f aca="false">VLOOKUP(H156,[1]14oct10h!$H$2:$W$159,11,0)</f>
        <v>2445</v>
      </c>
      <c r="S156" s="2" t="n">
        <f aca="false">VLOOKUP(H156,[1]14oct10h!$H$2:$W$159,12,0)</f>
        <v>0.566916254877431</v>
      </c>
      <c r="T156" s="2" t="n">
        <f aca="false">VLOOKUP(H156,[1]14oct10h!$H$2:$W$159,13,0)</f>
        <v>125</v>
      </c>
      <c r="U156" s="2" t="n">
        <f aca="false">VLOOKUP(H156,[1]14oct10h!$H$2:$W$159,14,0)</f>
        <v>0.0849878367743344</v>
      </c>
      <c r="V156" s="2" t="n">
        <f aca="false">VLOOKUP(H156,[1]14oct10h!$H$2:$W$159,15,0)</f>
        <v>22</v>
      </c>
      <c r="W156" s="2" t="n">
        <f aca="false">VLOOKUP(H156,[1]14oct10h!$H$2:$W$159,16,0)</f>
        <v>0.348095908348235</v>
      </c>
    </row>
    <row r="157" customFormat="false" ht="15" hidden="false" customHeight="true" outlineLevel="0" collapsed="false">
      <c r="C157" s="10" t="n">
        <v>0.416666666666667</v>
      </c>
      <c r="D157" s="10" t="n">
        <v>0.583333333333333</v>
      </c>
      <c r="E157" s="76" t="n">
        <v>45578</v>
      </c>
      <c r="F157" s="74" t="s">
        <v>336</v>
      </c>
      <c r="G157" s="13" t="s">
        <v>30</v>
      </c>
      <c r="H157" s="64" t="s">
        <v>345</v>
      </c>
      <c r="I157" s="15" t="n">
        <v>57164</v>
      </c>
      <c r="J157" s="16"/>
      <c r="K157" s="17" t="n">
        <v>0.483668</v>
      </c>
      <c r="L157" s="18" t="s">
        <v>32</v>
      </c>
      <c r="M157" s="18" t="s">
        <v>33</v>
      </c>
      <c r="N157" s="24" t="s">
        <v>346</v>
      </c>
      <c r="O157" s="20" t="s">
        <v>347</v>
      </c>
      <c r="P157" s="21" t="s">
        <v>28</v>
      </c>
      <c r="Q157" s="22" t="n">
        <v>6029</v>
      </c>
      <c r="R157" s="2" t="n">
        <f aca="false">VLOOKUP(H157,[1]14oct10h!$H$2:$W$159,11,0)</f>
        <v>4467</v>
      </c>
      <c r="S157" s="2" t="n">
        <f aca="false">VLOOKUP(H157,[1]14oct10h!$H$2:$W$159,12,0)</f>
        <v>0.829886743233281</v>
      </c>
      <c r="T157" s="2" t="n">
        <f aca="false">VLOOKUP(H157,[1]14oct10h!$H$2:$W$159,13,0)</f>
        <v>169</v>
      </c>
      <c r="U157" s="2" t="n">
        <f aca="false">VLOOKUP(H157,[1]14oct10h!$H$2:$W$159,14,0)</f>
        <v>0.119044795653816</v>
      </c>
      <c r="V157" s="2" t="n">
        <f aca="false">VLOOKUP(H157,[1]14oct10h!$H$2:$W$159,15,0)</f>
        <v>66</v>
      </c>
      <c r="W157" s="2" t="n">
        <f aca="false">VLOOKUP(H157,[1]14oct10h!$H$2:$W$159,16,0)</f>
        <v>0.0510684611129031</v>
      </c>
    </row>
    <row r="158" customFormat="false" ht="15" hidden="false" customHeight="true" outlineLevel="0" collapsed="false">
      <c r="C158" s="10" t="n">
        <v>0.416666666666667</v>
      </c>
      <c r="D158" s="10" t="n">
        <v>0.583333333333333</v>
      </c>
      <c r="E158" s="76" t="n">
        <v>45578</v>
      </c>
      <c r="F158" s="72" t="s">
        <v>336</v>
      </c>
      <c r="G158" s="25" t="s">
        <v>47</v>
      </c>
      <c r="H158" s="64" t="s">
        <v>348</v>
      </c>
      <c r="I158" s="15" t="n">
        <v>56955</v>
      </c>
      <c r="J158" s="75" t="s">
        <v>349</v>
      </c>
      <c r="K158" s="17" t="n">
        <v>0.340953236061793</v>
      </c>
      <c r="L158" s="18" t="s">
        <v>32</v>
      </c>
      <c r="M158" s="18" t="s">
        <v>33</v>
      </c>
      <c r="N158" s="19" t="s">
        <v>350</v>
      </c>
      <c r="O158" s="20" t="s">
        <v>351</v>
      </c>
      <c r="P158" s="21" t="s">
        <v>28</v>
      </c>
      <c r="Q158" s="22" t="n">
        <v>6923</v>
      </c>
      <c r="R158" s="2" t="n">
        <f aca="false">VLOOKUP(H158,[1]14oct10h!$H$2:$W$159,11,0)</f>
        <v>1753</v>
      </c>
      <c r="S158" s="2" t="n">
        <f aca="false">VLOOKUP(H158,[1]14oct10h!$H$2:$W$159,12,0)</f>
        <v>0.869396386585709</v>
      </c>
      <c r="T158" s="2" t="n">
        <f aca="false">VLOOKUP(H158,[1]14oct10h!$H$2:$W$159,13,0)</f>
        <v>75</v>
      </c>
      <c r="U158" s="2" t="n">
        <f aca="false">VLOOKUP(H158,[1]14oct10h!$H$2:$W$159,14,0)</f>
        <v>0.0753129377750741</v>
      </c>
      <c r="V158" s="2" t="n">
        <f aca="false">VLOOKUP(H158,[1]14oct10h!$H$2:$W$159,15,0)</f>
        <v>22</v>
      </c>
      <c r="W158" s="2" t="n">
        <f aca="false">VLOOKUP(H158,[1]14oct10h!$H$2:$W$159,16,0)</f>
        <v>0.0552906756392175</v>
      </c>
    </row>
    <row r="159" customFormat="false" ht="15" hidden="false" customHeight="true" outlineLevel="0" collapsed="false">
      <c r="C159" s="10" t="n">
        <v>0.458333333333333</v>
      </c>
      <c r="D159" s="10" t="n">
        <v>0.708333333333333</v>
      </c>
      <c r="E159" s="76" t="n">
        <v>45578</v>
      </c>
      <c r="F159" s="11" t="s">
        <v>352</v>
      </c>
      <c r="G159" s="27" t="s">
        <v>30</v>
      </c>
      <c r="H159" s="50" t="s">
        <v>353</v>
      </c>
      <c r="I159" s="48" t="n">
        <v>18294</v>
      </c>
      <c r="J159" s="16"/>
      <c r="K159" s="49" t="n">
        <v>1.74057355559211</v>
      </c>
      <c r="L159" s="49" t="s">
        <v>32</v>
      </c>
      <c r="M159" s="49" t="s">
        <v>33</v>
      </c>
      <c r="N159" s="29" t="s">
        <v>354</v>
      </c>
      <c r="O159" s="30" t="s">
        <v>355</v>
      </c>
      <c r="P159" s="50" t="s">
        <v>28</v>
      </c>
      <c r="Q159" s="50" t="n">
        <v>4722</v>
      </c>
      <c r="R159" s="2" t="n">
        <f aca="false">VLOOKUP(H159,[1]14oct10h!$H$2:$W$159,11,0)</f>
        <v>2082</v>
      </c>
      <c r="S159" s="2" t="n">
        <f aca="false">VLOOKUP(H159,[1]14oct10h!$H$2:$W$159,12,0)</f>
        <v>0.376696986580091</v>
      </c>
      <c r="T159" s="2" t="n">
        <f aca="false">VLOOKUP(H159,[1]14oct10h!$H$2:$W$159,13,0)</f>
        <v>501</v>
      </c>
      <c r="U159" s="2" t="n">
        <f aca="false">VLOOKUP(H159,[1]14oct10h!$H$2:$W$159,14,0)</f>
        <v>0.352078617157872</v>
      </c>
      <c r="V159" s="2" t="n">
        <f aca="false">VLOOKUP(H159,[1]14oct10h!$H$2:$W$159,15,0)</f>
        <v>63</v>
      </c>
      <c r="W159" s="2" t="n">
        <f aca="false">VLOOKUP(H159,[1]14oct10h!$H$2:$W$159,16,0)</f>
        <v>0.271224396262037</v>
      </c>
    </row>
    <row r="160" customFormat="false" ht="15" hidden="false" customHeight="true" outlineLevel="0" collapsed="false">
      <c r="C160" s="10" t="n">
        <v>0.583333333333333</v>
      </c>
      <c r="D160" s="10" t="n">
        <v>0.75</v>
      </c>
      <c r="E160" s="76" t="n">
        <v>45578</v>
      </c>
      <c r="F160" s="12" t="s">
        <v>21</v>
      </c>
      <c r="G160" s="13" t="s">
        <v>22</v>
      </c>
      <c r="H160" s="14" t="s">
        <v>23</v>
      </c>
      <c r="I160" s="15" t="n">
        <v>23430</v>
      </c>
      <c r="J160" s="16"/>
      <c r="K160" s="17" t="n">
        <v>1.4745525</v>
      </c>
      <c r="L160" s="18" t="s">
        <v>24</v>
      </c>
      <c r="M160" s="18" t="s">
        <v>25</v>
      </c>
      <c r="N160" s="19" t="s">
        <v>26</v>
      </c>
      <c r="O160" s="20" t="s">
        <v>27</v>
      </c>
      <c r="P160" s="21" t="s">
        <v>28</v>
      </c>
      <c r="Q160" s="22" t="n">
        <v>4931</v>
      </c>
      <c r="R160" s="2" t="n">
        <f aca="false">VLOOKUP(H160,[1]14oct10h!$H$2:$W$159,11,0)</f>
        <v>4731</v>
      </c>
      <c r="S160" s="2" t="n">
        <f aca="false">VLOOKUP(H160,[1]14oct10h!$H$2:$W$159,12,0)</f>
        <v>0.683455705988635</v>
      </c>
      <c r="T160" s="2" t="n">
        <f aca="false">VLOOKUP(H160,[1]14oct10h!$H$2:$W$159,13,0)</f>
        <v>456</v>
      </c>
      <c r="U160" s="2" t="n">
        <f aca="false">VLOOKUP(H160,[1]14oct10h!$H$2:$W$159,14,0)</f>
        <v>0.207054428810074</v>
      </c>
      <c r="V160" s="2" t="n">
        <f aca="false">VLOOKUP(H160,[1]14oct10h!$H$2:$W$159,15,0)</f>
        <v>50</v>
      </c>
      <c r="W160" s="2" t="n">
        <f aca="false">VLOOKUP(H160,[1]14oct10h!$H$2:$W$159,16,0)</f>
        <v>0.10948986520129</v>
      </c>
    </row>
    <row r="161" customFormat="false" ht="31.5" hidden="false" customHeight="true" outlineLevel="0" collapsed="false">
      <c r="C161" s="10" t="n">
        <v>0</v>
      </c>
      <c r="D161" s="10" t="n">
        <v>0.208333333333333</v>
      </c>
      <c r="E161" s="76" t="n">
        <v>45578</v>
      </c>
      <c r="F161" s="68" t="s">
        <v>321</v>
      </c>
      <c r="G161" s="27" t="s">
        <v>61</v>
      </c>
      <c r="H161" s="34" t="s">
        <v>322</v>
      </c>
      <c r="I161" s="15" t="n">
        <v>56726</v>
      </c>
      <c r="J161" s="16"/>
      <c r="K161" s="17" t="n">
        <v>0.472720689655172</v>
      </c>
      <c r="L161" s="18" t="s">
        <v>32</v>
      </c>
      <c r="M161" s="18" t="s">
        <v>33</v>
      </c>
      <c r="N161" s="19" t="s">
        <v>323</v>
      </c>
      <c r="O161" s="20" t="s">
        <v>324</v>
      </c>
      <c r="P161" s="21" t="s">
        <v>28</v>
      </c>
      <c r="Q161" s="22" t="n">
        <v>1578</v>
      </c>
      <c r="R161" s="2" t="n">
        <f aca="false">VLOOKUP(H161,[1]14oct10h!$H$2:$W$159,11,0)</f>
        <v>1423</v>
      </c>
      <c r="S161" s="2" t="n">
        <f aca="false">VLOOKUP(H161,[1]14oct10h!$H$2:$W$159,12,0)</f>
        <v>0.630638823253638</v>
      </c>
      <c r="T161" s="2" t="n">
        <f aca="false">VLOOKUP(H161,[1]14oct10h!$H$2:$W$159,13,0)</f>
        <v>132</v>
      </c>
      <c r="U161" s="2" t="n">
        <f aca="false">VLOOKUP(H161,[1]14oct10h!$H$2:$W$159,14,0)</f>
        <v>0.227974391044885</v>
      </c>
      <c r="V161" s="2" t="n">
        <f aca="false">VLOOKUP(H161,[1]14oct10h!$H$2:$W$159,15,0)</f>
        <v>24</v>
      </c>
      <c r="W161" s="2" t="n">
        <f aca="false">VLOOKUP(H161,[1]14oct10h!$H$2:$W$159,16,0)</f>
        <v>0.141386785701477</v>
      </c>
    </row>
    <row r="162" customFormat="false" ht="15" hidden="false" customHeight="true" outlineLevel="0" collapsed="false">
      <c r="C162" s="10" t="n">
        <v>0</v>
      </c>
      <c r="D162" s="10" t="n">
        <v>0.208333333333333</v>
      </c>
      <c r="E162" s="76" t="n">
        <v>45578</v>
      </c>
      <c r="F162" s="68" t="s">
        <v>321</v>
      </c>
      <c r="G162" s="27" t="s">
        <v>61</v>
      </c>
      <c r="H162" s="34" t="s">
        <v>325</v>
      </c>
      <c r="I162" s="15" t="n">
        <v>43979</v>
      </c>
      <c r="J162" s="16"/>
      <c r="K162" s="17" t="n">
        <v>1.06362155172414</v>
      </c>
      <c r="L162" s="18" t="s">
        <v>32</v>
      </c>
      <c r="M162" s="18" t="s">
        <v>33</v>
      </c>
      <c r="N162" s="19" t="s">
        <v>326</v>
      </c>
      <c r="O162" s="20" t="s">
        <v>327</v>
      </c>
      <c r="P162" s="21" t="s">
        <v>28</v>
      </c>
      <c r="Q162" s="22" t="n">
        <v>1578</v>
      </c>
      <c r="R162" s="2" t="n">
        <f aca="false">VLOOKUP(H162,[1]14oct10h!$H$2:$W$159,11,0)</f>
        <v>3769</v>
      </c>
      <c r="S162" s="2" t="n">
        <f aca="false">VLOOKUP(H162,[1]14oct10h!$H$2:$W$159,12,0)</f>
        <v>0.702460678126892</v>
      </c>
      <c r="T162" s="2" t="n">
        <f aca="false">VLOOKUP(H162,[1]14oct10h!$H$2:$W$159,13,0)</f>
        <v>261</v>
      </c>
      <c r="U162" s="2" t="n">
        <f aca="false">VLOOKUP(H162,[1]14oct10h!$H$2:$W$159,14,0)</f>
        <v>0.176150724443143</v>
      </c>
      <c r="V162" s="2" t="n">
        <f aca="false">VLOOKUP(H162,[1]14oct10h!$H$2:$W$159,15,0)</f>
        <v>84</v>
      </c>
      <c r="W162" s="2" t="n">
        <f aca="false">VLOOKUP(H162,[1]14oct10h!$H$2:$W$159,16,0)</f>
        <v>0.121388597429965</v>
      </c>
    </row>
    <row r="163" customFormat="false" ht="15" hidden="false" customHeight="true" outlineLevel="0" collapsed="false">
      <c r="C163" s="10" t="n">
        <v>0</v>
      </c>
      <c r="D163" s="10" t="n">
        <v>0.208333333333333</v>
      </c>
      <c r="E163" s="76" t="n">
        <v>45578</v>
      </c>
      <c r="F163" s="71" t="s">
        <v>321</v>
      </c>
      <c r="G163" s="27" t="s">
        <v>52</v>
      </c>
      <c r="H163" s="38" t="s">
        <v>328</v>
      </c>
      <c r="I163" s="15" t="n">
        <v>20993</v>
      </c>
      <c r="J163" s="16"/>
      <c r="K163" s="17" t="n">
        <v>1.50668914473684</v>
      </c>
      <c r="L163" s="18" t="s">
        <v>32</v>
      </c>
      <c r="M163" s="18" t="s">
        <v>33</v>
      </c>
      <c r="N163" s="24" t="s">
        <v>329</v>
      </c>
      <c r="O163" s="20" t="s">
        <v>330</v>
      </c>
      <c r="P163" s="21" t="s">
        <v>28</v>
      </c>
      <c r="Q163" s="22" t="n">
        <v>6162</v>
      </c>
      <c r="R163" s="2" t="n">
        <f aca="false">VLOOKUP(H163,[1]14oct10h!$H$2:$W$159,11,0)</f>
        <v>4277</v>
      </c>
      <c r="S163" s="2" t="n">
        <f aca="false">VLOOKUP(H163,[1]14oct10h!$H$2:$W$159,12,0)</f>
        <v>0.871402312985794</v>
      </c>
      <c r="T163" s="2" t="n">
        <f aca="false">VLOOKUP(H163,[1]14oct10h!$H$2:$W$159,13,0)</f>
        <v>133</v>
      </c>
      <c r="U163" s="2" t="n">
        <f aca="false">VLOOKUP(H163,[1]14oct10h!$H$2:$W$159,14,0)</f>
        <v>0.110510569548996</v>
      </c>
      <c r="V163" s="2" t="n">
        <f aca="false">VLOOKUP(H163,[1]14oct10h!$H$2:$W$159,15,0)</f>
        <v>21</v>
      </c>
      <c r="W163" s="2" t="n">
        <f aca="false">VLOOKUP(H163,[1]14oct10h!$H$2:$W$159,16,0)</f>
        <v>0.0180871174652105</v>
      </c>
    </row>
    <row r="164" customFormat="false" ht="15" hidden="false" customHeight="true" outlineLevel="0" collapsed="false">
      <c r="C164" s="10" t="n">
        <v>0</v>
      </c>
      <c r="D164" s="10" t="n">
        <v>0.208333333333333</v>
      </c>
      <c r="E164" s="76" t="n">
        <v>45578</v>
      </c>
      <c r="F164" s="71" t="s">
        <v>321</v>
      </c>
      <c r="G164" s="25" t="s">
        <v>52</v>
      </c>
      <c r="H164" s="38" t="s">
        <v>331</v>
      </c>
      <c r="I164" s="15" t="n">
        <v>57163</v>
      </c>
      <c r="J164" s="16"/>
      <c r="K164" s="17" t="n">
        <v>0.262032894736842</v>
      </c>
      <c r="L164" s="18" t="s">
        <v>32</v>
      </c>
      <c r="M164" s="18" t="s">
        <v>33</v>
      </c>
      <c r="N164" s="24" t="s">
        <v>332</v>
      </c>
      <c r="O164" s="20" t="s">
        <v>333</v>
      </c>
      <c r="P164" s="21" t="s">
        <v>28</v>
      </c>
      <c r="Q164" s="22" t="n">
        <v>2525</v>
      </c>
      <c r="R164" s="2" t="n">
        <f aca="false">VLOOKUP(H164,[1]14oct10h!$H$2:$W$159,11,0)</f>
        <v>1658</v>
      </c>
      <c r="S164" s="2" t="n">
        <f aca="false">VLOOKUP(H164,[1]14oct10h!$H$2:$W$159,12,0)</f>
        <v>0.912036981267419</v>
      </c>
      <c r="T164" s="2" t="n">
        <f aca="false">VLOOKUP(H164,[1]14oct10h!$H$2:$W$159,13,0)</f>
        <v>23</v>
      </c>
      <c r="U164" s="2" t="n">
        <f aca="false">VLOOKUP(H164,[1]14oct10h!$H$2:$W$159,14,0)</f>
        <v>0.019941909919839</v>
      </c>
      <c r="V164" s="2" t="n">
        <f aca="false">VLOOKUP(H164,[1]14oct10h!$H$2:$W$159,15,0)</f>
        <v>22</v>
      </c>
      <c r="W164" s="2" t="n">
        <f aca="false">VLOOKUP(H164,[1]14oct10h!$H$2:$W$159,16,0)</f>
        <v>0.0680211088127416</v>
      </c>
    </row>
    <row r="165" customFormat="false" ht="15" hidden="false" customHeight="true" outlineLevel="0" collapsed="false">
      <c r="C165" s="10" t="n">
        <v>0</v>
      </c>
      <c r="D165" s="10" t="n">
        <v>0.208333333333333</v>
      </c>
      <c r="E165" s="76" t="n">
        <v>45578</v>
      </c>
      <c r="F165" s="72" t="s">
        <v>321</v>
      </c>
      <c r="G165" s="25" t="s">
        <v>47</v>
      </c>
      <c r="H165" s="52" t="s">
        <v>334</v>
      </c>
      <c r="I165" s="15" t="n">
        <v>33312</v>
      </c>
      <c r="J165" s="16"/>
      <c r="K165" s="17" t="n">
        <v>1.03559636061008</v>
      </c>
      <c r="L165" s="18" t="s">
        <v>32</v>
      </c>
      <c r="M165" s="18" t="s">
        <v>33</v>
      </c>
      <c r="N165" s="19" t="s">
        <v>66</v>
      </c>
      <c r="O165" s="20" t="s">
        <v>67</v>
      </c>
      <c r="P165" s="21" t="s">
        <v>28</v>
      </c>
      <c r="Q165" s="22" t="n">
        <v>6395</v>
      </c>
      <c r="R165" s="2" t="n">
        <f aca="false">VLOOKUP(H165,[1]14oct10h!$H$2:$W$159,11,0)</f>
        <v>4664</v>
      </c>
      <c r="S165" s="2" t="n">
        <f aca="false">VLOOKUP(H165,[1]14oct10h!$H$2:$W$159,12,0)</f>
        <v>0.748903492381328</v>
      </c>
      <c r="T165" s="2" t="n">
        <f aca="false">VLOOKUP(H165,[1]14oct10h!$H$2:$W$159,13,0)</f>
        <v>279</v>
      </c>
      <c r="U165" s="2" t="n">
        <f aca="false">VLOOKUP(H165,[1]14oct10h!$H$2:$W$159,14,0)</f>
        <v>0.183932485949876</v>
      </c>
      <c r="V165" s="2" t="n">
        <f aca="false">VLOOKUP(H165,[1]14oct10h!$H$2:$W$159,15,0)</f>
        <v>73</v>
      </c>
      <c r="W165" s="2" t="n">
        <f aca="false">VLOOKUP(H165,[1]14oct10h!$H$2:$W$159,16,0)</f>
        <v>0.067164021668796</v>
      </c>
    </row>
    <row r="166" customFormat="false" ht="15" hidden="false" customHeight="true" outlineLevel="0" collapsed="false">
      <c r="C166" s="10" t="n">
        <v>0</v>
      </c>
      <c r="D166" s="10" t="n">
        <v>0.208333333333333</v>
      </c>
      <c r="E166" s="76" t="n">
        <v>45578</v>
      </c>
      <c r="F166" s="63" t="s">
        <v>321</v>
      </c>
      <c r="G166" s="25" t="s">
        <v>56</v>
      </c>
      <c r="H166" s="45" t="s">
        <v>335</v>
      </c>
      <c r="I166" s="15" t="n">
        <v>58404</v>
      </c>
      <c r="J166" s="16"/>
      <c r="K166" s="17" t="n">
        <v>0.306956246020978</v>
      </c>
      <c r="L166" s="18" t="s">
        <v>24</v>
      </c>
      <c r="M166" s="18" t="s">
        <v>58</v>
      </c>
      <c r="N166" s="24" t="s">
        <v>59</v>
      </c>
      <c r="O166" s="20" t="s">
        <v>60</v>
      </c>
      <c r="P166" s="21" t="s">
        <v>28</v>
      </c>
      <c r="Q166" s="22" t="n">
        <v>1230</v>
      </c>
      <c r="R166" s="2" t="n">
        <f aca="false">VLOOKUP(H166,[1]14oct10h!$H$2:$W$159,11,0)</f>
        <v>770</v>
      </c>
      <c r="S166" s="2" t="n">
        <f aca="false">VLOOKUP(H166,[1]14oct10h!$H$2:$W$159,12,0)</f>
        <v>0.566343589996526</v>
      </c>
      <c r="T166" s="2" t="n">
        <f aca="false">VLOOKUP(H166,[1]14oct10h!$H$2:$W$159,13,0)</f>
        <v>38</v>
      </c>
      <c r="U166" s="2" t="n">
        <f aca="false">VLOOKUP(H166,[1]14oct10h!$H$2:$W$159,14,0)</f>
        <v>0.0922077808679461</v>
      </c>
      <c r="V166" s="2" t="n">
        <f aca="false">VLOOKUP(H166,[1]14oct10h!$H$2:$W$159,15,0)</f>
        <v>4</v>
      </c>
      <c r="W166" s="2" t="n">
        <f aca="false">VLOOKUP(H166,[1]14oct10h!$H$2:$W$159,16,0)</f>
        <v>0.341448629135528</v>
      </c>
    </row>
    <row r="167" customFormat="false" ht="15" hidden="false" customHeight="true" outlineLevel="0" collapsed="false">
      <c r="C167" s="10" t="n">
        <v>0</v>
      </c>
      <c r="D167" s="10" t="n">
        <v>0.208333333333333</v>
      </c>
      <c r="E167" s="76" t="n">
        <v>45578</v>
      </c>
      <c r="F167" s="73" t="s">
        <v>336</v>
      </c>
      <c r="G167" s="13" t="s">
        <v>30</v>
      </c>
      <c r="H167" s="64" t="s">
        <v>337</v>
      </c>
      <c r="I167" s="48" t="n">
        <v>422</v>
      </c>
      <c r="J167" s="16" t="n">
        <v>56833</v>
      </c>
      <c r="K167" s="17" t="n">
        <v>1.77807298741071</v>
      </c>
      <c r="L167" s="49" t="s">
        <v>32</v>
      </c>
      <c r="M167" s="49" t="s">
        <v>33</v>
      </c>
      <c r="N167" s="29" t="s">
        <v>338</v>
      </c>
      <c r="O167" s="30" t="s">
        <v>339</v>
      </c>
      <c r="P167" s="50" t="s">
        <v>100</v>
      </c>
      <c r="Q167" s="50"/>
      <c r="R167" s="2" t="n">
        <f aca="false">VLOOKUP(H167,[1]14oct10h!$H$2:$W$159,11,0)</f>
        <v>1372</v>
      </c>
      <c r="S167" s="2" t="n">
        <f aca="false">VLOOKUP(H167,[1]14oct10h!$H$2:$W$159,12,0)</f>
        <v>0.281956914171621</v>
      </c>
      <c r="T167" s="2" t="n">
        <f aca="false">VLOOKUP(H167,[1]14oct10h!$H$2:$W$159,13,0)</f>
        <v>309</v>
      </c>
      <c r="U167" s="2" t="n">
        <f aca="false">VLOOKUP(H167,[1]14oct10h!$H$2:$W$159,14,0)</f>
        <v>0.390852147102492</v>
      </c>
      <c r="V167" s="2" t="n">
        <f aca="false">VLOOKUP(H167,[1]14oct10h!$H$2:$W$159,15,0)</f>
        <v>77</v>
      </c>
      <c r="W167" s="2" t="n">
        <f aca="false">VLOOKUP(H167,[1]14oct10h!$H$2:$W$159,16,0)</f>
        <v>0.327190938725887</v>
      </c>
    </row>
    <row r="168" customFormat="false" ht="15" hidden="false" customHeight="true" outlineLevel="0" collapsed="false">
      <c r="C168" s="10" t="n">
        <v>0</v>
      </c>
      <c r="D168" s="10" t="n">
        <v>0.208333333333333</v>
      </c>
      <c r="E168" s="76" t="n">
        <v>45578</v>
      </c>
      <c r="F168" s="68" t="s">
        <v>336</v>
      </c>
      <c r="G168" s="31" t="s">
        <v>30</v>
      </c>
      <c r="H168" s="64" t="s">
        <v>340</v>
      </c>
      <c r="I168" s="15" t="n">
        <v>26798</v>
      </c>
      <c r="J168" s="16" t="n">
        <v>44100</v>
      </c>
      <c r="K168" s="17" t="n">
        <v>1.571921</v>
      </c>
      <c r="L168" s="18" t="s">
        <v>32</v>
      </c>
      <c r="M168" s="18" t="s">
        <v>33</v>
      </c>
      <c r="N168" s="24" t="s">
        <v>341</v>
      </c>
      <c r="O168" s="20" t="s">
        <v>46</v>
      </c>
      <c r="P168" s="21" t="s">
        <v>28</v>
      </c>
      <c r="Q168" s="22" t="n">
        <v>8913</v>
      </c>
      <c r="R168" s="2" t="n">
        <f aca="false">VLOOKUP(H168,[1]14oct10h!$H$2:$W$159,11,0)</f>
        <v>4467</v>
      </c>
      <c r="S168" s="2" t="n">
        <f aca="false">VLOOKUP(H168,[1]14oct10h!$H$2:$W$159,12,0)</f>
        <v>0.729873048214227</v>
      </c>
      <c r="T168" s="2" t="n">
        <f aca="false">VLOOKUP(H168,[1]14oct10h!$H$2:$W$159,13,0)</f>
        <v>203</v>
      </c>
      <c r="U168" s="2" t="n">
        <f aca="false">VLOOKUP(H168,[1]14oct10h!$H$2:$W$159,14,0)</f>
        <v>0.204336548127825</v>
      </c>
      <c r="V168" s="2" t="n">
        <f aca="false">VLOOKUP(H168,[1]14oct10h!$H$2:$W$159,15,0)</f>
        <v>79</v>
      </c>
      <c r="W168" s="2" t="n">
        <f aca="false">VLOOKUP(H168,[1]14oct10h!$H$2:$W$159,16,0)</f>
        <v>0.0657904036579479</v>
      </c>
    </row>
    <row r="169" customFormat="false" ht="15" hidden="false" customHeight="true" outlineLevel="0" collapsed="false">
      <c r="C169" s="10" t="n">
        <v>0</v>
      </c>
      <c r="D169" s="10" t="n">
        <v>0.208333333333333</v>
      </c>
      <c r="E169" s="76" t="n">
        <v>45578</v>
      </c>
      <c r="F169" s="68" t="s">
        <v>336</v>
      </c>
      <c r="G169" s="31" t="s">
        <v>30</v>
      </c>
      <c r="H169" s="64" t="s">
        <v>342</v>
      </c>
      <c r="I169" s="15" t="n">
        <v>57166</v>
      </c>
      <c r="J169" s="16"/>
      <c r="K169" s="17" t="n">
        <v>0.362751</v>
      </c>
      <c r="L169" s="18" t="s">
        <v>32</v>
      </c>
      <c r="M169" s="18" t="s">
        <v>33</v>
      </c>
      <c r="N169" s="24" t="s">
        <v>343</v>
      </c>
      <c r="O169" s="20" t="s">
        <v>344</v>
      </c>
      <c r="P169" s="21" t="s">
        <v>28</v>
      </c>
      <c r="Q169" s="22" t="n">
        <v>4393</v>
      </c>
      <c r="R169" s="2" t="n">
        <f aca="false">VLOOKUP(H169,[1]14oct10h!$H$2:$W$159,11,0)</f>
        <v>2445</v>
      </c>
      <c r="S169" s="2" t="n">
        <f aca="false">VLOOKUP(H169,[1]14oct10h!$H$2:$W$159,12,0)</f>
        <v>0.566916254877431</v>
      </c>
      <c r="T169" s="2" t="n">
        <f aca="false">VLOOKUP(H169,[1]14oct10h!$H$2:$W$159,13,0)</f>
        <v>125</v>
      </c>
      <c r="U169" s="2" t="n">
        <f aca="false">VLOOKUP(H169,[1]14oct10h!$H$2:$W$159,14,0)</f>
        <v>0.0849878367743344</v>
      </c>
      <c r="V169" s="2" t="n">
        <f aca="false">VLOOKUP(H169,[1]14oct10h!$H$2:$W$159,15,0)</f>
        <v>22</v>
      </c>
      <c r="W169" s="2" t="n">
        <f aca="false">VLOOKUP(H169,[1]14oct10h!$H$2:$W$159,16,0)</f>
        <v>0.348095908348235</v>
      </c>
    </row>
    <row r="170" customFormat="false" ht="15" hidden="false" customHeight="true" outlineLevel="0" collapsed="false">
      <c r="C170" s="10" t="n">
        <v>0</v>
      </c>
      <c r="D170" s="10" t="n">
        <v>0.208333333333333</v>
      </c>
      <c r="E170" s="76" t="n">
        <v>45578</v>
      </c>
      <c r="F170" s="74" t="s">
        <v>336</v>
      </c>
      <c r="G170" s="13" t="s">
        <v>30</v>
      </c>
      <c r="H170" s="64" t="s">
        <v>345</v>
      </c>
      <c r="I170" s="15" t="n">
        <v>57164</v>
      </c>
      <c r="J170" s="16"/>
      <c r="K170" s="17" t="n">
        <v>0.483668</v>
      </c>
      <c r="L170" s="18" t="s">
        <v>32</v>
      </c>
      <c r="M170" s="18" t="s">
        <v>33</v>
      </c>
      <c r="N170" s="24" t="s">
        <v>346</v>
      </c>
      <c r="O170" s="20" t="s">
        <v>347</v>
      </c>
      <c r="P170" s="21" t="s">
        <v>28</v>
      </c>
      <c r="Q170" s="22" t="n">
        <v>6029</v>
      </c>
      <c r="R170" s="2" t="n">
        <f aca="false">VLOOKUP(H170,[1]14oct10h!$H$2:$W$159,11,0)</f>
        <v>4467</v>
      </c>
      <c r="S170" s="2" t="n">
        <f aca="false">VLOOKUP(H170,[1]14oct10h!$H$2:$W$159,12,0)</f>
        <v>0.829886743233281</v>
      </c>
      <c r="T170" s="2" t="n">
        <f aca="false">VLOOKUP(H170,[1]14oct10h!$H$2:$W$159,13,0)</f>
        <v>169</v>
      </c>
      <c r="U170" s="2" t="n">
        <f aca="false">VLOOKUP(H170,[1]14oct10h!$H$2:$W$159,14,0)</f>
        <v>0.119044795653816</v>
      </c>
      <c r="V170" s="2" t="n">
        <f aca="false">VLOOKUP(H170,[1]14oct10h!$H$2:$W$159,15,0)</f>
        <v>66</v>
      </c>
      <c r="W170" s="2" t="n">
        <f aca="false">VLOOKUP(H170,[1]14oct10h!$H$2:$W$159,16,0)</f>
        <v>0.0510684611129031</v>
      </c>
    </row>
    <row r="171" customFormat="false" ht="15" hidden="false" customHeight="true" outlineLevel="0" collapsed="false">
      <c r="C171" s="10" t="n">
        <v>0</v>
      </c>
      <c r="D171" s="10" t="n">
        <v>0.208333333333333</v>
      </c>
      <c r="E171" s="76" t="n">
        <v>45578</v>
      </c>
      <c r="F171" s="72" t="s">
        <v>336</v>
      </c>
      <c r="G171" s="25" t="s">
        <v>47</v>
      </c>
      <c r="H171" s="64" t="s">
        <v>348</v>
      </c>
      <c r="I171" s="15" t="n">
        <v>56955</v>
      </c>
      <c r="J171" s="75" t="s">
        <v>349</v>
      </c>
      <c r="K171" s="17" t="n">
        <v>0.340953236061793</v>
      </c>
      <c r="L171" s="18" t="s">
        <v>32</v>
      </c>
      <c r="M171" s="18" t="s">
        <v>33</v>
      </c>
      <c r="N171" s="19" t="s">
        <v>350</v>
      </c>
      <c r="O171" s="20" t="s">
        <v>351</v>
      </c>
      <c r="P171" s="21" t="s">
        <v>28</v>
      </c>
      <c r="Q171" s="22" t="n">
        <v>6923</v>
      </c>
      <c r="R171" s="2" t="n">
        <f aca="false">VLOOKUP(H171,[1]14oct10h!$H$2:$W$159,11,0)</f>
        <v>1753</v>
      </c>
      <c r="S171" s="2" t="n">
        <f aca="false">VLOOKUP(H171,[1]14oct10h!$H$2:$W$159,12,0)</f>
        <v>0.869396386585709</v>
      </c>
      <c r="T171" s="2" t="n">
        <f aca="false">VLOOKUP(H171,[1]14oct10h!$H$2:$W$159,13,0)</f>
        <v>75</v>
      </c>
      <c r="U171" s="2" t="n">
        <f aca="false">VLOOKUP(H171,[1]14oct10h!$H$2:$W$159,14,0)</f>
        <v>0.0753129377750741</v>
      </c>
      <c r="V171" s="2" t="n">
        <f aca="false">VLOOKUP(H171,[1]14oct10h!$H$2:$W$159,15,0)</f>
        <v>22</v>
      </c>
      <c r="W171" s="2" t="n">
        <f aca="false">VLOOKUP(H171,[1]14oct10h!$H$2:$W$159,16,0)</f>
        <v>0.0552906756392175</v>
      </c>
    </row>
    <row r="172" customFormat="false" ht="15" hidden="false" customHeight="true" outlineLevel="0" collapsed="false"/>
    <row r="173" customFormat="false" ht="1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0</TotalTime>
  <Application>LibreOffice/24.2.3.2$Windows_X86_64 LibreOffice_project/433d9c2ded56988e8a90e6b2e771ee4e6a5ab2ba</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2024-10-14T20:23:54Z</dcterms:created>
  <dc:creator>RAMIRO FERNANDO AVILA CAMPOVERDE</dc:creator>
  <dc:description/>
  <dc:language>es-EC</dc:language>
  <cp:lastModifiedBy/>
  <dcterms:modified xsi:type="dcterms:W3CDTF">2024-10-21T12:39:02Z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