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O38" i="1"/>
  <c r="O62" i="1"/>
  <c r="O23" i="1"/>
  <c r="O27" i="1"/>
  <c r="O30" i="1"/>
  <c r="O6" i="1"/>
  <c r="O29" i="1"/>
  <c r="O21" i="1"/>
  <c r="O16" i="1"/>
  <c r="O17" i="1"/>
  <c r="O7" i="1"/>
  <c r="O4" i="1"/>
  <c r="O42" i="1"/>
  <c r="O18" i="1"/>
  <c r="O43" i="1"/>
  <c r="O8" i="1"/>
  <c r="O51" i="1"/>
  <c r="O52" i="1"/>
  <c r="O33" i="1"/>
  <c r="O37" i="1"/>
  <c r="O28" i="1"/>
  <c r="O53" i="1"/>
  <c r="O63" i="1"/>
  <c r="T63" i="1" s="1"/>
  <c r="O60" i="1"/>
  <c r="O61" i="1"/>
  <c r="O59" i="1"/>
  <c r="O41" i="1"/>
  <c r="O20" i="1"/>
  <c r="O26" i="1"/>
  <c r="O32" i="1"/>
  <c r="O40" i="1"/>
  <c r="O54" i="1"/>
  <c r="O50" i="1"/>
  <c r="O56" i="1"/>
  <c r="O11" i="1"/>
  <c r="O12" i="1"/>
  <c r="O13" i="1"/>
  <c r="O22" i="1"/>
  <c r="O25" i="1"/>
  <c r="O9" i="1"/>
  <c r="O44" i="1"/>
  <c r="O19" i="1"/>
  <c r="O10" i="1"/>
  <c r="O45" i="1"/>
  <c r="O46" i="1"/>
  <c r="O47" i="1"/>
  <c r="O48" i="1"/>
  <c r="O49" i="1"/>
  <c r="O31" i="1"/>
  <c r="O5" i="1"/>
  <c r="O36" i="1"/>
  <c r="O57" i="1"/>
  <c r="O55" i="1"/>
  <c r="O14" i="1"/>
  <c r="O15" i="1"/>
  <c r="O24" i="1"/>
  <c r="O64" i="1"/>
  <c r="O66" i="1"/>
  <c r="O67" i="1"/>
  <c r="O58" i="1"/>
  <c r="T58" i="1" s="1"/>
  <c r="O35" i="1"/>
  <c r="O34" i="1"/>
  <c r="O3" i="1"/>
  <c r="O65" i="1"/>
  <c r="T3" i="1" l="1"/>
  <c r="Q3" i="1"/>
  <c r="T64" i="1"/>
  <c r="Q64" i="1"/>
  <c r="Q31" i="1"/>
  <c r="T31" i="1"/>
  <c r="Q46" i="1"/>
  <c r="T46" i="1"/>
  <c r="Q13" i="1"/>
  <c r="T13" i="1"/>
  <c r="T26" i="1"/>
  <c r="Q26" i="1"/>
  <c r="T28" i="1"/>
  <c r="Q28" i="1"/>
  <c r="Q30" i="1"/>
  <c r="T30" i="1"/>
  <c r="Q67" i="1"/>
  <c r="T67" i="1"/>
  <c r="Q15" i="1"/>
  <c r="T15" i="1"/>
  <c r="Q36" i="1"/>
  <c r="T36" i="1"/>
  <c r="Q48" i="1"/>
  <c r="T48" i="1"/>
  <c r="Q10" i="1"/>
  <c r="T10" i="1"/>
  <c r="Q25" i="1"/>
  <c r="T25" i="1"/>
  <c r="Q11" i="1"/>
  <c r="T11" i="1"/>
  <c r="Q40" i="1"/>
  <c r="T40" i="1"/>
  <c r="T41" i="1"/>
  <c r="Q41" i="1"/>
  <c r="Q63" i="1"/>
  <c r="T33" i="1"/>
  <c r="Q33" i="1"/>
  <c r="T43" i="1"/>
  <c r="Q43" i="1"/>
  <c r="Q7" i="1"/>
  <c r="T7" i="1"/>
  <c r="Q29" i="1"/>
  <c r="T29" i="1"/>
  <c r="Q23" i="1"/>
  <c r="T23" i="1"/>
  <c r="Q65" i="1"/>
  <c r="T65" i="1"/>
  <c r="Q34" i="1"/>
  <c r="T34" i="1"/>
  <c r="Q66" i="1"/>
  <c r="T66" i="1"/>
  <c r="Q14" i="1"/>
  <c r="T14" i="1"/>
  <c r="Q5" i="1"/>
  <c r="T5" i="1"/>
  <c r="T47" i="1"/>
  <c r="Q47" i="1"/>
  <c r="Q19" i="1"/>
  <c r="T19" i="1"/>
  <c r="Q22" i="1"/>
  <c r="T22" i="1"/>
  <c r="Q56" i="1"/>
  <c r="T56" i="1"/>
  <c r="Q32" i="1"/>
  <c r="T32" i="1"/>
  <c r="Q59" i="1"/>
  <c r="T59" i="1"/>
  <c r="Q53" i="1"/>
  <c r="T53" i="1"/>
  <c r="Q52" i="1"/>
  <c r="T52" i="1"/>
  <c r="T18" i="1"/>
  <c r="Q18" i="1"/>
  <c r="Q17" i="1"/>
  <c r="T17" i="1"/>
  <c r="Q6" i="1"/>
  <c r="T6" i="1"/>
  <c r="T62" i="1"/>
  <c r="Q62" i="1"/>
  <c r="T35" i="1"/>
  <c r="Q35" i="1"/>
  <c r="T55" i="1"/>
  <c r="Q55" i="1"/>
  <c r="Q44" i="1"/>
  <c r="T44" i="1"/>
  <c r="Q50" i="1"/>
  <c r="T50" i="1"/>
  <c r="Q61" i="1"/>
  <c r="T61" i="1"/>
  <c r="T51" i="1"/>
  <c r="Q51" i="1"/>
  <c r="Q42" i="1"/>
  <c r="T42" i="1"/>
  <c r="T16" i="1"/>
  <c r="Q16" i="1"/>
  <c r="Q38" i="1"/>
  <c r="T38" i="1"/>
  <c r="Q58" i="1"/>
  <c r="T24" i="1"/>
  <c r="Q24" i="1"/>
  <c r="Q57" i="1"/>
  <c r="T57" i="1"/>
  <c r="T49" i="1"/>
  <c r="Q49" i="1"/>
  <c r="Q45" i="1"/>
  <c r="T45" i="1"/>
  <c r="Q9" i="1"/>
  <c r="T9" i="1"/>
  <c r="T12" i="1"/>
  <c r="Q12" i="1"/>
  <c r="Q54" i="1"/>
  <c r="T54" i="1"/>
  <c r="T20" i="1"/>
  <c r="Q20" i="1"/>
  <c r="Q60" i="1"/>
  <c r="T60" i="1"/>
  <c r="Q37" i="1"/>
  <c r="T37" i="1"/>
  <c r="T8" i="1"/>
  <c r="Q8" i="1"/>
  <c r="T4" i="1"/>
  <c r="Q4" i="1"/>
  <c r="Q21" i="1"/>
  <c r="T21" i="1"/>
  <c r="Q27" i="1"/>
  <c r="T27" i="1"/>
  <c r="T39" i="1"/>
  <c r="Q39" i="1"/>
</calcChain>
</file>

<file path=xl/sharedStrings.xml><?xml version="1.0" encoding="utf-8"?>
<sst xmlns="http://schemas.openxmlformats.org/spreadsheetml/2006/main" count="155" uniqueCount="155">
  <si>
    <t>Site ID</t>
  </si>
  <si>
    <t>N101</t>
  </si>
  <si>
    <t>N102</t>
  </si>
  <si>
    <t>N103</t>
  </si>
  <si>
    <t>N104</t>
  </si>
  <si>
    <t>N106</t>
  </si>
  <si>
    <t>N107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</si>
  <si>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</si>
  <si>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</si>
  <si>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</si>
  <si>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</si>
  <si>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</si>
  <si>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</si>
  <si>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</si>
  <si>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</si>
  <si>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</si>
  <si>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</si>
  <si>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N120</t>
  </si>
  <si>
    <t>N122</t>
  </si>
  <si>
    <t>N123</t>
  </si>
  <si>
    <t>N124</t>
  </si>
  <si>
    <t>N125</t>
  </si>
  <si>
    <t>N126</t>
  </si>
  <si>
    <t>N129</t>
  </si>
  <si>
    <t>N130</t>
  </si>
  <si>
    <t>N131</t>
  </si>
  <si>
    <t>N133</t>
  </si>
  <si>
    <t>N134</t>
  </si>
  <si>
    <t>N138</t>
  </si>
  <si>
    <t>N141</t>
  </si>
  <si>
    <t>N143</t>
  </si>
  <si>
    <t>N144</t>
  </si>
  <si>
    <t>N146</t>
  </si>
  <si>
    <t>N149</t>
  </si>
  <si>
    <t>N151</t>
  </si>
  <si>
    <t>N152</t>
  </si>
  <si>
    <t>N153</t>
  </si>
  <si>
    <t>N154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</si>
  <si>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</si>
  <si>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</si>
  <si>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</si>
  <si>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</si>
  <si>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</si>
  <si>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</si>
  <si>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</si>
  <si>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</si>
  <si>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</si>
  <si>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</si>
  <si>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</si>
  <si>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</si>
  <si>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</si>
  <si>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</si>
  <si>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</si>
  <si>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</si>
  <si>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</si>
  <si>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ADDRESS</t>
  </si>
  <si>
    <t>JANUARY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</si>
  <si>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</si>
  <si>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</si>
  <si>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</si>
  <si>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</si>
  <si>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</si>
  <si>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</si>
  <si>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</si>
  <si>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</si>
  <si>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</si>
  <si>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</si>
  <si>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AVERAGE</t>
  </si>
  <si>
    <t>DC(%)</t>
  </si>
  <si>
    <t>64 BURGESS ROAD</t>
  </si>
  <si>
    <t>485 MILLBROOK ROAD</t>
  </si>
  <si>
    <t>REGENTS PARK JUNCTION</t>
  </si>
  <si>
    <t>2 ROMSEY ROAD</t>
  </si>
  <si>
    <t>CRANBURY PLACE</t>
  </si>
  <si>
    <t>72 BEVOIS VALLEY</t>
  </si>
  <si>
    <t>BRINTONS ROAD 1</t>
  </si>
  <si>
    <t>BRINTONS ROAD 2</t>
  </si>
  <si>
    <t>BRINTONS ROAD 3</t>
  </si>
  <si>
    <t>206 BITTERNE ROAD</t>
  </si>
  <si>
    <t>BITTERNE LIBRARY</t>
  </si>
  <si>
    <t>54 REDBRIDGE ROAD</t>
  </si>
  <si>
    <t>57 REDBRIDGE ROAD</t>
  </si>
  <si>
    <t>3 ROCKSTONE LANE</t>
  </si>
  <si>
    <t>6-9 CANUTE ROAD</t>
  </si>
  <si>
    <t>151 PAYNES ROAD</t>
  </si>
  <si>
    <t>102 ST ANDREWS ROAD</t>
  </si>
  <si>
    <t>305 MILLBROOK ROAD</t>
  </si>
  <si>
    <t>PRINCES COURT</t>
  </si>
  <si>
    <t>SW HOUSE</t>
  </si>
  <si>
    <t>367A MILLBROOK ROAD</t>
  </si>
  <si>
    <t>142 ROMSEY ROAD</t>
  </si>
  <si>
    <t>539 MILLBROOK ROAD</t>
  </si>
  <si>
    <t>66 BURGESS ROAD</t>
  </si>
  <si>
    <t>5 COMMERCIAL ROAD</t>
  </si>
  <si>
    <t>102 ROMSEY ROAD</t>
  </si>
  <si>
    <t>44B BURGESS ROAD</t>
  </si>
  <si>
    <t>134 ROMSEY ROAD</t>
  </si>
  <si>
    <t>M271</t>
  </si>
  <si>
    <t>OCEANA BOULEVARD (GATE 5)</t>
  </si>
  <si>
    <t>ADMIRALTY HOUSE</t>
  </si>
  <si>
    <t>2 DORSET STREET</t>
  </si>
  <si>
    <t>30 ADDIS SQUARE</t>
  </si>
  <si>
    <t>263A PORTSWOOD ROAD</t>
  </si>
  <si>
    <t>285 PORTSWOOD ROAD</t>
  </si>
  <si>
    <t>8 THE BROADWAY</t>
  </si>
  <si>
    <t>14 NEW ROAD</t>
  </si>
  <si>
    <t>13 ROMSEY ROAD</t>
  </si>
  <si>
    <t>23 ROMSEY ROAD</t>
  </si>
  <si>
    <t>150 Romsey road</t>
  </si>
  <si>
    <t>UNION CASTLE HOUSE (2)</t>
  </si>
  <si>
    <t>132 NEWTON ROAD</t>
  </si>
  <si>
    <t>ADJUSTED</t>
  </si>
  <si>
    <t>24 Portsmouth Road</t>
  </si>
  <si>
    <t>35 Portsmouth Road</t>
  </si>
  <si>
    <t>Local Bias Adj factor</t>
  </si>
  <si>
    <t>local adjusted</t>
  </si>
  <si>
    <t>107 ST ANDREWS ROAD</t>
  </si>
  <si>
    <t>TOWN QUAY ROAD</t>
  </si>
  <si>
    <t>4 NEW ROAD</t>
  </si>
  <si>
    <t>19A Burgess Road  new June 15</t>
  </si>
  <si>
    <t>166A Bitterne Road West</t>
  </si>
  <si>
    <t>N175</t>
  </si>
  <si>
    <t>38 Shirley High Street</t>
  </si>
  <si>
    <t>N176</t>
  </si>
  <si>
    <t>Salisbury Arms, Shirley High St</t>
  </si>
  <si>
    <t>Windsor Castle Pub, 95 Shirley High St</t>
  </si>
  <si>
    <t>2 GOVER ROAD (new sept 15)</t>
  </si>
  <si>
    <t>N177</t>
  </si>
  <si>
    <t>Coniston road</t>
  </si>
  <si>
    <t>same order as gradko results</t>
  </si>
  <si>
    <r>
      <t xml:space="preserve">National BIAS ADJ FACTOR </t>
    </r>
    <r>
      <rPr>
        <sz val="10"/>
        <rFont val="Arial"/>
        <family val="2"/>
      </rPr>
      <t xml:space="preserve"> 6/15 update</t>
    </r>
  </si>
  <si>
    <t>N178</t>
  </si>
  <si>
    <t>6 Sandringham Road</t>
  </si>
  <si>
    <t>168 PORTSWOOD ROAD (Int.Food)</t>
  </si>
  <si>
    <t>208 Northam Road</t>
  </si>
  <si>
    <t>222 Northam Road</t>
  </si>
  <si>
    <t>opposite 5 commercial road theatre</t>
  </si>
  <si>
    <t>Redbridge Causeway 1</t>
  </si>
  <si>
    <t>Redbridge Causeway 2</t>
  </si>
  <si>
    <t>REDBRIDGE SCHOOL AMS (fence)</t>
  </si>
  <si>
    <t>VICTORIA ROAD/Portsmouth Road Jcn</t>
  </si>
  <si>
    <t>LADBROKES Millbrook road</t>
  </si>
  <si>
    <t>Redbridge new AMS roof</t>
  </si>
  <si>
    <t>N179</t>
  </si>
  <si>
    <t>N180</t>
  </si>
  <si>
    <t>N184</t>
  </si>
  <si>
    <t>March</t>
  </si>
  <si>
    <t xml:space="preserve"> national bias adjustment factor for gradko 20% TEA A</t>
  </si>
  <si>
    <t xml:space="preserve"> </t>
  </si>
  <si>
    <t>to be calculated in 2018</t>
  </si>
  <si>
    <t>N185</t>
  </si>
  <si>
    <t>N186</t>
  </si>
  <si>
    <t>N174</t>
  </si>
  <si>
    <t>N100</t>
  </si>
  <si>
    <t>from official NPL calc.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</si>
</sst>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9C0006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6" fillId="2" borderId="1" xfId="0" applyFont="1" applyFill="1" applyBorder="1"/>
    <xf numFmtId="0" fontId="5" fillId="2" borderId="6" xfId="0" applyFont="1" applyFill="1" applyBorder="1"/>
    <xf numFmtId="0" fontId="6" fillId="2" borderId="6" xfId="0" applyFont="1" applyFill="1" applyBorder="1"/>
    <xf numFmtId="164" fontId="6" fillId="2" borderId="1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3" fillId="2" borderId="6" xfId="0" applyFont="1" applyFill="1" applyBorder="1"/>
    <xf numFmtId="164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0" xfId="0" quotePrefix="1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5" fillId="5" borderId="6" xfId="0" applyNumberFormat="1" applyFont="1" applyFill="1" applyBorder="1" applyAlignment="1">
      <alignment horizontal="center"/>
    </xf>
    <xf numFmtId="164" fontId="7" fillId="2" borderId="1" xfId="0" applyNumberFormat="1" applyFont="1" applyFill="1" applyBorder="1"/>
    <xf numFmtId="164" fontId="7" fillId="2" borderId="6" xfId="0" applyNumberFormat="1" applyFont="1" applyFill="1" applyBorder="1"/>
    <xf numFmtId="1" fontId="0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25"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4" formatCode="0.0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" formatCode="0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>
          <bgColor theme="0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>
          <bgColor theme="0"/>
        </patternFill>
      </fill>
    </dxf>
    <dxf>
      <border outline="0">
        <bottom style="thin">
          <color indexed="64"/>
        </bottom>
      </border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U67" totalsRowShown="0" headerRowDxfId="24" dataDxfId="22" headerRowBorderDxfId="23" tableBorderDxfId="21">
  <autoFilter ref="A2:U67"/>
  <sortState ref="A3:U69">
    <sortCondition ref="A2:A69"/>
  </sortState>
  <tableColumns count="21">
    <tableColumn id="1" name="Site ID" dataDxfId="20"/>
    <tableColumn id="2" name="ADDRESS" dataDxfId="19"/>
    <tableColumn id="3" name="JANUARY" dataDxfId="18"/>
    <tableColumn id="4" name="FEBRUARY" dataDxfId="17"/>
    <tableColumn id="5" name="March" dataDxfId="16"/>
    <tableColumn id="6" name="APRIL" dataDxfId="15"/>
    <tableColumn id="7" name="MAY" dataDxfId="14"/>
    <tableColumn id="8" name="JUNE" dataDxfId="13"/>
    <tableColumn id="9" name="JULY" dataDxfId="12"/>
    <tableColumn id="10" name="AUGUST" dataDxfId="11"/>
    <tableColumn id="11" name="SEPTEMBER" dataDxfId="10"/>
    <tableColumn id="12" name="OCTOBER" dataDxfId="9"/>
    <tableColumn id="13" name="NOVEMBER " dataDxfId="8"/>
    <tableColumn id="14" name="DECEMBER" dataDxfId="7"/>
    <tableColumn id="15" name="AVERAGE" dataDxfId="6">
      <calculatedColumnFormula>AVERAGE(C3:N3)</calculatedColumnFormula>
    </tableColumn>
    <tableColumn id="16" name="National BIAS ADJ FACTOR  6/15 update" dataDxfId="5"/>
    <tableColumn id="17" name="ADJUSTED" dataDxfId="4">
      <calculatedColumnFormula>O3*0.89</calculatedColumnFormula>
    </tableColumn>
    <tableColumn id="18" name="DC(%)" dataDxfId="3"/>
    <tableColumn id="19" name="Local Bias Adj factor" dataDxfId="2"/>
    <tableColumn id="20" name="local adjusted" dataDxfId="1">
      <calculatedColumnFormula>O3*0.95</calculatedColumnFormula>
    </tableColumn>
    <tableColumn id="21" name="same order as gradko resul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topLeftCell="C1" workbookViewId="0">
      <selection activeCell="C50" sqref="C50:O50"/>
    </sheetView>
  </sheetViews>
  <sheetFormatPr defaultRowHeight="15" x14ac:dyDescent="0.2"/>
  <cols>
    <col min="1" max="1" width="6.77734375" customWidth="1"/>
    <col min="2" max="2" width="24.5546875" customWidth="1"/>
    <col min="3" max="13" width="9" customWidth="1"/>
    <col min="14" max="14" width="6.77734375" customWidth="1"/>
    <col min="15" max="15" width="9" customWidth="1"/>
    <col min="16" max="16" width="14.6640625" customWidth="1"/>
    <col min="17" max="17" width="10.88671875" customWidth="1"/>
    <col min="19" max="19" width="9" customWidth="1"/>
    <col min="20" max="20" width="9.109375" customWidth="1"/>
    <col min="21" max="21" width="7" customWidth="1"/>
  </cols>
  <sheetData>
    <row r="1" spans="1:21" x14ac:dyDescent="0.2">
      <c r="A1" s="2">
        <v>2017</v>
      </c>
      <c r="C1" s="1"/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154</v>
      </c>
      <c r="T1" s="3"/>
    </row>
    <row r="2" spans="1:21" x14ac:dyDescent="0.2">
      <c r="A2" s="4" t="s">
        <v>0</v>
      </c>
      <c r="B2" s="4" t="s">
        <v>55</v>
      </c>
      <c r="C2" s="6" t="s">
        <v>56</v>
      </c>
      <c r="D2" s="5" t="s">
        <v>57</v>
      </c>
      <c r="E2" s="5" t="s">
        <v>146</v>
      </c>
      <c r="F2" s="5" t="s">
        <v>58</v>
      </c>
      <c r="G2" s="5" t="s">
        <v>59</v>
      </c>
      <c r="H2" s="5" t="s">
        <v>60</v>
      </c>
      <c r="I2" s="5" t="s">
        <v>61</v>
      </c>
      <c r="J2" s="5" t="s">
        <v>62</v>
      </c>
      <c r="K2" s="5" t="s">
        <v>63</v>
      </c>
      <c r="L2" s="6" t="s">
        <v>64</v>
      </c>
      <c r="M2" s="6" t="s">
        <v>65</v>
      </c>
      <c r="N2" s="6" t="s">
        <v>66</v>
      </c>
      <c r="O2" s="4" t="s">
        <v>67</v>
      </c>
      <c r="P2" s="7" t="s">
        <v>130</v>
      </c>
      <c r="Q2" s="8" t="s">
        <v>111</v>
      </c>
      <c r="R2" s="6" t="s">
        <v>68</v>
      </c>
      <c r="S2" s="9" t="s">
        <v>114</v>
      </c>
      <c r="T2" s="9" t="s">
        <v>115</v>
      </c>
      <c r="U2" s="10" t="s">
        <v>129</v>
      </c>
    </row>
    <row r="3" spans="1:21" x14ac:dyDescent="0.2">
      <c r="A3" s="13" t="s">
        <v>153</v>
      </c>
      <c r="B3" s="26" t="s">
        <v>132</v>
      </c>
      <c r="C3" s="34">
        <v>33.200000000000003</v>
      </c>
      <c r="D3" s="34">
        <v>22.3</v>
      </c>
      <c r="E3" s="34">
        <v>19.600000000000001</v>
      </c>
      <c r="F3" s="34">
        <v>15.1</v>
      </c>
      <c r="G3" s="34">
        <v>14.8</v>
      </c>
      <c r="H3" s="34">
        <v>13.4</v>
      </c>
      <c r="I3" s="36">
        <v>16.2</v>
      </c>
      <c r="J3" s="34">
        <v>15</v>
      </c>
      <c r="K3" s="34">
        <v>14.7</v>
      </c>
      <c r="L3" s="36">
        <v>22.1</v>
      </c>
      <c r="M3" s="36">
        <v>26.2</v>
      </c>
      <c r="N3" s="34">
        <v>20.9</v>
      </c>
      <c r="O3" s="28">
        <f t="shared" ref="O3:O34" si="0">AVERAGE(C3:N3)</f>
        <v>19.458333333333332</v>
      </c>
      <c r="P3" s="23">
        <v>0.89</v>
      </c>
      <c r="Q3" s="24">
        <f t="shared" ref="Q3:Q34" si="1">O3*0.89</f>
        <v>17.317916666666665</v>
      </c>
      <c r="R3" s="22">
        <v>100</v>
      </c>
      <c r="S3" s="11">
        <v>0.95</v>
      </c>
      <c r="T3" s="21">
        <f t="shared" ref="T3:T34" si="2">O3*0.95</f>
        <v>18.485416666666666</v>
      </c>
      <c r="U3" s="18"/>
    </row>
    <row r="4" spans="1:21" ht="15.75" x14ac:dyDescent="0.25">
      <c r="A4" s="13" t="s">
        <v>1</v>
      </c>
      <c r="B4" s="15" t="s">
        <v>139</v>
      </c>
      <c r="C4" s="28">
        <v>75</v>
      </c>
      <c r="D4" s="28">
        <v>54.2</v>
      </c>
      <c r="E4" s="28">
        <v>67.5</v>
      </c>
      <c r="F4" s="28">
        <v>50.5</v>
      </c>
      <c r="G4" s="28">
        <v>46.7</v>
      </c>
      <c r="H4" s="28">
        <v>35.799999999999997</v>
      </c>
      <c r="I4" s="38">
        <v>47.396357716049387</v>
      </c>
      <c r="J4" s="29">
        <v>50.545215277777778</v>
      </c>
      <c r="K4" s="28">
        <v>57.6</v>
      </c>
      <c r="L4" s="38">
        <v>57.493246695402306</v>
      </c>
      <c r="M4" s="38">
        <v>64.930339705882361</v>
      </c>
      <c r="N4" s="28">
        <v>57.4</v>
      </c>
      <c r="O4" s="25">
        <f t="shared" si="0"/>
        <v>55.422096616259324</v>
      </c>
      <c r="P4" s="23">
        <v>0.89</v>
      </c>
      <c r="Q4" s="25">
        <f t="shared" si="1"/>
        <v>49.325665988470803</v>
      </c>
      <c r="R4" s="16">
        <v>100</v>
      </c>
      <c r="S4" s="11">
        <v>0.95</v>
      </c>
      <c r="T4" s="42">
        <f t="shared" si="2"/>
        <v>52.650991785446358</v>
      </c>
      <c r="U4" s="11">
        <v>13</v>
      </c>
    </row>
    <row r="5" spans="1:21" x14ac:dyDescent="0.2">
      <c r="A5" s="17" t="s">
        <v>2</v>
      </c>
      <c r="B5" s="15" t="s">
        <v>69</v>
      </c>
      <c r="C5" s="28">
        <v>52.5</v>
      </c>
      <c r="D5" s="28">
        <v>57</v>
      </c>
      <c r="E5" s="28">
        <v>37.1</v>
      </c>
      <c r="F5" s="28">
        <v>27.7</v>
      </c>
      <c r="G5" s="29">
        <v>32.77078489583333</v>
      </c>
      <c r="H5" s="28">
        <v>29.9</v>
      </c>
      <c r="I5" s="30"/>
      <c r="J5" s="29">
        <v>27.738630429292929</v>
      </c>
      <c r="K5" s="28">
        <v>32.4</v>
      </c>
      <c r="L5" s="38">
        <v>35.298386904761905</v>
      </c>
      <c r="M5" s="30">
        <v>39.9</v>
      </c>
      <c r="N5" s="28">
        <v>32.299999999999997</v>
      </c>
      <c r="O5" s="24">
        <f t="shared" si="0"/>
        <v>36.782527475444375</v>
      </c>
      <c r="P5" s="23">
        <v>0.89</v>
      </c>
      <c r="Q5" s="24">
        <f t="shared" si="1"/>
        <v>32.736449453145497</v>
      </c>
      <c r="R5" s="16">
        <v>91</v>
      </c>
      <c r="S5" s="11">
        <v>0.95</v>
      </c>
      <c r="T5" s="12">
        <f t="shared" si="2"/>
        <v>34.943401101672158</v>
      </c>
      <c r="U5" s="11">
        <v>52</v>
      </c>
    </row>
    <row r="6" spans="1:21" x14ac:dyDescent="0.2">
      <c r="A6" s="13" t="s">
        <v>3</v>
      </c>
      <c r="B6" s="15" t="s">
        <v>70</v>
      </c>
      <c r="C6" s="28">
        <v>49.5</v>
      </c>
      <c r="D6" s="28">
        <v>37.4</v>
      </c>
      <c r="E6" s="28">
        <v>42.8</v>
      </c>
      <c r="F6" s="28">
        <v>30.7</v>
      </c>
      <c r="G6" s="28">
        <v>35</v>
      </c>
      <c r="H6" s="28">
        <v>29.5</v>
      </c>
      <c r="I6" s="38">
        <v>30.567062345679012</v>
      </c>
      <c r="J6" s="29">
        <v>32.510414930555555</v>
      </c>
      <c r="K6" s="28">
        <v>35.4</v>
      </c>
      <c r="L6" s="38">
        <v>39.132098419540227</v>
      </c>
      <c r="M6" s="38">
        <v>35.50698799019608</v>
      </c>
      <c r="N6" s="28">
        <v>38.299999999999997</v>
      </c>
      <c r="O6" s="24">
        <f t="shared" si="0"/>
        <v>36.359713640497567</v>
      </c>
      <c r="P6" s="23">
        <v>0.89</v>
      </c>
      <c r="Q6" s="24">
        <f t="shared" si="1"/>
        <v>32.360145140042832</v>
      </c>
      <c r="R6" s="16">
        <v>100</v>
      </c>
      <c r="S6" s="11">
        <v>0.95</v>
      </c>
      <c r="T6" s="12">
        <f t="shared" si="2"/>
        <v>34.541727958472684</v>
      </c>
      <c r="U6" s="11">
        <v>7</v>
      </c>
    </row>
    <row r="7" spans="1:21" ht="15.75" x14ac:dyDescent="0.25">
      <c r="A7" s="13" t="s">
        <v>4</v>
      </c>
      <c r="B7" s="15" t="s">
        <v>71</v>
      </c>
      <c r="C7" s="28">
        <v>58.1</v>
      </c>
      <c r="D7" s="28">
        <v>50.3</v>
      </c>
      <c r="E7" s="28">
        <v>39.5</v>
      </c>
      <c r="F7" s="28">
        <v>37.1</v>
      </c>
      <c r="G7" s="28">
        <v>46.5</v>
      </c>
      <c r="H7" s="28">
        <v>36.299999999999997</v>
      </c>
      <c r="I7" s="38">
        <v>40.686721913580243</v>
      </c>
      <c r="J7" s="29">
        <v>34.657073726851849</v>
      </c>
      <c r="K7" s="28">
        <v>42.6</v>
      </c>
      <c r="L7" s="38">
        <v>42.162636781609201</v>
      </c>
      <c r="M7" s="38">
        <v>41.663128799019603</v>
      </c>
      <c r="N7" s="28">
        <v>25</v>
      </c>
      <c r="O7" s="25">
        <f t="shared" si="0"/>
        <v>41.214130101755082</v>
      </c>
      <c r="P7" s="23">
        <v>0.89</v>
      </c>
      <c r="Q7" s="24">
        <f t="shared" si="1"/>
        <v>36.680575790562024</v>
      </c>
      <c r="R7" s="16">
        <v>100</v>
      </c>
      <c r="S7" s="11">
        <v>0.95</v>
      </c>
      <c r="T7" s="12">
        <f t="shared" si="2"/>
        <v>39.153423596667324</v>
      </c>
      <c r="U7" s="11">
        <v>12</v>
      </c>
    </row>
    <row r="8" spans="1:21" ht="15.75" x14ac:dyDescent="0.25">
      <c r="A8" s="13" t="s">
        <v>5</v>
      </c>
      <c r="B8" s="15" t="s">
        <v>72</v>
      </c>
      <c r="C8" s="28">
        <v>52.7</v>
      </c>
      <c r="D8" s="28">
        <v>41</v>
      </c>
      <c r="E8" s="28">
        <v>49</v>
      </c>
      <c r="F8" s="28">
        <v>38</v>
      </c>
      <c r="G8" s="28">
        <v>43</v>
      </c>
      <c r="H8" s="28">
        <v>40.1</v>
      </c>
      <c r="I8" s="38">
        <v>41.298233024691356</v>
      </c>
      <c r="J8" s="29">
        <v>40.102571071428578</v>
      </c>
      <c r="K8" s="28">
        <v>36.9</v>
      </c>
      <c r="L8" s="38">
        <v>43.871144791666666</v>
      </c>
      <c r="M8" s="38">
        <v>39.998896813725487</v>
      </c>
      <c r="N8" s="28">
        <v>35.200000000000003</v>
      </c>
      <c r="O8" s="25">
        <f t="shared" si="0"/>
        <v>41.76423714179267</v>
      </c>
      <c r="P8" s="23">
        <v>0.89</v>
      </c>
      <c r="Q8" s="24">
        <f t="shared" si="1"/>
        <v>37.170171056195478</v>
      </c>
      <c r="R8" s="16">
        <v>100</v>
      </c>
      <c r="S8" s="11">
        <v>0.95</v>
      </c>
      <c r="T8" s="12">
        <f t="shared" si="2"/>
        <v>39.676025284703037</v>
      </c>
      <c r="U8" s="11">
        <v>20</v>
      </c>
    </row>
    <row r="9" spans="1:21" ht="14.25" customHeight="1" x14ac:dyDescent="0.25">
      <c r="A9" s="13" t="s">
        <v>6</v>
      </c>
      <c r="B9" s="15" t="s">
        <v>73</v>
      </c>
      <c r="C9" s="28">
        <v>68.7</v>
      </c>
      <c r="D9" s="28">
        <v>65.599999999999994</v>
      </c>
      <c r="E9" s="28">
        <v>53</v>
      </c>
      <c r="F9" s="28">
        <v>43.2</v>
      </c>
      <c r="G9" s="29">
        <v>51.529365972222223</v>
      </c>
      <c r="H9" s="28">
        <v>42.2</v>
      </c>
      <c r="I9" s="30">
        <v>50.4</v>
      </c>
      <c r="J9" s="29">
        <v>49.559378431372551</v>
      </c>
      <c r="K9" s="28">
        <v>52</v>
      </c>
      <c r="L9" s="30">
        <v>56.1</v>
      </c>
      <c r="M9" s="30">
        <v>62.6</v>
      </c>
      <c r="N9" s="28">
        <v>32.6</v>
      </c>
      <c r="O9" s="25">
        <f t="shared" si="0"/>
        <v>52.29072870029956</v>
      </c>
      <c r="P9" s="23">
        <v>0.89</v>
      </c>
      <c r="Q9" s="25">
        <f t="shared" si="1"/>
        <v>46.538748543266607</v>
      </c>
      <c r="R9" s="16">
        <v>100</v>
      </c>
      <c r="S9" s="11">
        <v>0.95</v>
      </c>
      <c r="T9" s="42">
        <f t="shared" si="2"/>
        <v>49.676192265284577</v>
      </c>
      <c r="U9" s="11">
        <v>43</v>
      </c>
    </row>
    <row r="10" spans="1:21" ht="15.75" x14ac:dyDescent="0.25">
      <c r="A10" s="13" t="s">
        <v>7</v>
      </c>
      <c r="B10" s="15" t="s">
        <v>74</v>
      </c>
      <c r="C10" s="28">
        <v>61.5</v>
      </c>
      <c r="D10" s="28">
        <v>54.1</v>
      </c>
      <c r="E10" s="28">
        <v>42.4</v>
      </c>
      <c r="F10" s="28">
        <v>38.4</v>
      </c>
      <c r="G10" s="29">
        <v>44.121959895833328</v>
      </c>
      <c r="H10" s="28">
        <v>32.1</v>
      </c>
      <c r="I10" s="30">
        <v>36.5</v>
      </c>
      <c r="J10" s="29">
        <v>35.653683210784315</v>
      </c>
      <c r="K10" s="28"/>
      <c r="L10" s="30">
        <v>42.6</v>
      </c>
      <c r="M10" s="30">
        <v>44.1</v>
      </c>
      <c r="N10" s="28">
        <v>38.299999999999997</v>
      </c>
      <c r="O10" s="25">
        <f t="shared" si="0"/>
        <v>42.706876646056159</v>
      </c>
      <c r="P10" s="23">
        <v>0.89</v>
      </c>
      <c r="Q10" s="24">
        <f t="shared" si="1"/>
        <v>38.009120214989984</v>
      </c>
      <c r="R10" s="16">
        <v>91</v>
      </c>
      <c r="S10" s="11">
        <v>0.95</v>
      </c>
      <c r="T10" s="42">
        <f t="shared" si="2"/>
        <v>40.57153281375335</v>
      </c>
      <c r="U10" s="11">
        <v>45</v>
      </c>
    </row>
    <row r="11" spans="1:21" x14ac:dyDescent="0.2">
      <c r="A11" s="13" t="s">
        <v>8</v>
      </c>
      <c r="B11" s="15" t="s">
        <v>75</v>
      </c>
      <c r="C11" s="28">
        <v>46.9</v>
      </c>
      <c r="D11" s="28">
        <v>36.1</v>
      </c>
      <c r="E11" s="28">
        <v>32.200000000000003</v>
      </c>
      <c r="F11" s="28">
        <v>24.6</v>
      </c>
      <c r="G11" s="29">
        <v>31.851129513888889</v>
      </c>
      <c r="H11" s="28">
        <v>24</v>
      </c>
      <c r="I11" s="38">
        <v>28.045058467741935</v>
      </c>
      <c r="J11" s="29">
        <v>27.908880681818182</v>
      </c>
      <c r="K11" s="28">
        <v>31.5</v>
      </c>
      <c r="L11" s="38">
        <v>35.478846695402297</v>
      </c>
      <c r="M11" s="30">
        <v>31.8</v>
      </c>
      <c r="N11" s="28">
        <v>37</v>
      </c>
      <c r="O11" s="24">
        <f t="shared" si="0"/>
        <v>32.281992946570945</v>
      </c>
      <c r="P11" s="23">
        <v>0.89</v>
      </c>
      <c r="Q11" s="24">
        <f t="shared" si="1"/>
        <v>28.730973722448141</v>
      </c>
      <c r="R11" s="16">
        <v>100</v>
      </c>
      <c r="S11" s="11">
        <v>0.95</v>
      </c>
      <c r="T11" s="12">
        <f t="shared" si="2"/>
        <v>30.667893299242397</v>
      </c>
      <c r="U11" s="11">
        <v>38</v>
      </c>
    </row>
    <row r="12" spans="1:21" x14ac:dyDescent="0.2">
      <c r="A12" s="13" t="s">
        <v>9</v>
      </c>
      <c r="B12" s="15" t="s">
        <v>76</v>
      </c>
      <c r="C12" s="28">
        <v>46.5</v>
      </c>
      <c r="D12" s="28">
        <v>36.200000000000003</v>
      </c>
      <c r="E12" s="28">
        <v>29.1</v>
      </c>
      <c r="F12" s="28">
        <v>25.3</v>
      </c>
      <c r="G12" s="29">
        <v>31.189455381944445</v>
      </c>
      <c r="H12" s="28">
        <v>25</v>
      </c>
      <c r="I12" s="38">
        <v>28.781090994623657</v>
      </c>
      <c r="J12" s="29">
        <v>27.901931691919192</v>
      </c>
      <c r="K12" s="28">
        <v>33.9</v>
      </c>
      <c r="L12" s="38">
        <v>34.522042672413797</v>
      </c>
      <c r="M12" s="31">
        <v>34.299999999999997</v>
      </c>
      <c r="N12" s="28">
        <v>32.700000000000003</v>
      </c>
      <c r="O12" s="24">
        <f t="shared" si="0"/>
        <v>32.116210061741761</v>
      </c>
      <c r="P12" s="23">
        <v>0.89</v>
      </c>
      <c r="Q12" s="24">
        <f t="shared" si="1"/>
        <v>28.583426954950166</v>
      </c>
      <c r="R12" s="16">
        <v>100</v>
      </c>
      <c r="S12" s="11">
        <v>0.95</v>
      </c>
      <c r="T12" s="12">
        <f t="shared" si="2"/>
        <v>30.510399558654672</v>
      </c>
      <c r="U12" s="11">
        <v>39</v>
      </c>
    </row>
    <row r="13" spans="1:21" x14ac:dyDescent="0.2">
      <c r="A13" s="13" t="s">
        <v>10</v>
      </c>
      <c r="B13" s="15" t="s">
        <v>77</v>
      </c>
      <c r="C13" s="28">
        <v>48.3</v>
      </c>
      <c r="D13" s="28">
        <v>38.1</v>
      </c>
      <c r="E13" s="28">
        <v>29.1</v>
      </c>
      <c r="F13" s="28">
        <v>25.8</v>
      </c>
      <c r="G13" s="29">
        <v>33.661775694444444</v>
      </c>
      <c r="H13" s="28">
        <v>26.3</v>
      </c>
      <c r="I13" s="38">
        <v>27.503205376344084</v>
      </c>
      <c r="J13" s="29">
        <v>29.646128156565656</v>
      </c>
      <c r="K13" s="28">
        <v>30.9</v>
      </c>
      <c r="L13" s="30"/>
      <c r="M13" s="31">
        <v>33.799999999999997</v>
      </c>
      <c r="N13" s="28">
        <v>34.6</v>
      </c>
      <c r="O13" s="24">
        <f t="shared" si="0"/>
        <v>32.519191747941292</v>
      </c>
      <c r="P13" s="23">
        <v>0.89</v>
      </c>
      <c r="Q13" s="24">
        <f t="shared" si="1"/>
        <v>28.942080655667752</v>
      </c>
      <c r="R13" s="16">
        <v>91</v>
      </c>
      <c r="S13" s="11">
        <v>0.95</v>
      </c>
      <c r="T13" s="12">
        <f t="shared" si="2"/>
        <v>30.893232160544226</v>
      </c>
      <c r="U13" s="11">
        <v>40</v>
      </c>
    </row>
    <row r="14" spans="1:21" ht="15.75" x14ac:dyDescent="0.25">
      <c r="A14" s="13" t="s">
        <v>11</v>
      </c>
      <c r="B14" s="15" t="s">
        <v>78</v>
      </c>
      <c r="C14" s="28">
        <v>50.2</v>
      </c>
      <c r="D14" s="28">
        <v>41</v>
      </c>
      <c r="E14" s="28">
        <v>41.2</v>
      </c>
      <c r="F14" s="28">
        <v>41.3</v>
      </c>
      <c r="G14" s="28">
        <v>31.8</v>
      </c>
      <c r="H14" s="28">
        <v>37.4</v>
      </c>
      <c r="I14" s="30">
        <v>34.5</v>
      </c>
      <c r="J14" s="28">
        <v>34.200000000000003</v>
      </c>
      <c r="K14" s="28">
        <v>36.1</v>
      </c>
      <c r="L14" s="30">
        <v>43.8</v>
      </c>
      <c r="M14" s="30">
        <v>52.2</v>
      </c>
      <c r="N14" s="28">
        <v>40.4</v>
      </c>
      <c r="O14" s="25">
        <f t="shared" si="0"/>
        <v>40.341666666666661</v>
      </c>
      <c r="P14" s="23">
        <v>0.89</v>
      </c>
      <c r="Q14" s="24">
        <f t="shared" si="1"/>
        <v>35.904083333333332</v>
      </c>
      <c r="R14" s="16">
        <v>100</v>
      </c>
      <c r="S14" s="11">
        <v>0.95</v>
      </c>
      <c r="T14" s="12">
        <f t="shared" si="2"/>
        <v>38.324583333333329</v>
      </c>
      <c r="U14" s="11">
        <v>57</v>
      </c>
    </row>
    <row r="15" spans="1:21" x14ac:dyDescent="0.2">
      <c r="A15" s="13" t="s">
        <v>12</v>
      </c>
      <c r="B15" s="15" t="s">
        <v>79</v>
      </c>
      <c r="C15" s="28">
        <v>53.6</v>
      </c>
      <c r="D15" s="28">
        <v>40</v>
      </c>
      <c r="E15" s="28">
        <v>44.3</v>
      </c>
      <c r="F15" s="28">
        <v>35.6</v>
      </c>
      <c r="G15" s="28">
        <v>35.799999999999997</v>
      </c>
      <c r="H15" s="28">
        <v>37.4</v>
      </c>
      <c r="I15" s="30">
        <v>33.799999999999997</v>
      </c>
      <c r="J15" s="28">
        <v>32</v>
      </c>
      <c r="K15" s="28">
        <v>35.5</v>
      </c>
      <c r="L15" s="30">
        <v>40.5</v>
      </c>
      <c r="M15" s="30">
        <v>42.5</v>
      </c>
      <c r="N15" s="28">
        <v>38.4</v>
      </c>
      <c r="O15" s="24">
        <f t="shared" si="0"/>
        <v>39.11666666666666</v>
      </c>
      <c r="P15" s="23">
        <v>0.89</v>
      </c>
      <c r="Q15" s="24">
        <f t="shared" si="1"/>
        <v>34.813833333333328</v>
      </c>
      <c r="R15" s="16">
        <v>100</v>
      </c>
      <c r="S15" s="11">
        <v>0.95</v>
      </c>
      <c r="T15" s="12">
        <f t="shared" si="2"/>
        <v>37.160833333333322</v>
      </c>
      <c r="U15" s="11">
        <v>58</v>
      </c>
    </row>
    <row r="16" spans="1:21" ht="15.75" x14ac:dyDescent="0.25">
      <c r="A16" s="13" t="s">
        <v>13</v>
      </c>
      <c r="B16" s="15" t="s">
        <v>80</v>
      </c>
      <c r="C16" s="28">
        <v>45.7</v>
      </c>
      <c r="D16" s="28">
        <v>48</v>
      </c>
      <c r="E16" s="28">
        <v>51.3</v>
      </c>
      <c r="F16" s="28">
        <v>36.5</v>
      </c>
      <c r="G16" s="28">
        <v>44.5</v>
      </c>
      <c r="H16" s="28">
        <v>46.7</v>
      </c>
      <c r="I16" s="38">
        <v>38.121772530864199</v>
      </c>
      <c r="J16" s="29">
        <v>32.709474537037032</v>
      </c>
      <c r="K16" s="28">
        <v>36.5</v>
      </c>
      <c r="L16" s="38">
        <v>40.379502011494253</v>
      </c>
      <c r="M16" s="38">
        <v>39.142331617647059</v>
      </c>
      <c r="N16" s="28">
        <v>36.1</v>
      </c>
      <c r="O16" s="25">
        <f t="shared" si="0"/>
        <v>41.304423391420208</v>
      </c>
      <c r="P16" s="23">
        <v>0.89</v>
      </c>
      <c r="Q16" s="24">
        <f t="shared" si="1"/>
        <v>36.760936818363987</v>
      </c>
      <c r="R16" s="16">
        <v>100</v>
      </c>
      <c r="S16" s="11">
        <v>0.95</v>
      </c>
      <c r="T16" s="12">
        <f t="shared" si="2"/>
        <v>39.239202221849197</v>
      </c>
      <c r="U16" s="11">
        <v>10</v>
      </c>
    </row>
    <row r="17" spans="1:21" x14ac:dyDescent="0.2">
      <c r="A17" s="13" t="s">
        <v>14</v>
      </c>
      <c r="B17" s="15" t="s">
        <v>81</v>
      </c>
      <c r="C17" s="28">
        <v>51.6</v>
      </c>
      <c r="D17" s="28">
        <v>39.799999999999997</v>
      </c>
      <c r="E17" s="28">
        <v>36.299999999999997</v>
      </c>
      <c r="F17" s="28">
        <v>40.700000000000003</v>
      </c>
      <c r="G17" s="28">
        <v>44</v>
      </c>
      <c r="H17" s="28">
        <v>31.6</v>
      </c>
      <c r="I17" s="38">
        <v>38.153622067901232</v>
      </c>
      <c r="J17" s="29">
        <v>36.02182638888889</v>
      </c>
      <c r="K17" s="28">
        <v>38.1</v>
      </c>
      <c r="L17" s="38">
        <v>37.959815804597696</v>
      </c>
      <c r="M17" s="38">
        <v>43.0929856617647</v>
      </c>
      <c r="N17" s="28">
        <v>38</v>
      </c>
      <c r="O17" s="24">
        <f t="shared" si="0"/>
        <v>39.610687493596039</v>
      </c>
      <c r="P17" s="23">
        <v>0.89</v>
      </c>
      <c r="Q17" s="24">
        <f t="shared" si="1"/>
        <v>35.253511869300475</v>
      </c>
      <c r="R17" s="16">
        <v>100</v>
      </c>
      <c r="S17" s="11">
        <v>0.95</v>
      </c>
      <c r="T17" s="12">
        <f t="shared" si="2"/>
        <v>37.630153118916233</v>
      </c>
      <c r="U17" s="11">
        <v>11</v>
      </c>
    </row>
    <row r="18" spans="1:21" x14ac:dyDescent="0.2">
      <c r="A18" s="13" t="s">
        <v>15</v>
      </c>
      <c r="B18" s="15" t="s">
        <v>140</v>
      </c>
      <c r="C18" s="28">
        <v>50</v>
      </c>
      <c r="D18" s="28">
        <v>39.200000000000003</v>
      </c>
      <c r="E18" s="28">
        <v>40.9</v>
      </c>
      <c r="F18" s="28">
        <v>34.6</v>
      </c>
      <c r="G18" s="28">
        <v>36.799999999999997</v>
      </c>
      <c r="H18" s="28">
        <v>40.9</v>
      </c>
      <c r="I18" s="38">
        <v>34.452781696428573</v>
      </c>
      <c r="J18" s="29">
        <v>37.272148214285714</v>
      </c>
      <c r="K18" s="28">
        <v>36.700000000000003</v>
      </c>
      <c r="L18" s="38">
        <v>42.973152586206901</v>
      </c>
      <c r="M18" s="38">
        <v>43.172684444444442</v>
      </c>
      <c r="N18" s="28">
        <v>38.4</v>
      </c>
      <c r="O18" s="24">
        <f t="shared" si="0"/>
        <v>39.614230578447128</v>
      </c>
      <c r="P18" s="23">
        <v>0.89</v>
      </c>
      <c r="Q18" s="24">
        <f t="shared" si="1"/>
        <v>35.256665214817943</v>
      </c>
      <c r="R18" s="16">
        <v>100</v>
      </c>
      <c r="S18" s="11">
        <v>0.95</v>
      </c>
      <c r="T18" s="12">
        <f t="shared" si="2"/>
        <v>37.633519049524772</v>
      </c>
      <c r="U18" s="11">
        <v>18</v>
      </c>
    </row>
    <row r="19" spans="1:21" x14ac:dyDescent="0.2">
      <c r="A19" s="13" t="s">
        <v>16</v>
      </c>
      <c r="B19" s="15" t="s">
        <v>82</v>
      </c>
      <c r="C19" s="28">
        <v>60.4</v>
      </c>
      <c r="D19" s="28">
        <v>51</v>
      </c>
      <c r="E19" s="28">
        <v>38.5</v>
      </c>
      <c r="F19" s="28">
        <v>34.9</v>
      </c>
      <c r="G19" s="29">
        <v>39.750610937499999</v>
      </c>
      <c r="H19" s="28">
        <v>26.2</v>
      </c>
      <c r="I19" s="30">
        <v>32</v>
      </c>
      <c r="J19" s="28"/>
      <c r="K19" s="28">
        <v>35.299999999999997</v>
      </c>
      <c r="L19" s="30">
        <v>41.7</v>
      </c>
      <c r="M19" s="30">
        <v>41</v>
      </c>
      <c r="N19" s="28">
        <v>37</v>
      </c>
      <c r="O19" s="24">
        <f t="shared" si="0"/>
        <v>39.795510085227278</v>
      </c>
      <c r="P19" s="23">
        <v>0.89</v>
      </c>
      <c r="Q19" s="24">
        <f t="shared" si="1"/>
        <v>35.41800397585228</v>
      </c>
      <c r="R19" s="16">
        <v>100</v>
      </c>
      <c r="S19" s="11">
        <v>0.95</v>
      </c>
      <c r="T19" s="12">
        <f t="shared" si="2"/>
        <v>37.805734580965911</v>
      </c>
      <c r="U19" s="11">
        <v>44</v>
      </c>
    </row>
    <row r="20" spans="1:21" ht="15.75" x14ac:dyDescent="0.25">
      <c r="A20" s="13" t="s">
        <v>17</v>
      </c>
      <c r="B20" s="15" t="s">
        <v>83</v>
      </c>
      <c r="C20" s="28">
        <v>61.6</v>
      </c>
      <c r="D20" s="28">
        <v>42.4</v>
      </c>
      <c r="E20" s="28">
        <v>44.8</v>
      </c>
      <c r="F20" s="28">
        <v>47.3</v>
      </c>
      <c r="G20" s="28">
        <v>44.4</v>
      </c>
      <c r="H20" s="28">
        <v>43</v>
      </c>
      <c r="I20" s="38">
        <v>41.800869971264369</v>
      </c>
      <c r="J20" s="28">
        <v>43</v>
      </c>
      <c r="K20" s="28">
        <v>41.8</v>
      </c>
      <c r="L20" s="30">
        <v>47.1</v>
      </c>
      <c r="M20" s="30">
        <v>49.1</v>
      </c>
      <c r="N20" s="28">
        <v>45.2</v>
      </c>
      <c r="O20" s="25">
        <f t="shared" si="0"/>
        <v>45.958405830938709</v>
      </c>
      <c r="P20" s="23">
        <v>0.89</v>
      </c>
      <c r="Q20" s="25">
        <f t="shared" si="1"/>
        <v>40.902981189535453</v>
      </c>
      <c r="R20" s="16">
        <v>100</v>
      </c>
      <c r="S20" s="11">
        <v>0.95</v>
      </c>
      <c r="T20" s="42">
        <f t="shared" si="2"/>
        <v>43.660485539391772</v>
      </c>
      <c r="U20" s="11">
        <v>32</v>
      </c>
    </row>
    <row r="21" spans="1:21" x14ac:dyDescent="0.2">
      <c r="A21" s="13" t="s">
        <v>18</v>
      </c>
      <c r="B21" s="15" t="s">
        <v>84</v>
      </c>
      <c r="C21" s="28">
        <v>44.4</v>
      </c>
      <c r="D21" s="28">
        <v>37.299999999999997</v>
      </c>
      <c r="E21" s="28">
        <v>42.2</v>
      </c>
      <c r="F21" s="28">
        <v>30.5</v>
      </c>
      <c r="G21" s="28">
        <v>34.5</v>
      </c>
      <c r="H21" s="28">
        <v>29.7</v>
      </c>
      <c r="I21" s="38">
        <v>30.624391512345678</v>
      </c>
      <c r="J21" s="29">
        <v>33.669738078703709</v>
      </c>
      <c r="K21" s="28">
        <v>33.5</v>
      </c>
      <c r="L21" s="38">
        <v>36.455419396551726</v>
      </c>
      <c r="M21" s="38">
        <v>41.086464828431374</v>
      </c>
      <c r="N21" s="28">
        <v>42.2</v>
      </c>
      <c r="O21" s="24">
        <f t="shared" si="0"/>
        <v>36.344667818002705</v>
      </c>
      <c r="P21" s="23">
        <v>0.89</v>
      </c>
      <c r="Q21" s="24">
        <f t="shared" si="1"/>
        <v>32.346754358022409</v>
      </c>
      <c r="R21" s="16">
        <v>100</v>
      </c>
      <c r="S21" s="11">
        <v>0.95</v>
      </c>
      <c r="T21" s="12">
        <f t="shared" si="2"/>
        <v>34.52743442710257</v>
      </c>
      <c r="U21" s="11">
        <v>9</v>
      </c>
    </row>
    <row r="22" spans="1:21" x14ac:dyDescent="0.2">
      <c r="A22" s="13" t="s">
        <v>19</v>
      </c>
      <c r="B22" s="15" t="s">
        <v>85</v>
      </c>
      <c r="C22" s="28">
        <v>54.3</v>
      </c>
      <c r="D22" s="28">
        <v>38.6</v>
      </c>
      <c r="E22" s="28">
        <v>40.1</v>
      </c>
      <c r="F22" s="28">
        <v>32.6</v>
      </c>
      <c r="G22" s="29">
        <v>39.045939930555555</v>
      </c>
      <c r="H22" s="28">
        <v>27.6</v>
      </c>
      <c r="I22" s="30">
        <v>31.5</v>
      </c>
      <c r="J22" s="29">
        <v>13.83543888888889</v>
      </c>
      <c r="K22" s="28">
        <v>37.1</v>
      </c>
      <c r="L22" s="38">
        <v>39.010450446428571</v>
      </c>
      <c r="M22" s="30">
        <v>38.4</v>
      </c>
      <c r="N22" s="28">
        <v>33.9</v>
      </c>
      <c r="O22" s="24">
        <f t="shared" si="0"/>
        <v>35.49931910548942</v>
      </c>
      <c r="P22" s="23">
        <v>0.89</v>
      </c>
      <c r="Q22" s="24">
        <f t="shared" si="1"/>
        <v>31.594394003885583</v>
      </c>
      <c r="R22" s="16">
        <v>100</v>
      </c>
      <c r="S22" s="11">
        <v>0.95</v>
      </c>
      <c r="T22" s="12">
        <f t="shared" si="2"/>
        <v>33.724353150214945</v>
      </c>
      <c r="U22" s="11">
        <v>41</v>
      </c>
    </row>
    <row r="23" spans="1:21" ht="15.75" x14ac:dyDescent="0.25">
      <c r="A23" s="13" t="s">
        <v>20</v>
      </c>
      <c r="B23" s="15" t="s">
        <v>86</v>
      </c>
      <c r="C23" s="28">
        <v>53.6</v>
      </c>
      <c r="D23" s="28"/>
      <c r="E23" s="28">
        <v>38.5</v>
      </c>
      <c r="F23" s="28">
        <v>37.9</v>
      </c>
      <c r="G23" s="28">
        <v>42.8</v>
      </c>
      <c r="H23" s="28">
        <v>36.4</v>
      </c>
      <c r="I23" s="38">
        <v>38.8097225308642</v>
      </c>
      <c r="J23" s="29">
        <v>35.915130439814817</v>
      </c>
      <c r="K23" s="28">
        <v>36</v>
      </c>
      <c r="L23" s="38">
        <v>41.057567672413796</v>
      </c>
      <c r="M23" s="38">
        <v>47.726531249999994</v>
      </c>
      <c r="N23" s="28">
        <v>39.9</v>
      </c>
      <c r="O23" s="25">
        <f t="shared" si="0"/>
        <v>40.782631990281168</v>
      </c>
      <c r="P23" s="23">
        <v>0.89</v>
      </c>
      <c r="Q23" s="24">
        <f t="shared" si="1"/>
        <v>36.296542471350243</v>
      </c>
      <c r="R23" s="16">
        <v>91</v>
      </c>
      <c r="S23" s="11">
        <v>0.95</v>
      </c>
      <c r="T23" s="12">
        <f t="shared" si="2"/>
        <v>38.74350039076711</v>
      </c>
      <c r="U23" s="11">
        <v>4</v>
      </c>
    </row>
    <row r="24" spans="1:21" x14ac:dyDescent="0.2">
      <c r="A24" s="13" t="s">
        <v>21</v>
      </c>
      <c r="B24" s="15" t="s">
        <v>87</v>
      </c>
      <c r="C24" s="28">
        <v>55.7</v>
      </c>
      <c r="D24" s="28">
        <v>38.4</v>
      </c>
      <c r="E24" s="28">
        <v>41.2</v>
      </c>
      <c r="F24" s="28">
        <v>40.200000000000003</v>
      </c>
      <c r="G24" s="28">
        <v>35</v>
      </c>
      <c r="H24" s="28">
        <v>43.1</v>
      </c>
      <c r="I24" s="30">
        <v>33.700000000000003</v>
      </c>
      <c r="J24" s="28">
        <v>34.299999999999997</v>
      </c>
      <c r="K24" s="28">
        <v>33.4</v>
      </c>
      <c r="L24" s="30">
        <v>34.9</v>
      </c>
      <c r="M24" s="30">
        <v>43.4</v>
      </c>
      <c r="N24" s="28">
        <v>41.1</v>
      </c>
      <c r="O24" s="24">
        <f t="shared" si="0"/>
        <v>39.533333333333331</v>
      </c>
      <c r="P24" s="23">
        <v>0.89</v>
      </c>
      <c r="Q24" s="24">
        <f t="shared" si="1"/>
        <v>35.184666666666665</v>
      </c>
      <c r="R24" s="16">
        <v>100</v>
      </c>
      <c r="S24" s="11">
        <v>0.95</v>
      </c>
      <c r="T24" s="12">
        <f t="shared" si="2"/>
        <v>37.556666666666665</v>
      </c>
      <c r="U24" s="11">
        <v>62</v>
      </c>
    </row>
    <row r="25" spans="1:21" x14ac:dyDescent="0.2">
      <c r="A25" s="13" t="s">
        <v>22</v>
      </c>
      <c r="B25" s="15" t="s">
        <v>116</v>
      </c>
      <c r="C25" s="28">
        <v>55.2</v>
      </c>
      <c r="D25" s="28">
        <v>42.4</v>
      </c>
      <c r="E25" s="28">
        <v>34</v>
      </c>
      <c r="F25" s="28">
        <v>35.9</v>
      </c>
      <c r="G25" s="29">
        <v>35.59902378472222</v>
      </c>
      <c r="H25" s="28">
        <v>31</v>
      </c>
      <c r="I25" s="30"/>
      <c r="J25" s="29">
        <v>32.274583585858586</v>
      </c>
      <c r="K25" s="28">
        <v>30.5</v>
      </c>
      <c r="L25" s="38">
        <v>40.787654613095235</v>
      </c>
      <c r="M25" s="30">
        <v>42.6</v>
      </c>
      <c r="N25" s="28">
        <v>36.299999999999997</v>
      </c>
      <c r="O25" s="24">
        <f t="shared" si="0"/>
        <v>37.869205634879648</v>
      </c>
      <c r="P25" s="23">
        <v>0.89</v>
      </c>
      <c r="Q25" s="24">
        <f t="shared" si="1"/>
        <v>33.703593015042891</v>
      </c>
      <c r="R25" s="16">
        <v>91</v>
      </c>
      <c r="S25" s="11">
        <v>0.95</v>
      </c>
      <c r="T25" s="12">
        <f t="shared" si="2"/>
        <v>35.975745353135665</v>
      </c>
      <c r="U25" s="11">
        <v>42</v>
      </c>
    </row>
    <row r="26" spans="1:21" x14ac:dyDescent="0.2">
      <c r="A26" s="13" t="s">
        <v>23</v>
      </c>
      <c r="B26" s="14" t="s">
        <v>88</v>
      </c>
      <c r="C26" s="32">
        <v>45.7</v>
      </c>
      <c r="D26" s="32">
        <v>34</v>
      </c>
      <c r="E26" s="32">
        <v>31.1</v>
      </c>
      <c r="F26" s="32"/>
      <c r="G26" s="32">
        <v>33.6</v>
      </c>
      <c r="H26" s="32">
        <v>19.7</v>
      </c>
      <c r="I26" s="38">
        <v>29.532428304597701</v>
      </c>
      <c r="J26" s="32">
        <v>30.6</v>
      </c>
      <c r="K26" s="32">
        <v>37.9</v>
      </c>
      <c r="L26" s="33">
        <v>34.9</v>
      </c>
      <c r="M26" s="33">
        <v>37.9</v>
      </c>
      <c r="N26" s="32">
        <v>35.700000000000003</v>
      </c>
      <c r="O26" s="24">
        <f t="shared" si="0"/>
        <v>33.693857118599787</v>
      </c>
      <c r="P26" s="23">
        <v>0.89</v>
      </c>
      <c r="Q26" s="24">
        <f t="shared" si="1"/>
        <v>29.987532835553811</v>
      </c>
      <c r="R26" s="16">
        <v>91</v>
      </c>
      <c r="S26" s="11">
        <v>0.95</v>
      </c>
      <c r="T26" s="12">
        <f t="shared" si="2"/>
        <v>32.009164262669799</v>
      </c>
      <c r="U26" s="11">
        <v>32</v>
      </c>
    </row>
    <row r="27" spans="1:21" ht="15.75" x14ac:dyDescent="0.25">
      <c r="A27" s="13" t="s">
        <v>24</v>
      </c>
      <c r="B27" s="15" t="s">
        <v>89</v>
      </c>
      <c r="C27" s="28">
        <v>53.6</v>
      </c>
      <c r="D27" s="28">
        <v>48.3</v>
      </c>
      <c r="E27" s="28">
        <v>52.2</v>
      </c>
      <c r="F27" s="28">
        <v>38.200000000000003</v>
      </c>
      <c r="G27" s="28">
        <v>51.2</v>
      </c>
      <c r="H27" s="28">
        <v>44.8</v>
      </c>
      <c r="I27" s="45">
        <v>43.665715277777785</v>
      </c>
      <c r="J27" s="29">
        <v>38.700372453703707</v>
      </c>
      <c r="K27" s="28">
        <v>53</v>
      </c>
      <c r="L27" s="29">
        <v>47.575300862068971</v>
      </c>
      <c r="M27" s="38">
        <v>48.100856985294115</v>
      </c>
      <c r="N27" s="28">
        <v>46.7</v>
      </c>
      <c r="O27" s="25">
        <f t="shared" si="0"/>
        <v>47.17018713157038</v>
      </c>
      <c r="P27" s="23">
        <v>0.89</v>
      </c>
      <c r="Q27" s="25">
        <f t="shared" si="1"/>
        <v>41.981466547097639</v>
      </c>
      <c r="R27" s="16">
        <v>100</v>
      </c>
      <c r="S27" s="11">
        <v>0.95</v>
      </c>
      <c r="T27" s="42">
        <f t="shared" si="2"/>
        <v>44.811677774991857</v>
      </c>
      <c r="U27" s="11">
        <v>5</v>
      </c>
    </row>
    <row r="28" spans="1:21" ht="15.75" x14ac:dyDescent="0.25">
      <c r="A28" s="13" t="s">
        <v>25</v>
      </c>
      <c r="B28" s="13" t="s">
        <v>90</v>
      </c>
      <c r="C28" s="28">
        <v>52.8</v>
      </c>
      <c r="D28" s="28">
        <v>41</v>
      </c>
      <c r="E28" s="28">
        <v>48</v>
      </c>
      <c r="F28" s="28">
        <v>42.4</v>
      </c>
      <c r="G28" s="28">
        <v>42.8</v>
      </c>
      <c r="H28" s="28">
        <v>26.8</v>
      </c>
      <c r="I28" s="45">
        <v>41.871524691358026</v>
      </c>
      <c r="J28" s="29">
        <v>37.331115357142856</v>
      </c>
      <c r="K28" s="28">
        <v>34.200000000000003</v>
      </c>
      <c r="L28" s="29">
        <v>41.50631666666667</v>
      </c>
      <c r="M28" s="38">
        <v>40.229899632352932</v>
      </c>
      <c r="N28" s="28">
        <v>39.799999999999997</v>
      </c>
      <c r="O28" s="25">
        <f t="shared" si="0"/>
        <v>40.728238028960043</v>
      </c>
      <c r="P28" s="23">
        <v>0.89</v>
      </c>
      <c r="Q28" s="24">
        <f t="shared" si="1"/>
        <v>36.248131845774438</v>
      </c>
      <c r="R28" s="16">
        <v>100</v>
      </c>
      <c r="S28" s="11">
        <v>0.95</v>
      </c>
      <c r="T28" s="12">
        <f t="shared" si="2"/>
        <v>38.691826127512037</v>
      </c>
      <c r="U28" s="11">
        <v>25</v>
      </c>
    </row>
    <row r="29" spans="1:21" x14ac:dyDescent="0.2">
      <c r="A29" s="13" t="s">
        <v>26</v>
      </c>
      <c r="B29" s="15" t="s">
        <v>91</v>
      </c>
      <c r="C29" s="28">
        <v>43.8</v>
      </c>
      <c r="D29" s="28">
        <v>35</v>
      </c>
      <c r="E29" s="28">
        <v>37.4</v>
      </c>
      <c r="F29" s="28">
        <v>29.7</v>
      </c>
      <c r="G29" s="28">
        <v>33.700000000000003</v>
      </c>
      <c r="H29" s="28">
        <v>28.3</v>
      </c>
      <c r="I29" s="45">
        <v>30.37596512345679</v>
      </c>
      <c r="J29" s="29">
        <v>29.067479976851853</v>
      </c>
      <c r="K29" s="28">
        <v>34.1</v>
      </c>
      <c r="L29" s="29">
        <v>36.273547557471268</v>
      </c>
      <c r="M29" s="38">
        <v>37.397164338235299</v>
      </c>
      <c r="N29" s="28">
        <v>32.1</v>
      </c>
      <c r="O29" s="24">
        <f t="shared" si="0"/>
        <v>33.934513083001271</v>
      </c>
      <c r="P29" s="23">
        <v>0.89</v>
      </c>
      <c r="Q29" s="24">
        <f t="shared" si="1"/>
        <v>30.20171664387113</v>
      </c>
      <c r="R29" s="16">
        <v>100</v>
      </c>
      <c r="S29" s="11">
        <v>0.95</v>
      </c>
      <c r="T29" s="12">
        <f t="shared" si="2"/>
        <v>32.237787428851206</v>
      </c>
      <c r="U29" s="11">
        <v>8</v>
      </c>
    </row>
    <row r="30" spans="1:21" ht="15.75" x14ac:dyDescent="0.25">
      <c r="A30" s="13" t="s">
        <v>27</v>
      </c>
      <c r="B30" s="15" t="s">
        <v>141</v>
      </c>
      <c r="C30" s="28">
        <v>55.6</v>
      </c>
      <c r="D30" s="28">
        <v>41.2</v>
      </c>
      <c r="E30" s="28">
        <v>48.6</v>
      </c>
      <c r="F30" s="28">
        <v>43.1</v>
      </c>
      <c r="G30" s="28">
        <v>44.1</v>
      </c>
      <c r="H30" s="28">
        <v>34.5</v>
      </c>
      <c r="I30" s="38">
        <v>35.325383179012341</v>
      </c>
      <c r="J30" s="29">
        <v>35.1252619212963</v>
      </c>
      <c r="K30" s="28">
        <v>40.799999999999997</v>
      </c>
      <c r="L30" s="29">
        <v>40.233213793103452</v>
      </c>
      <c r="M30" s="38">
        <v>41.445615196078435</v>
      </c>
      <c r="N30" s="28">
        <v>40.700000000000003</v>
      </c>
      <c r="O30" s="25">
        <f t="shared" si="0"/>
        <v>41.727456174124214</v>
      </c>
      <c r="P30" s="23">
        <v>0.89</v>
      </c>
      <c r="Q30" s="25">
        <f t="shared" si="1"/>
        <v>37.137435994970552</v>
      </c>
      <c r="R30" s="16">
        <v>100</v>
      </c>
      <c r="S30" s="11">
        <v>0.95</v>
      </c>
      <c r="T30" s="12">
        <f t="shared" si="2"/>
        <v>39.641083365417998</v>
      </c>
      <c r="U30" s="11">
        <v>6</v>
      </c>
    </row>
    <row r="31" spans="1:21" ht="15.75" x14ac:dyDescent="0.25">
      <c r="A31" s="13" t="s">
        <v>28</v>
      </c>
      <c r="B31" s="15" t="s">
        <v>92</v>
      </c>
      <c r="C31" s="28">
        <v>67.400000000000006</v>
      </c>
      <c r="D31" s="28">
        <v>33.200000000000003</v>
      </c>
      <c r="E31" s="28">
        <v>56.3</v>
      </c>
      <c r="F31" s="28">
        <v>39.200000000000003</v>
      </c>
      <c r="G31" s="29">
        <v>54.488984201388888</v>
      </c>
      <c r="H31" s="28">
        <v>44.7</v>
      </c>
      <c r="I31" s="30">
        <v>46.6</v>
      </c>
      <c r="J31" s="29">
        <v>42.640739267676764</v>
      </c>
      <c r="K31" s="28">
        <v>40.6</v>
      </c>
      <c r="L31" s="29">
        <v>43.828147916666666</v>
      </c>
      <c r="M31" s="28">
        <v>51.2</v>
      </c>
      <c r="N31" s="28">
        <v>41.5</v>
      </c>
      <c r="O31" s="25">
        <f t="shared" si="0"/>
        <v>46.804822615477711</v>
      </c>
      <c r="P31" s="23">
        <v>0.89</v>
      </c>
      <c r="Q31" s="25">
        <f t="shared" si="1"/>
        <v>41.656292127775167</v>
      </c>
      <c r="R31" s="16">
        <v>100</v>
      </c>
      <c r="S31" s="11">
        <v>0.95</v>
      </c>
      <c r="T31" s="42">
        <f t="shared" si="2"/>
        <v>44.464581484703821</v>
      </c>
      <c r="U31" s="11">
        <v>51</v>
      </c>
    </row>
    <row r="32" spans="1:21" x14ac:dyDescent="0.2">
      <c r="A32" s="13" t="s">
        <v>29</v>
      </c>
      <c r="B32" s="15" t="s">
        <v>117</v>
      </c>
      <c r="C32" s="28">
        <v>48.5</v>
      </c>
      <c r="D32" s="28">
        <v>36.799999999999997</v>
      </c>
      <c r="E32" s="28">
        <v>38.4</v>
      </c>
      <c r="F32" s="28">
        <v>43.8</v>
      </c>
      <c r="G32" s="28">
        <v>41.1</v>
      </c>
      <c r="H32" s="28">
        <v>41.9</v>
      </c>
      <c r="I32" s="38">
        <v>33.223240517241379</v>
      </c>
      <c r="J32" s="28">
        <v>33.5</v>
      </c>
      <c r="K32" s="28">
        <v>28.2</v>
      </c>
      <c r="L32" s="28">
        <v>34.9</v>
      </c>
      <c r="M32" s="28">
        <v>41.8</v>
      </c>
      <c r="N32" s="28">
        <v>30.9</v>
      </c>
      <c r="O32" s="24">
        <f t="shared" si="0"/>
        <v>37.751936709770114</v>
      </c>
      <c r="P32" s="23">
        <v>0.89</v>
      </c>
      <c r="Q32" s="24">
        <f t="shared" si="1"/>
        <v>33.599223671695398</v>
      </c>
      <c r="R32" s="16">
        <v>100</v>
      </c>
      <c r="S32" s="11">
        <v>0.95</v>
      </c>
      <c r="T32" s="12">
        <f t="shared" si="2"/>
        <v>35.864339874281605</v>
      </c>
      <c r="U32" s="11">
        <v>33</v>
      </c>
    </row>
    <row r="33" spans="1:21" ht="15.75" x14ac:dyDescent="0.25">
      <c r="A33" s="13" t="s">
        <v>30</v>
      </c>
      <c r="B33" s="15" t="s">
        <v>94</v>
      </c>
      <c r="C33" s="28">
        <v>48.5</v>
      </c>
      <c r="D33" s="28">
        <v>41</v>
      </c>
      <c r="E33" s="28">
        <v>46.3</v>
      </c>
      <c r="F33" s="28">
        <v>40.1</v>
      </c>
      <c r="G33" s="28">
        <v>40.4</v>
      </c>
      <c r="H33" s="28">
        <v>36.4</v>
      </c>
      <c r="I33" s="38">
        <v>37.650399382716053</v>
      </c>
      <c r="J33" s="29">
        <v>35.984698928571426</v>
      </c>
      <c r="K33" s="28">
        <v>43.3</v>
      </c>
      <c r="L33" s="29">
        <v>42.685659523809527</v>
      </c>
      <c r="M33" s="29">
        <v>46.706409313725487</v>
      </c>
      <c r="N33" s="28">
        <v>40.700000000000003</v>
      </c>
      <c r="O33" s="25">
        <f t="shared" si="0"/>
        <v>41.643930595735213</v>
      </c>
      <c r="P33" s="23">
        <v>0.89</v>
      </c>
      <c r="Q33" s="24">
        <f t="shared" si="1"/>
        <v>37.063098230204339</v>
      </c>
      <c r="R33" s="16">
        <v>100</v>
      </c>
      <c r="S33" s="11">
        <v>0.95</v>
      </c>
      <c r="T33" s="12">
        <f t="shared" si="2"/>
        <v>39.56173406594845</v>
      </c>
      <c r="U33" s="11">
        <v>23</v>
      </c>
    </row>
    <row r="34" spans="1:21" ht="15.75" x14ac:dyDescent="0.25">
      <c r="A34" s="26" t="s">
        <v>31</v>
      </c>
      <c r="B34" s="26" t="s">
        <v>134</v>
      </c>
      <c r="C34" s="34">
        <v>52.3</v>
      </c>
      <c r="D34" s="34"/>
      <c r="E34" s="34">
        <v>43</v>
      </c>
      <c r="F34" s="34">
        <v>38</v>
      </c>
      <c r="G34" s="34">
        <v>32.1</v>
      </c>
      <c r="H34" s="34">
        <v>44.5</v>
      </c>
      <c r="I34" s="36">
        <v>36</v>
      </c>
      <c r="J34" s="34">
        <v>36.700000000000003</v>
      </c>
      <c r="K34" s="34">
        <v>35.4</v>
      </c>
      <c r="L34" s="34">
        <v>43</v>
      </c>
      <c r="M34" s="34">
        <v>49</v>
      </c>
      <c r="N34" s="34">
        <v>47.5</v>
      </c>
      <c r="O34" s="25">
        <f t="shared" si="0"/>
        <v>41.590909090909093</v>
      </c>
      <c r="P34" s="23">
        <v>0.89</v>
      </c>
      <c r="Q34" s="24">
        <f t="shared" si="1"/>
        <v>37.015909090909091</v>
      </c>
      <c r="R34" s="16">
        <v>91</v>
      </c>
      <c r="S34" s="11">
        <v>0.95</v>
      </c>
      <c r="T34" s="12">
        <f t="shared" si="2"/>
        <v>39.51136363636364</v>
      </c>
      <c r="U34" s="18"/>
    </row>
    <row r="35" spans="1:21" x14ac:dyDescent="0.2">
      <c r="A35" s="26" t="s">
        <v>32</v>
      </c>
      <c r="B35" s="26" t="s">
        <v>135</v>
      </c>
      <c r="C35" s="34">
        <v>44.7</v>
      </c>
      <c r="D35" s="34">
        <v>35.1</v>
      </c>
      <c r="E35" s="34">
        <v>33.700000000000003</v>
      </c>
      <c r="F35" s="34">
        <v>30.7</v>
      </c>
      <c r="G35" s="34">
        <v>31.8</v>
      </c>
      <c r="H35" s="34">
        <v>34.799999999999997</v>
      </c>
      <c r="I35" s="36">
        <v>30</v>
      </c>
      <c r="J35" s="34">
        <v>29</v>
      </c>
      <c r="K35" s="34">
        <v>32.9</v>
      </c>
      <c r="L35" s="34">
        <v>34.9</v>
      </c>
      <c r="M35" s="34">
        <v>40.299999999999997</v>
      </c>
      <c r="N35" s="34">
        <v>38.5</v>
      </c>
      <c r="O35" s="24">
        <f t="shared" ref="O35:O64" si="3">AVERAGE(C35:N35)</f>
        <v>34.699999999999996</v>
      </c>
      <c r="P35" s="23">
        <v>0.89</v>
      </c>
      <c r="Q35" s="24">
        <f t="shared" ref="Q35:Q64" si="4">O35*0.89</f>
        <v>30.882999999999996</v>
      </c>
      <c r="R35" s="16">
        <v>100</v>
      </c>
      <c r="S35" s="11">
        <v>0.95</v>
      </c>
      <c r="T35" s="12">
        <f t="shared" ref="T35:T64" si="5">O35*0.95</f>
        <v>32.964999999999996</v>
      </c>
      <c r="U35" s="18"/>
    </row>
    <row r="36" spans="1:21" x14ac:dyDescent="0.2">
      <c r="A36" s="13" t="s">
        <v>33</v>
      </c>
      <c r="B36" s="15" t="s">
        <v>95</v>
      </c>
      <c r="C36" s="28">
        <v>51.1</v>
      </c>
      <c r="D36" s="28">
        <v>41</v>
      </c>
      <c r="E36" s="28">
        <v>36.1</v>
      </c>
      <c r="F36" s="37">
        <v>24.1</v>
      </c>
      <c r="G36" s="29">
        <v>29.548407986111116</v>
      </c>
      <c r="H36" s="28">
        <v>29.3</v>
      </c>
      <c r="I36" s="28">
        <v>30.7</v>
      </c>
      <c r="J36" s="29">
        <v>28.445690151515151</v>
      </c>
      <c r="K36" s="28">
        <v>20.2</v>
      </c>
      <c r="L36" s="29">
        <v>37.50351235119048</v>
      </c>
      <c r="M36" s="28">
        <v>38.200000000000003</v>
      </c>
      <c r="N36" s="28">
        <v>31.7</v>
      </c>
      <c r="O36" s="24">
        <f t="shared" si="3"/>
        <v>33.158134207401396</v>
      </c>
      <c r="P36" s="23">
        <v>0.89</v>
      </c>
      <c r="Q36" s="24">
        <f t="shared" si="4"/>
        <v>29.510739444587244</v>
      </c>
      <c r="R36" s="16">
        <v>100</v>
      </c>
      <c r="S36" s="11">
        <v>0.95</v>
      </c>
      <c r="T36" s="12">
        <f t="shared" si="5"/>
        <v>31.500227497031325</v>
      </c>
      <c r="U36" s="11">
        <v>53</v>
      </c>
    </row>
    <row r="37" spans="1:21" ht="15.75" x14ac:dyDescent="0.25">
      <c r="A37" s="13" t="s">
        <v>34</v>
      </c>
      <c r="B37" s="15" t="s">
        <v>96</v>
      </c>
      <c r="C37" s="28">
        <v>48.4</v>
      </c>
      <c r="D37" s="28">
        <v>40.299999999999997</v>
      </c>
      <c r="E37" s="28">
        <v>47.4</v>
      </c>
      <c r="F37" s="28">
        <v>42.6</v>
      </c>
      <c r="G37" s="28">
        <v>43.9</v>
      </c>
      <c r="H37" s="28">
        <v>42.5</v>
      </c>
      <c r="I37" s="29">
        <v>40.909668672839508</v>
      </c>
      <c r="J37" s="29">
        <v>39.611178214285715</v>
      </c>
      <c r="K37" s="28">
        <v>37.9</v>
      </c>
      <c r="L37" s="29">
        <v>42.908833779761899</v>
      </c>
      <c r="M37" s="29">
        <v>48.261041421568628</v>
      </c>
      <c r="N37" s="28">
        <v>44.5</v>
      </c>
      <c r="O37" s="25">
        <f t="shared" si="3"/>
        <v>43.26589350737131</v>
      </c>
      <c r="P37" s="23">
        <v>0.89</v>
      </c>
      <c r="Q37" s="24">
        <f t="shared" si="4"/>
        <v>38.506645221560468</v>
      </c>
      <c r="R37" s="16">
        <v>100</v>
      </c>
      <c r="S37" s="11">
        <v>0.95</v>
      </c>
      <c r="T37" s="42">
        <f t="shared" si="5"/>
        <v>41.102598832002741</v>
      </c>
      <c r="U37" s="11">
        <v>24</v>
      </c>
    </row>
    <row r="38" spans="1:21" ht="15.75" x14ac:dyDescent="0.25">
      <c r="A38" s="13" t="s">
        <v>35</v>
      </c>
      <c r="B38" s="13" t="s">
        <v>97</v>
      </c>
      <c r="C38" s="28">
        <v>64.8</v>
      </c>
      <c r="D38" s="28">
        <v>51.6</v>
      </c>
      <c r="E38" s="28">
        <v>54.6</v>
      </c>
      <c r="F38" s="28">
        <v>54.6</v>
      </c>
      <c r="G38" s="30">
        <v>53.2</v>
      </c>
      <c r="H38" s="28">
        <v>46.3</v>
      </c>
      <c r="I38" s="29">
        <v>48.727668364197534</v>
      </c>
      <c r="J38" s="30">
        <v>50.1</v>
      </c>
      <c r="K38" s="28">
        <v>50</v>
      </c>
      <c r="L38" s="38">
        <v>52.422580747126446</v>
      </c>
      <c r="M38" s="29">
        <v>57.838384558823527</v>
      </c>
      <c r="N38" s="28">
        <v>46.8</v>
      </c>
      <c r="O38" s="25">
        <f t="shared" si="3"/>
        <v>52.582386139178965</v>
      </c>
      <c r="P38" s="23">
        <v>0.89</v>
      </c>
      <c r="Q38" s="25">
        <f t="shared" si="4"/>
        <v>46.798323663869276</v>
      </c>
      <c r="R38" s="16">
        <v>100</v>
      </c>
      <c r="S38" s="11">
        <v>0.95</v>
      </c>
      <c r="T38" s="42">
        <f t="shared" si="5"/>
        <v>49.953266832220017</v>
      </c>
      <c r="U38" s="11">
        <v>2</v>
      </c>
    </row>
    <row r="39" spans="1:21" x14ac:dyDescent="0.2">
      <c r="A39" s="13" t="s">
        <v>36</v>
      </c>
      <c r="B39" s="15" t="s">
        <v>128</v>
      </c>
      <c r="C39" s="28">
        <v>47.4</v>
      </c>
      <c r="D39" s="28">
        <v>36</v>
      </c>
      <c r="E39" s="28">
        <v>36.700000000000003</v>
      </c>
      <c r="F39" s="28">
        <v>30.6</v>
      </c>
      <c r="G39" s="30">
        <v>42.1</v>
      </c>
      <c r="H39" s="28">
        <v>30</v>
      </c>
      <c r="I39" s="29">
        <v>35.544083333333333</v>
      </c>
      <c r="J39" s="30">
        <v>33.799999999999997</v>
      </c>
      <c r="K39" s="28">
        <v>29.5</v>
      </c>
      <c r="L39" s="38">
        <v>30.036529597701154</v>
      </c>
      <c r="M39" s="29">
        <v>29.666157598039216</v>
      </c>
      <c r="N39" s="28">
        <v>31</v>
      </c>
      <c r="O39" s="24">
        <f t="shared" si="3"/>
        <v>34.36223087742281</v>
      </c>
      <c r="P39" s="23">
        <v>0.89</v>
      </c>
      <c r="Q39" s="24">
        <f t="shared" si="4"/>
        <v>30.5823854809063</v>
      </c>
      <c r="R39" s="16">
        <v>100</v>
      </c>
      <c r="S39" s="11">
        <v>0.95</v>
      </c>
      <c r="T39" s="12">
        <f t="shared" si="5"/>
        <v>32.644119333551672</v>
      </c>
      <c r="U39" s="11">
        <v>1</v>
      </c>
    </row>
    <row r="40" spans="1:21" x14ac:dyDescent="0.2">
      <c r="A40" s="13" t="s">
        <v>37</v>
      </c>
      <c r="B40" s="13" t="s">
        <v>98</v>
      </c>
      <c r="C40" s="28">
        <v>50.6</v>
      </c>
      <c r="D40" s="28">
        <v>34.299999999999997</v>
      </c>
      <c r="E40" s="28">
        <v>39.200000000000003</v>
      </c>
      <c r="F40" s="28">
        <v>32.6</v>
      </c>
      <c r="G40" s="30">
        <v>33.9</v>
      </c>
      <c r="H40" s="28">
        <v>39.6</v>
      </c>
      <c r="I40" s="29">
        <v>0.22140919540229884</v>
      </c>
      <c r="J40" s="30">
        <v>37.6</v>
      </c>
      <c r="K40" s="28">
        <v>34.299999999999997</v>
      </c>
      <c r="L40" s="28">
        <v>39.200000000000003</v>
      </c>
      <c r="M40" s="28">
        <v>46.5</v>
      </c>
      <c r="N40" s="28">
        <v>37.799999999999997</v>
      </c>
      <c r="O40" s="24">
        <f t="shared" si="3"/>
        <v>35.485117432950197</v>
      </c>
      <c r="P40" s="23">
        <v>0.89</v>
      </c>
      <c r="Q40" s="24">
        <f t="shared" si="4"/>
        <v>31.581754515325677</v>
      </c>
      <c r="R40" s="16">
        <v>100</v>
      </c>
      <c r="S40" s="11">
        <v>0.95</v>
      </c>
      <c r="T40" s="12">
        <f t="shared" si="5"/>
        <v>33.710861561302686</v>
      </c>
      <c r="U40" s="11">
        <v>34</v>
      </c>
    </row>
    <row r="41" spans="1:21" x14ac:dyDescent="0.2">
      <c r="A41" s="13" t="s">
        <v>38</v>
      </c>
      <c r="B41" s="13" t="s">
        <v>99</v>
      </c>
      <c r="C41" s="28">
        <v>41.7</v>
      </c>
      <c r="D41" s="28">
        <v>11.6</v>
      </c>
      <c r="E41" s="28">
        <v>32.5</v>
      </c>
      <c r="F41" s="28">
        <v>28</v>
      </c>
      <c r="G41" s="30">
        <v>25.4</v>
      </c>
      <c r="H41" s="28">
        <v>29.7</v>
      </c>
      <c r="I41" s="29">
        <v>27.727547988505748</v>
      </c>
      <c r="J41" s="30"/>
      <c r="K41" s="28"/>
      <c r="L41" s="30">
        <v>32.700000000000003</v>
      </c>
      <c r="M41" s="29">
        <v>37.854111519607848</v>
      </c>
      <c r="N41" s="28">
        <v>31.2</v>
      </c>
      <c r="O41" s="24">
        <f t="shared" si="3"/>
        <v>29.838165950811355</v>
      </c>
      <c r="P41" s="23">
        <v>0.89</v>
      </c>
      <c r="Q41" s="24">
        <f t="shared" si="4"/>
        <v>26.555967696222105</v>
      </c>
      <c r="R41" s="16">
        <v>83</v>
      </c>
      <c r="S41" s="11">
        <v>0.95</v>
      </c>
      <c r="T41" s="12">
        <f t="shared" si="5"/>
        <v>28.346257653270786</v>
      </c>
      <c r="U41" s="11">
        <v>31</v>
      </c>
    </row>
    <row r="42" spans="1:21" ht="15.75" x14ac:dyDescent="0.25">
      <c r="A42" s="13" t="s">
        <v>39</v>
      </c>
      <c r="B42" s="13" t="s">
        <v>112</v>
      </c>
      <c r="C42" s="28">
        <v>51</v>
      </c>
      <c r="D42" s="28">
        <v>45.3</v>
      </c>
      <c r="E42" s="28">
        <v>40.200000000000003</v>
      </c>
      <c r="F42" s="28">
        <v>37.799999999999997</v>
      </c>
      <c r="G42" s="30">
        <v>44.1</v>
      </c>
      <c r="H42" s="28">
        <v>41.5</v>
      </c>
      <c r="I42" s="29">
        <v>33.668600595238097</v>
      </c>
      <c r="J42" s="38">
        <v>36.759461666666667</v>
      </c>
      <c r="K42" s="28">
        <v>40.5</v>
      </c>
      <c r="L42" s="38">
        <v>38.359354910714288</v>
      </c>
      <c r="M42" s="29">
        <v>45.748674999999999</v>
      </c>
      <c r="N42" s="28">
        <v>45.5</v>
      </c>
      <c r="O42" s="25">
        <f t="shared" si="3"/>
        <v>41.703007681051581</v>
      </c>
      <c r="P42" s="23">
        <v>0.89</v>
      </c>
      <c r="Q42" s="24">
        <f t="shared" si="4"/>
        <v>37.115676836135904</v>
      </c>
      <c r="R42" s="16">
        <v>100</v>
      </c>
      <c r="S42" s="11">
        <v>0.95</v>
      </c>
      <c r="T42" s="12">
        <f t="shared" si="5"/>
        <v>39.617857296998999</v>
      </c>
      <c r="U42" s="11">
        <v>17</v>
      </c>
    </row>
    <row r="43" spans="1:21" x14ac:dyDescent="0.2">
      <c r="A43" s="13" t="s">
        <v>40</v>
      </c>
      <c r="B43" s="13" t="s">
        <v>113</v>
      </c>
      <c r="C43" s="28">
        <v>48.4</v>
      </c>
      <c r="D43" s="28">
        <v>35.799999999999997</v>
      </c>
      <c r="E43" s="28">
        <v>35.700000000000003</v>
      </c>
      <c r="F43" s="28">
        <v>40.6</v>
      </c>
      <c r="G43" s="30">
        <v>33.5</v>
      </c>
      <c r="H43" s="28">
        <v>32.299999999999997</v>
      </c>
      <c r="I43" s="29">
        <v>30.2247556547619</v>
      </c>
      <c r="J43" s="38">
        <v>33.589977738095236</v>
      </c>
      <c r="K43" s="28">
        <v>37.299999999999997</v>
      </c>
      <c r="L43" s="29">
        <v>38.238554166666667</v>
      </c>
      <c r="M43" s="29">
        <v>43.057576470588238</v>
      </c>
      <c r="N43" s="28">
        <v>29.4</v>
      </c>
      <c r="O43" s="24">
        <f t="shared" si="3"/>
        <v>36.509238669176007</v>
      </c>
      <c r="P43" s="23">
        <v>0.89</v>
      </c>
      <c r="Q43" s="24">
        <f t="shared" si="4"/>
        <v>32.493222415566649</v>
      </c>
      <c r="R43" s="16">
        <v>100</v>
      </c>
      <c r="S43" s="11">
        <v>0.95</v>
      </c>
      <c r="T43" s="12">
        <f t="shared" si="5"/>
        <v>34.683776735717203</v>
      </c>
      <c r="U43" s="11">
        <v>19</v>
      </c>
    </row>
    <row r="44" spans="1:21" x14ac:dyDescent="0.2">
      <c r="A44" s="13" t="s">
        <v>41</v>
      </c>
      <c r="B44" s="13" t="s">
        <v>100</v>
      </c>
      <c r="C44" s="28">
        <v>52.5</v>
      </c>
      <c r="D44" s="28">
        <v>40.200000000000003</v>
      </c>
      <c r="E44" s="28">
        <v>34.5</v>
      </c>
      <c r="F44" s="28">
        <v>31.4</v>
      </c>
      <c r="G44" s="38">
        <v>34.602929513888888</v>
      </c>
      <c r="H44" s="28">
        <v>22</v>
      </c>
      <c r="I44" s="28">
        <v>29</v>
      </c>
      <c r="J44" s="38">
        <v>26.70864705882353</v>
      </c>
      <c r="K44" s="28"/>
      <c r="L44" s="28"/>
      <c r="M44" s="28">
        <v>35.700000000000003</v>
      </c>
      <c r="N44" s="28">
        <v>59.7</v>
      </c>
      <c r="O44" s="24">
        <f t="shared" si="3"/>
        <v>36.631157657271238</v>
      </c>
      <c r="P44" s="23">
        <v>0.89</v>
      </c>
      <c r="Q44" s="24">
        <f t="shared" si="4"/>
        <v>32.601730314971405</v>
      </c>
      <c r="R44" s="16">
        <v>83</v>
      </c>
      <c r="S44" s="11">
        <v>0.95</v>
      </c>
      <c r="T44" s="12">
        <f t="shared" si="5"/>
        <v>34.799599774407675</v>
      </c>
      <c r="U44" s="11">
        <v>43</v>
      </c>
    </row>
    <row r="45" spans="1:21" x14ac:dyDescent="0.2">
      <c r="A45" s="13" t="s">
        <v>42</v>
      </c>
      <c r="B45" s="13" t="s">
        <v>101</v>
      </c>
      <c r="C45" s="28">
        <v>54.3</v>
      </c>
      <c r="D45" s="28">
        <v>40.700000000000003</v>
      </c>
      <c r="E45" s="28">
        <v>35.5</v>
      </c>
      <c r="F45" s="28">
        <v>36</v>
      </c>
      <c r="G45" s="38">
        <v>28.668678273809519</v>
      </c>
      <c r="H45" s="28">
        <v>29</v>
      </c>
      <c r="I45" s="28">
        <v>28</v>
      </c>
      <c r="J45" s="29">
        <v>31.638751010101007</v>
      </c>
      <c r="K45" s="28">
        <v>31.7</v>
      </c>
      <c r="L45" s="28">
        <v>31.2</v>
      </c>
      <c r="M45" s="28">
        <v>42.2</v>
      </c>
      <c r="N45" s="28">
        <v>34.700000000000003</v>
      </c>
      <c r="O45" s="24">
        <f t="shared" si="3"/>
        <v>35.300619106992542</v>
      </c>
      <c r="P45" s="23">
        <v>0.89</v>
      </c>
      <c r="Q45" s="24">
        <f t="shared" si="4"/>
        <v>31.417551005223363</v>
      </c>
      <c r="R45" s="16">
        <v>100</v>
      </c>
      <c r="S45" s="11">
        <v>0.95</v>
      </c>
      <c r="T45" s="12">
        <f t="shared" si="5"/>
        <v>33.535588151642912</v>
      </c>
      <c r="U45" s="11">
        <v>46</v>
      </c>
    </row>
    <row r="46" spans="1:21" ht="15.75" x14ac:dyDescent="0.25">
      <c r="A46" s="13" t="s">
        <v>43</v>
      </c>
      <c r="B46" s="13" t="s">
        <v>102</v>
      </c>
      <c r="C46" s="28">
        <v>60.7</v>
      </c>
      <c r="D46" s="28">
        <v>43.8</v>
      </c>
      <c r="E46" s="28">
        <v>32.799999999999997</v>
      </c>
      <c r="F46" s="28">
        <v>40.6</v>
      </c>
      <c r="G46" s="30"/>
      <c r="H46" s="28">
        <v>43</v>
      </c>
      <c r="I46" s="28"/>
      <c r="J46" s="38">
        <v>36.980786994949497</v>
      </c>
      <c r="K46" s="28">
        <v>42.9</v>
      </c>
      <c r="L46" s="29">
        <v>43.365419642857141</v>
      </c>
      <c r="M46" s="28">
        <v>45.4</v>
      </c>
      <c r="N46" s="28">
        <v>45.8</v>
      </c>
      <c r="O46" s="25">
        <f t="shared" si="3"/>
        <v>43.534620663780665</v>
      </c>
      <c r="P46" s="23">
        <v>0.89</v>
      </c>
      <c r="Q46" s="24">
        <f t="shared" si="4"/>
        <v>38.74581239076479</v>
      </c>
      <c r="R46" s="16">
        <v>83</v>
      </c>
      <c r="S46" s="11">
        <v>0.95</v>
      </c>
      <c r="T46" s="42">
        <f t="shared" si="5"/>
        <v>41.357889630591629</v>
      </c>
      <c r="U46" s="11">
        <v>47</v>
      </c>
    </row>
    <row r="47" spans="1:21" x14ac:dyDescent="0.2">
      <c r="A47" s="13" t="s">
        <v>44</v>
      </c>
      <c r="B47" s="13" t="s">
        <v>103</v>
      </c>
      <c r="C47" s="28">
        <v>45.1</v>
      </c>
      <c r="D47" s="28">
        <v>37.799999999999997</v>
      </c>
      <c r="E47" s="28">
        <v>43.1</v>
      </c>
      <c r="F47" s="28">
        <v>31.2</v>
      </c>
      <c r="G47" s="30">
        <v>28</v>
      </c>
      <c r="H47" s="28">
        <v>28.7</v>
      </c>
      <c r="I47" s="28">
        <v>24.4</v>
      </c>
      <c r="J47" s="38">
        <v>24.974669696969695</v>
      </c>
      <c r="K47" s="28">
        <v>29.2</v>
      </c>
      <c r="L47" s="29">
        <v>36.526869047619051</v>
      </c>
      <c r="M47" s="28">
        <v>36.5</v>
      </c>
      <c r="N47" s="28">
        <v>32.299999999999997</v>
      </c>
      <c r="O47" s="24">
        <f t="shared" si="3"/>
        <v>33.15012822871573</v>
      </c>
      <c r="P47" s="23">
        <v>0.89</v>
      </c>
      <c r="Q47" s="24">
        <f t="shared" si="4"/>
        <v>29.503614123557</v>
      </c>
      <c r="R47" s="16">
        <v>100</v>
      </c>
      <c r="S47" s="11">
        <v>0.95</v>
      </c>
      <c r="T47" s="12">
        <f t="shared" si="5"/>
        <v>31.492621817279943</v>
      </c>
      <c r="U47" s="11">
        <v>48</v>
      </c>
    </row>
    <row r="48" spans="1:21" x14ac:dyDescent="0.2">
      <c r="A48" s="13" t="s">
        <v>45</v>
      </c>
      <c r="B48" s="13" t="s">
        <v>133</v>
      </c>
      <c r="C48" s="28">
        <v>56.4</v>
      </c>
      <c r="D48" s="28">
        <v>45.8</v>
      </c>
      <c r="E48" s="28">
        <v>41</v>
      </c>
      <c r="F48" s="28">
        <v>32.200000000000003</v>
      </c>
      <c r="G48" s="28">
        <v>35.200000000000003</v>
      </c>
      <c r="H48" s="28">
        <v>34.700000000000003</v>
      </c>
      <c r="I48" s="28">
        <v>34.799999999999997</v>
      </c>
      <c r="J48" s="38">
        <v>31.793366035353536</v>
      </c>
      <c r="K48" s="28">
        <v>34</v>
      </c>
      <c r="L48" s="38">
        <v>37.824965178571425</v>
      </c>
      <c r="M48" s="28">
        <v>38.200000000000003</v>
      </c>
      <c r="N48" s="28">
        <v>30.2</v>
      </c>
      <c r="O48" s="24">
        <f t="shared" si="3"/>
        <v>37.676527601160409</v>
      </c>
      <c r="P48" s="23">
        <v>0.89</v>
      </c>
      <c r="Q48" s="24">
        <f t="shared" si="4"/>
        <v>33.532109565032762</v>
      </c>
      <c r="R48" s="16">
        <v>100</v>
      </c>
      <c r="S48" s="11">
        <v>0.95</v>
      </c>
      <c r="T48" s="12">
        <f t="shared" si="5"/>
        <v>35.792701221102384</v>
      </c>
      <c r="U48" s="11">
        <v>49</v>
      </c>
    </row>
    <row r="49" spans="1:21" x14ac:dyDescent="0.2">
      <c r="A49" s="13" t="s">
        <v>46</v>
      </c>
      <c r="B49" s="13" t="s">
        <v>104</v>
      </c>
      <c r="C49" s="28">
        <v>55.6</v>
      </c>
      <c r="D49" s="28">
        <v>39.5</v>
      </c>
      <c r="E49" s="28">
        <v>38</v>
      </c>
      <c r="F49" s="28">
        <v>33.1</v>
      </c>
      <c r="G49" s="29">
        <v>36.664049553571424</v>
      </c>
      <c r="H49" s="28">
        <v>32</v>
      </c>
      <c r="I49" s="28">
        <v>34.9</v>
      </c>
      <c r="J49" s="38">
        <v>28.051334974747473</v>
      </c>
      <c r="K49" s="28">
        <v>33.4</v>
      </c>
      <c r="L49" s="38">
        <v>38.553864583333336</v>
      </c>
      <c r="M49" s="28">
        <v>37.299999999999997</v>
      </c>
      <c r="N49" s="28">
        <v>31.7</v>
      </c>
      <c r="O49" s="24">
        <f t="shared" si="3"/>
        <v>36.564104092637685</v>
      </c>
      <c r="P49" s="23">
        <v>0.89</v>
      </c>
      <c r="Q49" s="24">
        <f t="shared" si="4"/>
        <v>32.542052642447537</v>
      </c>
      <c r="R49" s="16">
        <v>100</v>
      </c>
      <c r="S49" s="11">
        <v>0.95</v>
      </c>
      <c r="T49" s="12">
        <f t="shared" si="5"/>
        <v>34.735898888005799</v>
      </c>
      <c r="U49" s="11">
        <v>50</v>
      </c>
    </row>
    <row r="50" spans="1:21" ht="15.75" x14ac:dyDescent="0.25">
      <c r="A50" s="13" t="s">
        <v>47</v>
      </c>
      <c r="B50" s="13" t="s">
        <v>105</v>
      </c>
      <c r="C50" s="28">
        <v>58.9</v>
      </c>
      <c r="D50" s="28"/>
      <c r="E50" s="28">
        <v>40.700000000000003</v>
      </c>
      <c r="F50" s="28">
        <v>34.4</v>
      </c>
      <c r="G50" s="28">
        <v>41.1</v>
      </c>
      <c r="H50" s="28">
        <v>34.700000000000003</v>
      </c>
      <c r="I50" s="28">
        <v>33.6</v>
      </c>
      <c r="J50" s="30">
        <v>37.9</v>
      </c>
      <c r="K50" s="28">
        <v>39.1</v>
      </c>
      <c r="L50" s="30"/>
      <c r="M50" s="28"/>
      <c r="N50" s="28"/>
      <c r="O50" s="25">
        <f t="shared" si="3"/>
        <v>40.050000000000004</v>
      </c>
      <c r="P50" s="23">
        <v>0.89</v>
      </c>
      <c r="Q50" s="24">
        <f t="shared" si="4"/>
        <v>35.644500000000008</v>
      </c>
      <c r="R50" s="16">
        <v>66</v>
      </c>
      <c r="S50" s="11">
        <v>0.95</v>
      </c>
      <c r="T50" s="12">
        <f t="shared" si="5"/>
        <v>38.047499999999999</v>
      </c>
      <c r="U50" s="11">
        <v>37</v>
      </c>
    </row>
    <row r="51" spans="1:21" x14ac:dyDescent="0.2">
      <c r="A51" s="13" t="s">
        <v>48</v>
      </c>
      <c r="B51" s="13" t="s">
        <v>106</v>
      </c>
      <c r="C51" s="28">
        <v>56.1</v>
      </c>
      <c r="D51" s="28">
        <v>38.4</v>
      </c>
      <c r="E51" s="28">
        <v>43.7</v>
      </c>
      <c r="F51" s="28">
        <v>48</v>
      </c>
      <c r="G51" s="30">
        <v>40.299999999999997</v>
      </c>
      <c r="H51" s="28">
        <v>33.4</v>
      </c>
      <c r="I51" s="29">
        <v>30.214594135802471</v>
      </c>
      <c r="J51" s="38">
        <v>33.188673571428566</v>
      </c>
      <c r="K51" s="28">
        <v>33.5</v>
      </c>
      <c r="L51" s="38">
        <v>35.683311309523809</v>
      </c>
      <c r="M51" s="29">
        <v>45.86501948529412</v>
      </c>
      <c r="N51" s="28">
        <v>36.4</v>
      </c>
      <c r="O51" s="24">
        <f t="shared" si="3"/>
        <v>39.562633208504074</v>
      </c>
      <c r="P51" s="23">
        <v>0.89</v>
      </c>
      <c r="Q51" s="24">
        <f t="shared" si="4"/>
        <v>35.210743555568627</v>
      </c>
      <c r="R51" s="16">
        <v>100</v>
      </c>
      <c r="S51" s="11">
        <v>0.95</v>
      </c>
      <c r="T51" s="12">
        <f t="shared" si="5"/>
        <v>37.584501548078869</v>
      </c>
      <c r="U51" s="11">
        <v>21</v>
      </c>
    </row>
    <row r="52" spans="1:21" ht="15.75" x14ac:dyDescent="0.25">
      <c r="A52" s="13" t="s">
        <v>49</v>
      </c>
      <c r="B52" s="13" t="s">
        <v>107</v>
      </c>
      <c r="C52" s="28">
        <v>61.3</v>
      </c>
      <c r="D52" s="28">
        <v>35.6</v>
      </c>
      <c r="E52" s="28">
        <v>46</v>
      </c>
      <c r="F52" s="28">
        <v>48</v>
      </c>
      <c r="G52" s="30">
        <v>42.4</v>
      </c>
      <c r="H52" s="28">
        <v>33.6</v>
      </c>
      <c r="I52" s="29">
        <v>32.093716820987659</v>
      </c>
      <c r="J52" s="38">
        <v>33.334453452380949</v>
      </c>
      <c r="K52" s="28">
        <v>36.4</v>
      </c>
      <c r="L52" s="38">
        <v>37.837250000000004</v>
      </c>
      <c r="M52" s="29">
        <v>49.454837009803917</v>
      </c>
      <c r="N52" s="28">
        <v>39</v>
      </c>
      <c r="O52" s="25">
        <f t="shared" si="3"/>
        <v>41.251688106931041</v>
      </c>
      <c r="P52" s="23">
        <v>0.89</v>
      </c>
      <c r="Q52" s="24">
        <f t="shared" si="4"/>
        <v>36.714002415168629</v>
      </c>
      <c r="R52" s="16">
        <v>100</v>
      </c>
      <c r="S52" s="11">
        <v>0.95</v>
      </c>
      <c r="T52" s="12">
        <f t="shared" si="5"/>
        <v>39.189103701584486</v>
      </c>
      <c r="U52" s="11">
        <v>22</v>
      </c>
    </row>
    <row r="53" spans="1:21" ht="15.75" x14ac:dyDescent="0.25">
      <c r="A53" s="13" t="s">
        <v>50</v>
      </c>
      <c r="B53" s="13" t="s">
        <v>108</v>
      </c>
      <c r="C53" s="28">
        <v>61.8</v>
      </c>
      <c r="D53" s="28">
        <v>47</v>
      </c>
      <c r="E53" s="28">
        <v>56.3</v>
      </c>
      <c r="F53" s="28">
        <v>47.2</v>
      </c>
      <c r="G53" s="30">
        <v>53.5</v>
      </c>
      <c r="H53" s="28">
        <v>43.3</v>
      </c>
      <c r="I53" s="29">
        <v>50.456036574074076</v>
      </c>
      <c r="J53" s="38">
        <v>43.25076130952381</v>
      </c>
      <c r="K53" s="28">
        <v>49.3</v>
      </c>
      <c r="L53" s="38">
        <v>48.608990922619043</v>
      </c>
      <c r="M53" s="29">
        <v>49.523969240196081</v>
      </c>
      <c r="N53" s="28">
        <v>44.9</v>
      </c>
      <c r="O53" s="25">
        <f t="shared" si="3"/>
        <v>49.594979837201087</v>
      </c>
      <c r="P53" s="23">
        <v>0.89</v>
      </c>
      <c r="Q53" s="25">
        <f t="shared" si="4"/>
        <v>44.139532055108965</v>
      </c>
      <c r="R53" s="16">
        <v>100</v>
      </c>
      <c r="S53" s="11">
        <v>0.95</v>
      </c>
      <c r="T53" s="42">
        <f t="shared" si="5"/>
        <v>47.115230845341031</v>
      </c>
      <c r="U53" s="11">
        <v>26</v>
      </c>
    </row>
    <row r="54" spans="1:21" ht="15.75" x14ac:dyDescent="0.25">
      <c r="A54" s="13" t="s">
        <v>51</v>
      </c>
      <c r="B54" s="13" t="s">
        <v>109</v>
      </c>
      <c r="C54" s="28">
        <v>57.7</v>
      </c>
      <c r="D54" s="28">
        <v>44.5</v>
      </c>
      <c r="E54" s="28">
        <v>48.9</v>
      </c>
      <c r="F54" s="28">
        <v>46.4</v>
      </c>
      <c r="G54" s="30">
        <v>41.6</v>
      </c>
      <c r="H54" s="46"/>
      <c r="I54" s="29">
        <v>38.867198132183908</v>
      </c>
      <c r="J54" s="30">
        <v>42.3</v>
      </c>
      <c r="K54" s="28">
        <v>43.5</v>
      </c>
      <c r="L54" s="30">
        <v>46.6</v>
      </c>
      <c r="M54" s="28">
        <v>50.3</v>
      </c>
      <c r="N54" s="28"/>
      <c r="O54" s="25">
        <f t="shared" si="3"/>
        <v>46.066719813218398</v>
      </c>
      <c r="P54" s="23">
        <v>0.89</v>
      </c>
      <c r="Q54" s="25">
        <f t="shared" si="4"/>
        <v>40.999380633764375</v>
      </c>
      <c r="R54" s="16">
        <v>83</v>
      </c>
      <c r="S54" s="11">
        <v>0.95</v>
      </c>
      <c r="T54" s="42">
        <f t="shared" si="5"/>
        <v>43.763383822557479</v>
      </c>
      <c r="U54" s="11">
        <v>35</v>
      </c>
    </row>
    <row r="55" spans="1:21" x14ac:dyDescent="0.2">
      <c r="A55" s="13" t="s">
        <v>52</v>
      </c>
      <c r="B55" s="13" t="s">
        <v>110</v>
      </c>
      <c r="C55" s="28">
        <v>34.5</v>
      </c>
      <c r="D55" s="28">
        <v>23.6</v>
      </c>
      <c r="E55" s="28">
        <v>21.6</v>
      </c>
      <c r="F55" s="28">
        <v>16</v>
      </c>
      <c r="G55" s="30">
        <v>16.3</v>
      </c>
      <c r="H55" s="28">
        <v>14.6</v>
      </c>
      <c r="I55" s="28">
        <v>14.1</v>
      </c>
      <c r="J55" s="30">
        <v>14.5</v>
      </c>
      <c r="K55" s="28">
        <v>16.600000000000001</v>
      </c>
      <c r="L55" s="30">
        <v>22.1</v>
      </c>
      <c r="M55" s="28">
        <v>0</v>
      </c>
      <c r="N55" s="28">
        <v>47.2</v>
      </c>
      <c r="O55" s="24">
        <f t="shared" si="3"/>
        <v>20.091666666666665</v>
      </c>
      <c r="P55" s="23">
        <v>0.89</v>
      </c>
      <c r="Q55" s="24">
        <f t="shared" si="4"/>
        <v>17.881583333333332</v>
      </c>
      <c r="R55" s="16">
        <v>100</v>
      </c>
      <c r="S55" s="11">
        <v>0.95</v>
      </c>
      <c r="T55" s="12">
        <f t="shared" si="5"/>
        <v>19.087083333333332</v>
      </c>
      <c r="U55" s="11">
        <v>56</v>
      </c>
    </row>
    <row r="56" spans="1:21" ht="15.75" x14ac:dyDescent="0.25">
      <c r="A56" s="13" t="s">
        <v>53</v>
      </c>
      <c r="B56" s="13" t="s">
        <v>118</v>
      </c>
      <c r="C56" s="28">
        <v>62.4</v>
      </c>
      <c r="D56" s="28">
        <v>55.4</v>
      </c>
      <c r="E56" s="28">
        <v>55.8</v>
      </c>
      <c r="F56" s="28">
        <v>42.7</v>
      </c>
      <c r="G56" s="28">
        <v>50.8</v>
      </c>
      <c r="H56" s="28">
        <v>39.700000000000003</v>
      </c>
      <c r="I56" s="28">
        <v>33.6</v>
      </c>
      <c r="J56" s="28">
        <v>50</v>
      </c>
      <c r="K56" s="28">
        <v>47.7</v>
      </c>
      <c r="L56" s="28"/>
      <c r="M56" s="28">
        <v>53.5</v>
      </c>
      <c r="N56" s="28">
        <v>44.6</v>
      </c>
      <c r="O56" s="25">
        <f t="shared" si="3"/>
        <v>48.74545454545455</v>
      </c>
      <c r="P56" s="23">
        <v>0.89</v>
      </c>
      <c r="Q56" s="25">
        <f t="shared" si="4"/>
        <v>43.383454545454548</v>
      </c>
      <c r="R56" s="16">
        <v>91</v>
      </c>
      <c r="S56" s="11">
        <v>0.95</v>
      </c>
      <c r="T56" s="42">
        <f t="shared" si="5"/>
        <v>46.308181818181822</v>
      </c>
      <c r="U56" s="11">
        <v>37</v>
      </c>
    </row>
    <row r="57" spans="1:21" x14ac:dyDescent="0.2">
      <c r="A57" s="13" t="s">
        <v>54</v>
      </c>
      <c r="B57" s="13" t="s">
        <v>119</v>
      </c>
      <c r="C57" s="28">
        <v>44.5</v>
      </c>
      <c r="D57" s="28">
        <v>36.700000000000003</v>
      </c>
      <c r="E57" s="28">
        <v>34.200000000000003</v>
      </c>
      <c r="F57" s="28">
        <v>26.6</v>
      </c>
      <c r="G57" s="29">
        <v>33.62355625</v>
      </c>
      <c r="H57" s="28">
        <v>27.9</v>
      </c>
      <c r="I57" s="28">
        <v>31.1</v>
      </c>
      <c r="J57" s="29">
        <v>29.75557474747475</v>
      </c>
      <c r="K57" s="28">
        <v>30.3</v>
      </c>
      <c r="L57" s="29">
        <v>33.842635565476193</v>
      </c>
      <c r="M57" s="28">
        <v>34.200000000000003</v>
      </c>
      <c r="N57" s="28">
        <v>28.3</v>
      </c>
      <c r="O57" s="24">
        <f t="shared" si="3"/>
        <v>32.585147213579248</v>
      </c>
      <c r="P57" s="23">
        <v>0.89</v>
      </c>
      <c r="Q57" s="24">
        <f t="shared" si="4"/>
        <v>29.00078102008553</v>
      </c>
      <c r="R57" s="16">
        <v>100</v>
      </c>
      <c r="S57" s="11">
        <v>0.95</v>
      </c>
      <c r="T57" s="12">
        <f t="shared" si="5"/>
        <v>30.955889852900285</v>
      </c>
      <c r="U57" s="11">
        <v>54</v>
      </c>
    </row>
    <row r="58" spans="1:21" ht="15.75" x14ac:dyDescent="0.25">
      <c r="A58" s="13" t="s">
        <v>152</v>
      </c>
      <c r="B58" s="26" t="s">
        <v>120</v>
      </c>
      <c r="C58" s="34">
        <v>58.1</v>
      </c>
      <c r="D58" s="34">
        <v>45.6</v>
      </c>
      <c r="E58" s="34">
        <v>48.7</v>
      </c>
      <c r="F58" s="34">
        <v>44.4</v>
      </c>
      <c r="G58" s="34">
        <v>45.9</v>
      </c>
      <c r="H58" s="34">
        <v>54.7</v>
      </c>
      <c r="I58" s="34">
        <v>42.5</v>
      </c>
      <c r="J58" s="34">
        <v>38.9</v>
      </c>
      <c r="K58" s="34">
        <v>41.8</v>
      </c>
      <c r="L58" s="34">
        <v>48.2</v>
      </c>
      <c r="M58" s="34">
        <v>50.5</v>
      </c>
      <c r="N58" s="34">
        <v>46</v>
      </c>
      <c r="O58" s="25">
        <f t="shared" si="3"/>
        <v>47.108333333333327</v>
      </c>
      <c r="P58" s="23">
        <v>0.89</v>
      </c>
      <c r="Q58" s="25">
        <f t="shared" si="4"/>
        <v>41.926416666666661</v>
      </c>
      <c r="R58" s="16">
        <v>100</v>
      </c>
      <c r="S58" s="11">
        <v>0.95</v>
      </c>
      <c r="T58" s="42">
        <f t="shared" si="5"/>
        <v>44.752916666666657</v>
      </c>
      <c r="U58" s="18"/>
    </row>
    <row r="59" spans="1:21" ht="15.75" x14ac:dyDescent="0.25">
      <c r="A59" s="13" t="s">
        <v>121</v>
      </c>
      <c r="B59" s="13" t="s">
        <v>122</v>
      </c>
      <c r="C59" s="28">
        <v>62.6</v>
      </c>
      <c r="D59" s="28">
        <v>44.2</v>
      </c>
      <c r="E59" s="28">
        <v>42.3</v>
      </c>
      <c r="F59" s="28">
        <v>40.200000000000003</v>
      </c>
      <c r="G59" s="28">
        <v>48.7</v>
      </c>
      <c r="H59" s="28">
        <v>42.3</v>
      </c>
      <c r="I59" s="28">
        <v>41.6</v>
      </c>
      <c r="J59" s="28">
        <v>41</v>
      </c>
      <c r="K59" s="28">
        <v>36.9</v>
      </c>
      <c r="L59" s="28">
        <v>45.3</v>
      </c>
      <c r="M59" s="29">
        <v>48.542628799019603</v>
      </c>
      <c r="N59" s="28">
        <v>46.3</v>
      </c>
      <c r="O59" s="25">
        <f t="shared" si="3"/>
        <v>44.995219066584973</v>
      </c>
      <c r="P59" s="23">
        <v>0.89</v>
      </c>
      <c r="Q59" s="25">
        <f t="shared" si="4"/>
        <v>40.045744969260625</v>
      </c>
      <c r="R59" s="16">
        <v>100</v>
      </c>
      <c r="S59" s="11">
        <v>0.95</v>
      </c>
      <c r="T59" s="42">
        <f t="shared" si="5"/>
        <v>42.745458113255722</v>
      </c>
      <c r="U59" s="11">
        <v>30</v>
      </c>
    </row>
    <row r="60" spans="1:21" ht="15.75" x14ac:dyDescent="0.25">
      <c r="A60" s="13" t="s">
        <v>123</v>
      </c>
      <c r="B60" s="13" t="s">
        <v>124</v>
      </c>
      <c r="C60" s="28">
        <v>61.8</v>
      </c>
      <c r="D60" s="28">
        <v>41</v>
      </c>
      <c r="E60" s="28">
        <v>49</v>
      </c>
      <c r="F60" s="28">
        <v>41.5</v>
      </c>
      <c r="G60" s="28">
        <v>47.3</v>
      </c>
      <c r="H60" s="28">
        <v>33.6</v>
      </c>
      <c r="I60" s="28">
        <v>33.700000000000003</v>
      </c>
      <c r="J60" s="28">
        <v>36.1</v>
      </c>
      <c r="K60" s="28">
        <v>33.1</v>
      </c>
      <c r="L60" s="28">
        <v>38.4</v>
      </c>
      <c r="M60" s="29">
        <v>40.841972794117645</v>
      </c>
      <c r="N60" s="28">
        <v>33.9</v>
      </c>
      <c r="O60" s="25">
        <f t="shared" si="3"/>
        <v>40.853497732843138</v>
      </c>
      <c r="P60" s="23">
        <v>0.89</v>
      </c>
      <c r="Q60" s="24">
        <f t="shared" si="4"/>
        <v>36.359612982230395</v>
      </c>
      <c r="R60" s="16">
        <v>100</v>
      </c>
      <c r="S60" s="11">
        <v>0.95</v>
      </c>
      <c r="T60" s="12">
        <f t="shared" si="5"/>
        <v>38.810822846200978</v>
      </c>
      <c r="U60" s="11">
        <v>28</v>
      </c>
    </row>
    <row r="61" spans="1:21" ht="15.75" x14ac:dyDescent="0.25">
      <c r="A61" s="13" t="s">
        <v>127</v>
      </c>
      <c r="B61" s="13" t="s">
        <v>125</v>
      </c>
      <c r="C61" s="28">
        <v>62.1</v>
      </c>
      <c r="D61" s="28">
        <v>49</v>
      </c>
      <c r="E61" s="28">
        <v>38.5</v>
      </c>
      <c r="F61" s="28">
        <v>44.5</v>
      </c>
      <c r="G61" s="28">
        <v>42.3</v>
      </c>
      <c r="H61" s="28">
        <v>35.6</v>
      </c>
      <c r="I61" s="28">
        <v>40.6</v>
      </c>
      <c r="J61" s="30">
        <v>38.1</v>
      </c>
      <c r="K61" s="28">
        <v>36.5</v>
      </c>
      <c r="L61" s="28">
        <v>38.1</v>
      </c>
      <c r="M61" s="29">
        <v>43.367828431372551</v>
      </c>
      <c r="N61" s="28">
        <v>42.5</v>
      </c>
      <c r="O61" s="25">
        <f t="shared" si="3"/>
        <v>42.59731903594772</v>
      </c>
      <c r="P61" s="23">
        <v>0.89</v>
      </c>
      <c r="Q61" s="24">
        <f t="shared" si="4"/>
        <v>37.911613941993473</v>
      </c>
      <c r="R61" s="16">
        <v>100</v>
      </c>
      <c r="S61" s="11">
        <v>0.95</v>
      </c>
      <c r="T61" s="42">
        <f t="shared" si="5"/>
        <v>40.467453084150335</v>
      </c>
      <c r="U61" s="11">
        <v>29</v>
      </c>
    </row>
    <row r="62" spans="1:21" x14ac:dyDescent="0.2">
      <c r="A62" s="13" t="s">
        <v>131</v>
      </c>
      <c r="B62" s="13" t="s">
        <v>126</v>
      </c>
      <c r="C62" s="28">
        <v>38.5</v>
      </c>
      <c r="D62" s="28">
        <v>29.1</v>
      </c>
      <c r="E62" s="28">
        <v>32.299999999999997</v>
      </c>
      <c r="F62" s="28">
        <v>26</v>
      </c>
      <c r="G62" s="28">
        <v>34.200000000000003</v>
      </c>
      <c r="H62" s="28">
        <v>24.2</v>
      </c>
      <c r="I62" s="29">
        <v>27.027517129629629</v>
      </c>
      <c r="J62" s="38">
        <v>24.102137152777779</v>
      </c>
      <c r="K62" s="28">
        <v>24.9</v>
      </c>
      <c r="L62" s="29">
        <v>28.081407327586209</v>
      </c>
      <c r="M62" s="29">
        <v>26.573754901960786</v>
      </c>
      <c r="N62" s="28">
        <v>24.5</v>
      </c>
      <c r="O62" s="24">
        <f t="shared" si="3"/>
        <v>28.290401375996197</v>
      </c>
      <c r="P62" s="23">
        <v>0.89</v>
      </c>
      <c r="Q62" s="24">
        <f t="shared" si="4"/>
        <v>25.178457224636617</v>
      </c>
      <c r="R62" s="16">
        <v>100</v>
      </c>
      <c r="S62" s="11">
        <v>0.95</v>
      </c>
      <c r="T62" s="12">
        <f t="shared" si="5"/>
        <v>26.875881307196387</v>
      </c>
      <c r="U62" s="11">
        <v>3</v>
      </c>
    </row>
    <row r="63" spans="1:21" ht="15.75" x14ac:dyDescent="0.25">
      <c r="A63" s="13" t="s">
        <v>143</v>
      </c>
      <c r="B63" s="13" t="s">
        <v>93</v>
      </c>
      <c r="C63" s="28">
        <v>61.2</v>
      </c>
      <c r="D63" s="28">
        <v>55.6</v>
      </c>
      <c r="E63" s="28">
        <v>63.2</v>
      </c>
      <c r="F63" s="28">
        <v>46.2</v>
      </c>
      <c r="G63" s="28">
        <v>54.7</v>
      </c>
      <c r="H63" s="28">
        <v>44.3</v>
      </c>
      <c r="I63" s="29">
        <v>52.107965895061731</v>
      </c>
      <c r="J63" s="29">
        <v>48.597115595238087</v>
      </c>
      <c r="K63" s="28">
        <v>54.4</v>
      </c>
      <c r="L63" s="29">
        <v>52.695388505747133</v>
      </c>
      <c r="M63" s="29">
        <v>53.322869607843131</v>
      </c>
      <c r="N63" s="28">
        <v>39.9</v>
      </c>
      <c r="O63" s="25">
        <f t="shared" si="3"/>
        <v>52.185278300324171</v>
      </c>
      <c r="P63" s="23">
        <v>0.89</v>
      </c>
      <c r="Q63" s="25">
        <f t="shared" si="4"/>
        <v>46.44489768728851</v>
      </c>
      <c r="R63" s="16">
        <v>100</v>
      </c>
      <c r="S63" s="11">
        <v>0.95</v>
      </c>
      <c r="T63" s="42">
        <f t="shared" si="5"/>
        <v>49.576014385307957</v>
      </c>
      <c r="U63" s="11">
        <v>27</v>
      </c>
    </row>
    <row r="64" spans="1:21" ht="15.75" x14ac:dyDescent="0.25">
      <c r="A64" s="13" t="s">
        <v>144</v>
      </c>
      <c r="B64" s="26" t="s">
        <v>136</v>
      </c>
      <c r="C64" s="34">
        <v>66.8</v>
      </c>
      <c r="D64" s="34"/>
      <c r="E64" s="34">
        <v>45.3</v>
      </c>
      <c r="F64" s="34">
        <v>35.4</v>
      </c>
      <c r="G64" s="34">
        <v>37.299999999999997</v>
      </c>
      <c r="H64" s="34">
        <v>38.700000000000003</v>
      </c>
      <c r="I64" s="34"/>
      <c r="J64" s="34"/>
      <c r="K64" s="34">
        <v>48.4</v>
      </c>
      <c r="L64" s="34">
        <v>47.7</v>
      </c>
      <c r="M64" s="34"/>
      <c r="N64" s="34">
        <v>40.200000000000003</v>
      </c>
      <c r="O64" s="25">
        <f t="shared" si="3"/>
        <v>44.974999999999994</v>
      </c>
      <c r="P64" s="23">
        <v>0.89</v>
      </c>
      <c r="Q64" s="25">
        <f t="shared" si="4"/>
        <v>40.027749999999997</v>
      </c>
      <c r="R64" s="16">
        <v>66</v>
      </c>
      <c r="S64" s="11">
        <v>0.95</v>
      </c>
      <c r="T64" s="42">
        <f t="shared" si="5"/>
        <v>42.726249999999993</v>
      </c>
      <c r="U64" s="18"/>
    </row>
    <row r="65" spans="1:21" ht="15.75" x14ac:dyDescent="0.25">
      <c r="A65" s="26" t="s">
        <v>145</v>
      </c>
      <c r="B65" s="26" t="s">
        <v>142</v>
      </c>
      <c r="C65" s="35"/>
      <c r="D65" s="34">
        <v>56</v>
      </c>
      <c r="E65" s="35"/>
      <c r="F65" s="34">
        <v>38</v>
      </c>
      <c r="G65" s="35"/>
      <c r="H65" s="34">
        <v>40.299999999999997</v>
      </c>
      <c r="I65" s="34">
        <v>41.2</v>
      </c>
      <c r="J65" s="34">
        <v>37</v>
      </c>
      <c r="K65" s="34">
        <v>39.799999999999997</v>
      </c>
      <c r="L65" s="34">
        <v>80.7</v>
      </c>
      <c r="M65" s="34">
        <v>56.2</v>
      </c>
      <c r="N65" s="34">
        <v>46.6</v>
      </c>
      <c r="O65" s="25">
        <f>AVERAGE(C65:N65)</f>
        <v>48.422222222222224</v>
      </c>
      <c r="P65" s="23">
        <v>0.89</v>
      </c>
      <c r="Q65" s="25">
        <f>O65*0.89</f>
        <v>43.095777777777784</v>
      </c>
      <c r="R65" s="16">
        <v>75</v>
      </c>
      <c r="S65" s="11">
        <v>0.95</v>
      </c>
      <c r="T65" s="42">
        <f>O65*0.95</f>
        <v>46.001111111111108</v>
      </c>
      <c r="U65" s="18"/>
    </row>
    <row r="66" spans="1:21" ht="15.75" x14ac:dyDescent="0.25">
      <c r="A66" s="27" t="s">
        <v>150</v>
      </c>
      <c r="B66" s="19" t="s">
        <v>137</v>
      </c>
      <c r="C66" s="39">
        <v>70</v>
      </c>
      <c r="D66" s="39">
        <v>70</v>
      </c>
      <c r="E66" s="39">
        <v>61.1</v>
      </c>
      <c r="F66" s="39">
        <v>58.8</v>
      </c>
      <c r="G66" s="39">
        <v>53</v>
      </c>
      <c r="H66" s="39">
        <v>37.200000000000003</v>
      </c>
      <c r="I66" s="39">
        <v>50.6</v>
      </c>
      <c r="J66" s="40">
        <v>55.67936064814814</v>
      </c>
      <c r="K66" s="39">
        <v>49.3</v>
      </c>
      <c r="L66" s="39">
        <v>48.3</v>
      </c>
      <c r="M66" s="39">
        <v>71</v>
      </c>
      <c r="N66" s="39">
        <v>68.3</v>
      </c>
      <c r="O66" s="25">
        <f>AVERAGE(C66:N66)</f>
        <v>57.773280054012339</v>
      </c>
      <c r="P66" s="23">
        <v>0.89</v>
      </c>
      <c r="Q66" s="25">
        <f>O66*0.89</f>
        <v>51.418219248070983</v>
      </c>
      <c r="R66" s="44">
        <v>100</v>
      </c>
      <c r="S66" s="11">
        <v>0.95</v>
      </c>
      <c r="T66" s="43">
        <f>O66*0.95</f>
        <v>54.884616051311717</v>
      </c>
      <c r="U66" s="20"/>
    </row>
    <row r="67" spans="1:21" ht="15.75" x14ac:dyDescent="0.25">
      <c r="A67" s="27" t="s">
        <v>151</v>
      </c>
      <c r="B67" s="19" t="s">
        <v>138</v>
      </c>
      <c r="C67" s="39">
        <v>62.7</v>
      </c>
      <c r="D67" s="41"/>
      <c r="E67" s="39">
        <v>41</v>
      </c>
      <c r="F67" s="39">
        <v>53.3</v>
      </c>
      <c r="G67" s="39">
        <v>48.4</v>
      </c>
      <c r="H67" s="39">
        <v>36</v>
      </c>
      <c r="I67" s="39">
        <v>35</v>
      </c>
      <c r="J67" s="40">
        <v>43.880699652777778</v>
      </c>
      <c r="K67" s="39">
        <v>39.4</v>
      </c>
      <c r="L67" s="39">
        <v>42.2</v>
      </c>
      <c r="M67" s="39">
        <v>50</v>
      </c>
      <c r="N67" s="39">
        <v>41.1</v>
      </c>
      <c r="O67" s="25">
        <f>AVERAGE(C67:N67)</f>
        <v>44.816427241161612</v>
      </c>
      <c r="P67" s="23">
        <v>0.89</v>
      </c>
      <c r="Q67" s="24">
        <f>O67*0.89</f>
        <v>39.886620244633839</v>
      </c>
      <c r="R67" s="44">
        <v>91</v>
      </c>
      <c r="S67" s="11">
        <v>0.95</v>
      </c>
      <c r="T67" s="43">
        <f>O67*0.95</f>
        <v>42.575605879103527</v>
      </c>
      <c r="U67" s="20"/>
    </row>
    <row r="69" spans="1:21" x14ac:dyDescent="0.2">
      <c r="B69" t="s">
        <v>147</v>
      </c>
      <c r="D69" t="s">
        <v>149</v>
      </c>
    </row>
    <row r="70" spans="1:21" x14ac:dyDescent="0.2">
      <c r="M70" t="s">
        <v>148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 Diffusion Tube Results Summary</dc:title>
  <dc:creator/>
  <cp:keywords/>
  <cp:lastModifiedBy/>
  <dcterms:created xsi:type="dcterms:W3CDTF">2018-06-29T09:57:09Z</dcterms:created>
  <dcterms:modified xsi:type="dcterms:W3CDTF">2018-06-29T09:58:13Z</dcterms:modified>
</cp:coreProperties>
</file>