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Robin\Desktop\Statistics\"/>
    </mc:Choice>
  </mc:AlternateContent>
  <xr:revisionPtr revIDLastSave="0" documentId="8_{FF188FEB-58FA-4B95-86AA-6AF43E474BC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H3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4" i="1"/>
  <c r="G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L13" i="1" l="1"/>
  <c r="M13" i="1"/>
  <c r="N13" i="1"/>
  <c r="K13" i="1"/>
  <c r="C33" i="1" l="1"/>
  <c r="C32" i="1"/>
</calcChain>
</file>

<file path=xl/sharedStrings.xml><?xml version="1.0" encoding="utf-8"?>
<sst xmlns="http://schemas.openxmlformats.org/spreadsheetml/2006/main" count="80" uniqueCount="45">
  <si>
    <t>Y</t>
  </si>
  <si>
    <t>X1</t>
  </si>
  <si>
    <t>X2</t>
  </si>
  <si>
    <t>X3</t>
  </si>
  <si>
    <t>X4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</si>
  <si>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</si>
  <si>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</si>
  <si>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</si>
  <si>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</si>
  <si>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</si>
  <si>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</si>
  <si>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Corelation between X1 AND Y</t>
  </si>
  <si>
    <t>no of weekly riders(prediction)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</si>
  <si>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</si>
  <si>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</si>
  <si>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</si>
  <si>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</si>
  <si>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</si>
  <si>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</si>
  <si>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</si>
  <si>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</si>
  <si>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</si>
  <si>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</si>
  <si>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</si>
  <si>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</si>
  <si>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</si>
  <si>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</si>
  <si>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</si>
  <si>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</si>
  <si>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</si>
  <si>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</si>
  <si>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</si>
  <si>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</si>
  <si>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</si>
  <si>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</si>
  <si>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</si>
  <si>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</si>
  <si>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</si>
  <si>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</si>
  <si>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</si>
  <si>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</si>
  <si>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(y-ypredcted)^2</t>
  </si>
  <si>
    <t>Y-YAVG</t>
  </si>
  <si>
    <t xml:space="preserve">ADJ R2= </t>
  </si>
  <si>
    <t>R2=0.95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</si>
</sst>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689F-6969-423B-A3E0-D5A2ACF081B5}">
  <dimension ref="A1:I21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13</v>
      </c>
    </row>
    <row r="2" spans="1:9" ht="15" thickBot="1" x14ac:dyDescent="0.35"/>
    <row r="3" spans="1:9" x14ac:dyDescent="0.3">
      <c r="A3" s="11" t="s">
        <v>14</v>
      </c>
      <c r="B3" s="11"/>
    </row>
    <row r="4" spans="1:9" x14ac:dyDescent="0.3">
      <c r="A4" s="8" t="s">
        <v>15</v>
      </c>
      <c r="B4" s="8">
        <v>0.9723643429967247</v>
      </c>
    </row>
    <row r="5" spans="1:9" x14ac:dyDescent="0.3">
      <c r="A5" s="8" t="s">
        <v>16</v>
      </c>
      <c r="B5" s="8">
        <v>0.94549241553145202</v>
      </c>
    </row>
    <row r="6" spans="1:9" x14ac:dyDescent="0.3">
      <c r="A6" s="8" t="s">
        <v>17</v>
      </c>
      <c r="B6" s="8">
        <v>0.93558194562807973</v>
      </c>
    </row>
    <row r="7" spans="1:9" x14ac:dyDescent="0.3">
      <c r="A7" s="8" t="s">
        <v>18</v>
      </c>
      <c r="B7" s="8">
        <v>5406.3701680351205</v>
      </c>
    </row>
    <row r="8" spans="1:9" ht="15" thickBot="1" x14ac:dyDescent="0.35">
      <c r="A8" s="9" t="s">
        <v>19</v>
      </c>
      <c r="B8" s="9">
        <v>27</v>
      </c>
    </row>
    <row r="10" spans="1:9" ht="15" thickBot="1" x14ac:dyDescent="0.35">
      <c r="A10" t="s">
        <v>20</v>
      </c>
    </row>
    <row r="11" spans="1:9" x14ac:dyDescent="0.3">
      <c r="A11" s="10"/>
      <c r="B11" s="10" t="s">
        <v>25</v>
      </c>
      <c r="C11" s="10" t="s">
        <v>26</v>
      </c>
      <c r="D11" s="10" t="s">
        <v>27</v>
      </c>
      <c r="E11" s="10" t="s">
        <v>28</v>
      </c>
      <c r="F11" s="10" t="s">
        <v>29</v>
      </c>
    </row>
    <row r="12" spans="1:9" x14ac:dyDescent="0.3">
      <c r="A12" s="8" t="s">
        <v>21</v>
      </c>
      <c r="B12" s="8">
        <v>4</v>
      </c>
      <c r="C12" s="8">
        <v>11154120959.187813</v>
      </c>
      <c r="D12" s="8">
        <v>2788530239.7969532</v>
      </c>
      <c r="E12" s="8">
        <v>95.403389016873732</v>
      </c>
      <c r="F12" s="8">
        <v>1.4386230749298869E-13</v>
      </c>
    </row>
    <row r="13" spans="1:9" x14ac:dyDescent="0.3">
      <c r="A13" s="8" t="s">
        <v>22</v>
      </c>
      <c r="B13" s="8">
        <v>22</v>
      </c>
      <c r="C13" s="8">
        <v>643034444.66404212</v>
      </c>
      <c r="D13" s="8">
        <v>29228838.393820096</v>
      </c>
      <c r="E13" s="8"/>
      <c r="F13" s="8"/>
    </row>
    <row r="14" spans="1:9" ht="15" thickBot="1" x14ac:dyDescent="0.35">
      <c r="A14" s="9" t="s">
        <v>23</v>
      </c>
      <c r="B14" s="9">
        <v>26</v>
      </c>
      <c r="C14" s="9">
        <v>11797155403.851854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30</v>
      </c>
      <c r="C16" s="10" t="s">
        <v>18</v>
      </c>
      <c r="D16" s="10" t="s">
        <v>31</v>
      </c>
      <c r="E16" s="10" t="s">
        <v>32</v>
      </c>
      <c r="F16" s="10" t="s">
        <v>33</v>
      </c>
      <c r="G16" s="10" t="s">
        <v>34</v>
      </c>
      <c r="H16" s="10" t="s">
        <v>35</v>
      </c>
      <c r="I16" s="10" t="s">
        <v>36</v>
      </c>
    </row>
    <row r="17" spans="1:9" x14ac:dyDescent="0.3">
      <c r="A17" s="8" t="s">
        <v>24</v>
      </c>
      <c r="B17" s="8">
        <v>100222.56066171579</v>
      </c>
      <c r="C17" s="8">
        <v>135917.8740467575</v>
      </c>
      <c r="D17" s="8">
        <v>0.73737587027912121</v>
      </c>
      <c r="E17" s="8">
        <v>0.46868594035493305</v>
      </c>
      <c r="F17" s="8">
        <v>-181653.85777062614</v>
      </c>
      <c r="G17" s="8">
        <v>382098.97909405775</v>
      </c>
      <c r="H17" s="8">
        <v>-181653.85777062614</v>
      </c>
      <c r="I17" s="8">
        <v>382098.97909405775</v>
      </c>
    </row>
    <row r="18" spans="1:9" x14ac:dyDescent="0.3">
      <c r="A18" s="8" t="s">
        <v>37</v>
      </c>
      <c r="B18" s="8">
        <v>-689.52272281917146</v>
      </c>
      <c r="C18" s="8">
        <v>95.402867283151068</v>
      </c>
      <c r="D18" s="8">
        <v>-7.227484272277704</v>
      </c>
      <c r="E18" s="8">
        <v>3.0523499772437099E-7</v>
      </c>
      <c r="F18" s="8">
        <v>-887.37615987852064</v>
      </c>
      <c r="G18" s="8">
        <v>-491.66928575982234</v>
      </c>
      <c r="H18" s="8">
        <v>-887.37615987852064</v>
      </c>
      <c r="I18" s="8">
        <v>-491.66928575982234</v>
      </c>
    </row>
    <row r="19" spans="1:9" x14ac:dyDescent="0.3">
      <c r="A19" s="8" t="s">
        <v>38</v>
      </c>
      <c r="B19" s="8">
        <v>5.4941280009836287E-2</v>
      </c>
      <c r="C19" s="8">
        <v>7.2339148634055953E-2</v>
      </c>
      <c r="D19" s="8">
        <v>0.75949580617501122</v>
      </c>
      <c r="E19" s="8">
        <v>0.45561780315595468</v>
      </c>
      <c r="F19" s="8">
        <v>-9.5080932097438647E-2</v>
      </c>
      <c r="G19" s="8">
        <v>0.20496349211711121</v>
      </c>
      <c r="H19" s="8">
        <v>-9.5080932097438647E-2</v>
      </c>
      <c r="I19" s="8">
        <v>0.20496349211711121</v>
      </c>
    </row>
    <row r="20" spans="1:9" x14ac:dyDescent="0.3">
      <c r="A20" s="8" t="s">
        <v>39</v>
      </c>
      <c r="B20" s="8">
        <v>-1.3013668665867064</v>
      </c>
      <c r="C20" s="8">
        <v>1.627450021412028</v>
      </c>
      <c r="D20" s="8">
        <v>-0.79963553378898766</v>
      </c>
      <c r="E20" s="8">
        <v>0.43247165513329455</v>
      </c>
      <c r="F20" s="8">
        <v>-4.6764916353529413</v>
      </c>
      <c r="G20" s="8">
        <v>2.0737579021795289</v>
      </c>
      <c r="H20" s="8">
        <v>-4.6764916353529413</v>
      </c>
      <c r="I20" s="8">
        <v>2.0737579021795289</v>
      </c>
    </row>
    <row r="21" spans="1:9" ht="15" thickBot="1" x14ac:dyDescent="0.35">
      <c r="A21" s="9" t="s">
        <v>40</v>
      </c>
      <c r="B21" s="9">
        <v>152.4563672637006</v>
      </c>
      <c r="C21" s="9">
        <v>73.86296236669105</v>
      </c>
      <c r="D21" s="9">
        <v>2.0640434986459697</v>
      </c>
      <c r="E21" s="9">
        <v>5.1003698192174263E-2</v>
      </c>
      <c r="F21" s="9">
        <v>-0.72604110418856749</v>
      </c>
      <c r="G21" s="9">
        <v>305.63877563158974</v>
      </c>
      <c r="H21" s="9">
        <v>-0.72604110418856749</v>
      </c>
      <c r="I21" s="9">
        <v>305.63877563158974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E12" workbookViewId="0">
      <selection activeCell="H18" sqref="H18"/>
    </sheetView>
  </sheetViews>
  <sheetFormatPr defaultRowHeight="14.4" x14ac:dyDescent="0.3"/>
  <cols>
    <col min="1" max="1" width="4.109375" bestFit="1" customWidth="1"/>
    <col min="2" max="2" width="18.88671875" bestFit="1" customWidth="1"/>
    <col min="3" max="3" width="11.44140625" bestFit="1" customWidth="1"/>
    <col min="4" max="4" width="13.44140625" bestFit="1" customWidth="1"/>
    <col min="5" max="5" width="19" bestFit="1" customWidth="1"/>
    <col min="6" max="6" width="24.6640625" bestFit="1" customWidth="1"/>
    <col min="7" max="9" width="37.88671875" customWidth="1"/>
  </cols>
  <sheetData>
    <row r="1" spans="1:14" ht="15" thickBot="1" x14ac:dyDescent="0.35">
      <c r="B1" s="8">
        <v>100222.56066171579</v>
      </c>
      <c r="C1" s="8">
        <v>-689.52272281917146</v>
      </c>
      <c r="D1" s="8">
        <v>5.4941280009836287E-2</v>
      </c>
      <c r="E1" s="8">
        <v>-1.3013668665867064</v>
      </c>
      <c r="F1" s="9">
        <v>152.4563672637006</v>
      </c>
    </row>
    <row r="2" spans="1:14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14" x14ac:dyDescent="0.3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12</v>
      </c>
      <c r="H3" s="3" t="s">
        <v>41</v>
      </c>
      <c r="I3" s="3" t="s">
        <v>42</v>
      </c>
    </row>
    <row r="4" spans="1:14" x14ac:dyDescent="0.3">
      <c r="A4" s="4">
        <v>1</v>
      </c>
      <c r="B4" s="5">
        <v>192000</v>
      </c>
      <c r="C4" s="6">
        <v>15</v>
      </c>
      <c r="D4" s="5">
        <v>1800000</v>
      </c>
      <c r="E4" s="7">
        <v>5800</v>
      </c>
      <c r="F4" s="7">
        <v>50</v>
      </c>
      <c r="G4">
        <f>SUMPRODUCT($C$1:$F$1,C4:F4)+$B$1</f>
        <v>188848.91437411564</v>
      </c>
      <c r="H4" s="12">
        <f>(B4-G4)^2</f>
        <v>9929340.6216550041</v>
      </c>
      <c r="I4" s="13">
        <f>(B4-$G$32)^2</f>
        <v>1022331939.1165981</v>
      </c>
    </row>
    <row r="5" spans="1:14" x14ac:dyDescent="0.3">
      <c r="A5" s="4">
        <v>2</v>
      </c>
      <c r="B5" s="5">
        <v>190400</v>
      </c>
      <c r="C5" s="6">
        <v>15</v>
      </c>
      <c r="D5" s="5">
        <v>1790000</v>
      </c>
      <c r="E5" s="7">
        <v>6200</v>
      </c>
      <c r="F5" s="7">
        <v>50</v>
      </c>
      <c r="G5">
        <f t="shared" ref="G5:G38" si="0">SUMPRODUCT($C$1:$F$1,C5:F5)+$B$1</f>
        <v>187778.95482738261</v>
      </c>
      <c r="H5" s="12">
        <f t="shared" ref="H5:H38" si="1">(B5-G5)^2</f>
        <v>6869877.7969009364</v>
      </c>
      <c r="I5" s="13">
        <f t="shared" ref="I5:I38" si="2">(B5-$G$32)^2</f>
        <v>922575376.15363514</v>
      </c>
    </row>
    <row r="6" spans="1:14" x14ac:dyDescent="0.3">
      <c r="A6" s="4">
        <v>3</v>
      </c>
      <c r="B6" s="5">
        <v>191200</v>
      </c>
      <c r="C6" s="6">
        <v>15</v>
      </c>
      <c r="D6" s="5">
        <v>1780000</v>
      </c>
      <c r="E6" s="7">
        <v>6400</v>
      </c>
      <c r="F6" s="7">
        <v>60</v>
      </c>
      <c r="G6">
        <f t="shared" si="0"/>
        <v>188493.83232660394</v>
      </c>
      <c r="H6" s="12">
        <f t="shared" si="1"/>
        <v>7323343.4765338609</v>
      </c>
      <c r="I6" s="13">
        <f t="shared" si="2"/>
        <v>971813657.6351167</v>
      </c>
    </row>
    <row r="7" spans="1:14" x14ac:dyDescent="0.3">
      <c r="A7" s="4">
        <v>4</v>
      </c>
      <c r="B7" s="5">
        <v>177600</v>
      </c>
      <c r="C7" s="6">
        <v>25</v>
      </c>
      <c r="D7" s="5">
        <v>1778000</v>
      </c>
      <c r="E7" s="7">
        <v>6500</v>
      </c>
      <c r="F7" s="7">
        <v>60</v>
      </c>
      <c r="G7">
        <f t="shared" si="0"/>
        <v>181358.58585173386</v>
      </c>
      <c r="H7" s="12">
        <f t="shared" si="1"/>
        <v>14126967.604853975</v>
      </c>
      <c r="I7" s="13">
        <f t="shared" si="2"/>
        <v>308842872.44993144</v>
      </c>
    </row>
    <row r="8" spans="1:14" x14ac:dyDescent="0.3">
      <c r="A8" s="4">
        <v>5</v>
      </c>
      <c r="B8" s="5">
        <v>176800</v>
      </c>
      <c r="C8" s="6">
        <v>25</v>
      </c>
      <c r="D8" s="5">
        <v>1750000</v>
      </c>
      <c r="E8" s="7">
        <v>6550</v>
      </c>
      <c r="F8" s="7">
        <v>60</v>
      </c>
      <c r="G8">
        <f t="shared" si="0"/>
        <v>179755.16166812909</v>
      </c>
      <c r="H8" s="12">
        <f t="shared" si="1"/>
        <v>8732980.4847795106</v>
      </c>
      <c r="I8" s="13">
        <f t="shared" si="2"/>
        <v>281364590.96844995</v>
      </c>
    </row>
    <row r="9" spans="1:14" x14ac:dyDescent="0.3">
      <c r="A9" s="4">
        <v>6</v>
      </c>
      <c r="B9" s="5">
        <v>178400</v>
      </c>
      <c r="C9" s="6">
        <v>25</v>
      </c>
      <c r="D9" s="5">
        <v>1740000</v>
      </c>
      <c r="E9" s="7">
        <v>6580</v>
      </c>
      <c r="F9" s="7">
        <v>70</v>
      </c>
      <c r="G9">
        <f t="shared" si="0"/>
        <v>180691.27153467014</v>
      </c>
      <c r="H9" s="12">
        <f t="shared" si="1"/>
        <v>5249925.2455896782</v>
      </c>
      <c r="I9" s="13">
        <f t="shared" si="2"/>
        <v>337601153.93141294</v>
      </c>
    </row>
    <row r="10" spans="1:14" x14ac:dyDescent="0.3">
      <c r="A10" s="4">
        <v>7</v>
      </c>
      <c r="B10" s="5">
        <v>180800</v>
      </c>
      <c r="C10" s="6">
        <v>25</v>
      </c>
      <c r="D10" s="5">
        <v>1725000</v>
      </c>
      <c r="E10" s="7">
        <v>8200</v>
      </c>
      <c r="F10" s="7">
        <v>75</v>
      </c>
      <c r="G10">
        <f t="shared" si="0"/>
        <v>178521.21984697063</v>
      </c>
      <c r="H10" s="12">
        <f t="shared" si="1"/>
        <v>5192838.9858405385</v>
      </c>
      <c r="I10" s="13">
        <f t="shared" si="2"/>
        <v>431555998.37585741</v>
      </c>
    </row>
    <row r="11" spans="1:14" x14ac:dyDescent="0.3">
      <c r="A11" s="4">
        <v>8</v>
      </c>
      <c r="B11" s="5">
        <v>175200</v>
      </c>
      <c r="C11" s="6">
        <v>30</v>
      </c>
      <c r="D11" s="5">
        <v>1725000</v>
      </c>
      <c r="E11" s="7">
        <v>8600</v>
      </c>
      <c r="F11" s="7">
        <v>75</v>
      </c>
      <c r="G11">
        <f t="shared" si="0"/>
        <v>174553.05948624009</v>
      </c>
      <c r="H11" s="12">
        <f t="shared" si="1"/>
        <v>418532.02834393585</v>
      </c>
      <c r="I11" s="13">
        <f t="shared" si="2"/>
        <v>230248028.00548699</v>
      </c>
    </row>
    <row r="12" spans="1:14" x14ac:dyDescent="0.3">
      <c r="A12" s="4">
        <v>9</v>
      </c>
      <c r="B12" s="5">
        <v>174400</v>
      </c>
      <c r="C12" s="6">
        <v>30</v>
      </c>
      <c r="D12" s="5">
        <v>1720000</v>
      </c>
      <c r="E12" s="7">
        <v>8800</v>
      </c>
      <c r="F12" s="7">
        <v>75</v>
      </c>
      <c r="G12">
        <f t="shared" si="0"/>
        <v>174018.07971287359</v>
      </c>
      <c r="H12" s="12">
        <f t="shared" si="1"/>
        <v>145863.10571872198</v>
      </c>
      <c r="I12" s="13">
        <f t="shared" si="2"/>
        <v>206609746.52400553</v>
      </c>
      <c r="K12" t="s">
        <v>1</v>
      </c>
      <c r="L12" t="s">
        <v>2</v>
      </c>
      <c r="M12" t="s">
        <v>3</v>
      </c>
      <c r="N12" t="s">
        <v>4</v>
      </c>
    </row>
    <row r="13" spans="1:14" x14ac:dyDescent="0.3">
      <c r="A13" s="4">
        <v>10</v>
      </c>
      <c r="B13" s="5">
        <v>173920</v>
      </c>
      <c r="C13" s="6">
        <v>30</v>
      </c>
      <c r="D13" s="5">
        <v>1705000</v>
      </c>
      <c r="E13" s="7">
        <v>9200</v>
      </c>
      <c r="F13" s="7">
        <v>80</v>
      </c>
      <c r="G13">
        <f t="shared" si="0"/>
        <v>173435.69560240986</v>
      </c>
      <c r="H13" s="12">
        <f t="shared" si="1"/>
        <v>234550.7495251467</v>
      </c>
      <c r="I13" s="13">
        <f t="shared" si="2"/>
        <v>193041177.63511664</v>
      </c>
      <c r="J13" t="s">
        <v>0</v>
      </c>
      <c r="K13">
        <f>CORREL($B$4:$B$30,C4:C30)</f>
        <v>-0.96595292293209511</v>
      </c>
      <c r="L13">
        <f t="shared" ref="L13:N13" si="3">CORREL($B$4:$B$30,D4:D30)</f>
        <v>0.89756530921489353</v>
      </c>
      <c r="M13">
        <f t="shared" si="3"/>
        <v>-0.87266516114205994</v>
      </c>
      <c r="N13">
        <f t="shared" si="3"/>
        <v>-0.79342308915546689</v>
      </c>
    </row>
    <row r="14" spans="1:14" x14ac:dyDescent="0.3">
      <c r="A14" s="4">
        <v>11</v>
      </c>
      <c r="B14" s="5">
        <v>172800</v>
      </c>
      <c r="C14" s="6">
        <v>30</v>
      </c>
      <c r="D14" s="5">
        <v>1710000</v>
      </c>
      <c r="E14" s="7">
        <v>9630</v>
      </c>
      <c r="F14" s="7">
        <v>80</v>
      </c>
      <c r="G14">
        <f t="shared" si="0"/>
        <v>173150.81424982677</v>
      </c>
      <c r="H14" s="12">
        <f t="shared" si="1"/>
        <v>123070.63788151926</v>
      </c>
      <c r="I14" s="13">
        <f t="shared" si="2"/>
        <v>163173183.56104255</v>
      </c>
    </row>
    <row r="15" spans="1:14" x14ac:dyDescent="0.3">
      <c r="A15" s="4">
        <v>12</v>
      </c>
      <c r="B15" s="5">
        <v>163200</v>
      </c>
      <c r="C15" s="6">
        <v>40</v>
      </c>
      <c r="D15" s="5">
        <v>1700000</v>
      </c>
      <c r="E15" s="7">
        <v>10570</v>
      </c>
      <c r="F15" s="7">
        <v>80</v>
      </c>
      <c r="G15">
        <f t="shared" si="0"/>
        <v>164482.88936694519</v>
      </c>
      <c r="H15" s="12">
        <f t="shared" si="1"/>
        <v>1645805.1278210396</v>
      </c>
      <c r="I15" s="13">
        <f t="shared" si="2"/>
        <v>10073805.783264752</v>
      </c>
    </row>
    <row r="16" spans="1:14" x14ac:dyDescent="0.3">
      <c r="A16" s="4">
        <v>13</v>
      </c>
      <c r="B16" s="5">
        <v>161600</v>
      </c>
      <c r="C16" s="6">
        <v>40</v>
      </c>
      <c r="D16" s="5">
        <v>1695000</v>
      </c>
      <c r="E16" s="7">
        <v>11330</v>
      </c>
      <c r="F16" s="7">
        <v>85</v>
      </c>
      <c r="G16">
        <f t="shared" si="0"/>
        <v>163981.42598460859</v>
      </c>
      <c r="H16" s="12">
        <f t="shared" si="1"/>
        <v>5671189.7201689994</v>
      </c>
      <c r="I16" s="13">
        <f t="shared" si="2"/>
        <v>2477242.8203017865</v>
      </c>
    </row>
    <row r="17" spans="1:15" x14ac:dyDescent="0.3">
      <c r="A17" s="4">
        <v>14</v>
      </c>
      <c r="B17" s="5">
        <v>161600</v>
      </c>
      <c r="C17" s="6">
        <v>40</v>
      </c>
      <c r="D17" s="5">
        <v>1695000</v>
      </c>
      <c r="E17" s="7">
        <v>11600</v>
      </c>
      <c r="F17" s="7">
        <v>100</v>
      </c>
      <c r="G17">
        <f t="shared" si="0"/>
        <v>165916.90243958571</v>
      </c>
      <c r="H17" s="12">
        <f t="shared" si="1"/>
        <v>18635646.672901075</v>
      </c>
      <c r="I17" s="13">
        <f t="shared" si="2"/>
        <v>2477242.8203017865</v>
      </c>
    </row>
    <row r="18" spans="1:15" x14ac:dyDescent="0.3">
      <c r="A18" s="4">
        <v>15</v>
      </c>
      <c r="B18" s="5">
        <v>160800</v>
      </c>
      <c r="C18" s="6">
        <v>40</v>
      </c>
      <c r="D18" s="5">
        <v>1690000</v>
      </c>
      <c r="E18" s="7">
        <v>11800</v>
      </c>
      <c r="F18" s="7">
        <v>105</v>
      </c>
      <c r="G18">
        <f t="shared" si="0"/>
        <v>166144.20450253767</v>
      </c>
      <c r="H18" s="12">
        <f t="shared" si="1"/>
        <v>28560521.764943924</v>
      </c>
      <c r="I18" s="13">
        <f t="shared" si="2"/>
        <v>598961.33882030344</v>
      </c>
      <c r="J18" t="s">
        <v>13</v>
      </c>
    </row>
    <row r="19" spans="1:15" ht="15" thickBot="1" x14ac:dyDescent="0.35">
      <c r="A19" s="4">
        <v>16</v>
      </c>
      <c r="B19" s="5">
        <v>159200</v>
      </c>
      <c r="C19" s="6">
        <v>40</v>
      </c>
      <c r="D19" s="5">
        <v>1630000</v>
      </c>
      <c r="E19" s="7">
        <v>11830</v>
      </c>
      <c r="F19" s="7">
        <v>105</v>
      </c>
      <c r="G19">
        <f t="shared" si="0"/>
        <v>162808.68669594993</v>
      </c>
      <c r="H19" s="12">
        <f t="shared" si="1"/>
        <v>13022619.669526031</v>
      </c>
      <c r="I19" s="13">
        <f t="shared" si="2"/>
        <v>682398.37585733703</v>
      </c>
    </row>
    <row r="20" spans="1:15" x14ac:dyDescent="0.3">
      <c r="A20" s="4">
        <v>17</v>
      </c>
      <c r="B20" s="5">
        <v>148800</v>
      </c>
      <c r="C20" s="6">
        <v>65</v>
      </c>
      <c r="D20" s="5">
        <v>1640000</v>
      </c>
      <c r="E20" s="7">
        <v>12650</v>
      </c>
      <c r="F20" s="7">
        <v>105</v>
      </c>
      <c r="G20">
        <f t="shared" si="0"/>
        <v>145052.91059496789</v>
      </c>
      <c r="H20" s="12">
        <f t="shared" si="1"/>
        <v>14040679.009303873</v>
      </c>
      <c r="I20" s="13">
        <f t="shared" si="2"/>
        <v>126024739.11659805</v>
      </c>
      <c r="J20" s="11" t="s">
        <v>14</v>
      </c>
      <c r="K20" s="11"/>
    </row>
    <row r="21" spans="1:15" x14ac:dyDescent="0.3">
      <c r="A21" s="4">
        <v>18</v>
      </c>
      <c r="B21" s="5">
        <v>115696</v>
      </c>
      <c r="C21" s="6">
        <v>102</v>
      </c>
      <c r="D21" s="5">
        <v>1635000</v>
      </c>
      <c r="E21" s="7">
        <v>13000</v>
      </c>
      <c r="F21" s="7">
        <v>110</v>
      </c>
      <c r="G21">
        <f t="shared" si="0"/>
        <v>119572.66688362251</v>
      </c>
      <c r="H21" s="12">
        <f t="shared" si="1"/>
        <v>15028546.126575498</v>
      </c>
      <c r="I21" s="13">
        <f t="shared" si="2"/>
        <v>1965155467.4128942</v>
      </c>
      <c r="J21" s="8" t="s">
        <v>15</v>
      </c>
      <c r="K21" s="8">
        <v>0.9723643429967247</v>
      </c>
    </row>
    <row r="22" spans="1:15" x14ac:dyDescent="0.3">
      <c r="A22" s="4">
        <v>19</v>
      </c>
      <c r="B22" s="5">
        <v>147200</v>
      </c>
      <c r="C22" s="6">
        <v>75</v>
      </c>
      <c r="D22" s="5">
        <v>1630000</v>
      </c>
      <c r="E22" s="7">
        <v>13224</v>
      </c>
      <c r="F22" s="7">
        <v>125</v>
      </c>
      <c r="G22">
        <f t="shared" si="0"/>
        <v>139910.41333053104</v>
      </c>
      <c r="H22" s="12">
        <f t="shared" si="1"/>
        <v>53138073.811699584</v>
      </c>
      <c r="I22" s="13">
        <f t="shared" si="2"/>
        <v>164508176.15363508</v>
      </c>
      <c r="J22" s="8" t="s">
        <v>16</v>
      </c>
      <c r="K22" s="8">
        <v>0.94549241553145202</v>
      </c>
    </row>
    <row r="23" spans="1:15" x14ac:dyDescent="0.3">
      <c r="A23" s="4">
        <v>20</v>
      </c>
      <c r="B23" s="5">
        <v>150400</v>
      </c>
      <c r="C23" s="6">
        <v>75</v>
      </c>
      <c r="D23" s="5">
        <v>1620000</v>
      </c>
      <c r="E23" s="7">
        <v>13766</v>
      </c>
      <c r="F23" s="7">
        <v>130</v>
      </c>
      <c r="G23">
        <f t="shared" si="0"/>
        <v>139417.94152506121</v>
      </c>
      <c r="H23" s="12">
        <f t="shared" si="1"/>
        <v>120605608.34697495</v>
      </c>
      <c r="I23" s="13">
        <f t="shared" si="2"/>
        <v>92661302.079561025</v>
      </c>
      <c r="J23" s="8" t="s">
        <v>17</v>
      </c>
      <c r="K23" s="8">
        <v>0.93558194562807973</v>
      </c>
    </row>
    <row r="24" spans="1:15" x14ac:dyDescent="0.3">
      <c r="A24" s="4">
        <v>21</v>
      </c>
      <c r="B24" s="5">
        <v>152000</v>
      </c>
      <c r="C24" s="6">
        <v>75</v>
      </c>
      <c r="D24" s="5">
        <v>1615000</v>
      </c>
      <c r="E24" s="7">
        <v>14010</v>
      </c>
      <c r="F24" s="7">
        <v>150</v>
      </c>
      <c r="G24">
        <f t="shared" si="0"/>
        <v>141874.82895483886</v>
      </c>
      <c r="H24" s="12">
        <f t="shared" si="1"/>
        <v>102519088.6937696</v>
      </c>
      <c r="I24" s="13">
        <f t="shared" si="2"/>
        <v>64417865.042523988</v>
      </c>
      <c r="J24" s="8" t="s">
        <v>18</v>
      </c>
      <c r="K24" s="8">
        <v>5406.3701680351205</v>
      </c>
    </row>
    <row r="25" spans="1:15" ht="15" thickBot="1" x14ac:dyDescent="0.35">
      <c r="A25" s="4">
        <v>22</v>
      </c>
      <c r="B25" s="5">
        <v>136000</v>
      </c>
      <c r="C25" s="6">
        <v>80</v>
      </c>
      <c r="D25" s="5">
        <v>1605000</v>
      </c>
      <c r="E25" s="7">
        <v>14468</v>
      </c>
      <c r="F25" s="7">
        <v>155</v>
      </c>
      <c r="G25">
        <f t="shared" si="0"/>
        <v>138044.05835206644</v>
      </c>
      <c r="H25" s="12">
        <f t="shared" si="1"/>
        <v>4178174.5466525573</v>
      </c>
      <c r="I25" s="13">
        <f t="shared" si="2"/>
        <v>577252235.41289437</v>
      </c>
      <c r="J25" s="9" t="s">
        <v>19</v>
      </c>
      <c r="K25" s="9">
        <v>27</v>
      </c>
    </row>
    <row r="26" spans="1:15" x14ac:dyDescent="0.3">
      <c r="A26" s="4">
        <v>23</v>
      </c>
      <c r="B26" s="5">
        <v>126240</v>
      </c>
      <c r="C26" s="6">
        <v>86</v>
      </c>
      <c r="D26" s="5">
        <v>1590000</v>
      </c>
      <c r="E26" s="7">
        <v>15000</v>
      </c>
      <c r="F26" s="7">
        <v>165</v>
      </c>
      <c r="G26">
        <f t="shared" si="0"/>
        <v>133915.03931461673</v>
      </c>
      <c r="H26" s="12">
        <f t="shared" si="1"/>
        <v>58906228.480912499</v>
      </c>
      <c r="I26" s="13">
        <f t="shared" si="2"/>
        <v>1141498801.3388202</v>
      </c>
    </row>
    <row r="27" spans="1:15" ht="15" thickBot="1" x14ac:dyDescent="0.35">
      <c r="A27" s="4">
        <v>24</v>
      </c>
      <c r="B27" s="5">
        <v>123888</v>
      </c>
      <c r="C27" s="6">
        <v>98</v>
      </c>
      <c r="D27" s="5">
        <v>1595000</v>
      </c>
      <c r="E27" s="7">
        <v>15200</v>
      </c>
      <c r="F27" s="7">
        <v>175</v>
      </c>
      <c r="G27">
        <f t="shared" si="0"/>
        <v>127179.76334015554</v>
      </c>
      <c r="H27" s="12">
        <f t="shared" si="1"/>
        <v>10835705.88759193</v>
      </c>
      <c r="I27" s="13">
        <f t="shared" si="2"/>
        <v>1305960397.7832646</v>
      </c>
      <c r="J27" t="s">
        <v>20</v>
      </c>
    </row>
    <row r="28" spans="1:15" x14ac:dyDescent="0.3">
      <c r="A28" s="4">
        <v>25</v>
      </c>
      <c r="B28" s="5">
        <v>126080</v>
      </c>
      <c r="C28" s="6">
        <v>87</v>
      </c>
      <c r="D28" s="5">
        <v>1590000</v>
      </c>
      <c r="E28" s="7">
        <v>15600</v>
      </c>
      <c r="F28" s="7">
        <v>175</v>
      </c>
      <c r="G28">
        <f t="shared" si="0"/>
        <v>133969.26014448254</v>
      </c>
      <c r="H28" s="12">
        <f t="shared" si="1"/>
        <v>62240425.627320692</v>
      </c>
      <c r="I28" s="13">
        <f t="shared" si="2"/>
        <v>1152335945.0425239</v>
      </c>
      <c r="J28" s="10"/>
      <c r="K28" s="10" t="s">
        <v>25</v>
      </c>
      <c r="L28" s="10" t="s">
        <v>26</v>
      </c>
      <c r="M28" s="10" t="s">
        <v>27</v>
      </c>
      <c r="N28" s="10" t="s">
        <v>28</v>
      </c>
      <c r="O28" s="10" t="s">
        <v>29</v>
      </c>
    </row>
    <row r="29" spans="1:15" x14ac:dyDescent="0.3">
      <c r="A29" s="4">
        <v>26</v>
      </c>
      <c r="B29" s="5">
        <v>151680</v>
      </c>
      <c r="C29" s="6">
        <v>77</v>
      </c>
      <c r="D29" s="5">
        <v>1600000</v>
      </c>
      <c r="E29" s="7">
        <v>16000</v>
      </c>
      <c r="F29" s="7">
        <v>190</v>
      </c>
      <c r="G29">
        <f t="shared" si="0"/>
        <v>143180.19893509345</v>
      </c>
      <c r="H29" s="12">
        <f t="shared" si="1"/>
        <v>72246618.142986596</v>
      </c>
      <c r="I29" s="13">
        <f t="shared" si="2"/>
        <v>69656952.449931398</v>
      </c>
      <c r="J29" s="8" t="s">
        <v>21</v>
      </c>
      <c r="K29" s="8">
        <v>4</v>
      </c>
      <c r="L29" s="8">
        <v>11154120959.187813</v>
      </c>
      <c r="M29" s="8">
        <v>2788530239.7969532</v>
      </c>
      <c r="N29" s="8">
        <v>95.403389016873732</v>
      </c>
      <c r="O29" s="8">
        <v>1.4386230749298869E-13</v>
      </c>
    </row>
    <row r="30" spans="1:15" x14ac:dyDescent="0.3">
      <c r="A30" s="4">
        <v>27</v>
      </c>
      <c r="B30" s="5">
        <v>152800</v>
      </c>
      <c r="C30" s="6">
        <v>63</v>
      </c>
      <c r="D30" s="5">
        <v>1610000</v>
      </c>
      <c r="E30" s="7">
        <v>16200</v>
      </c>
      <c r="F30" s="7">
        <v>200</v>
      </c>
      <c r="G30">
        <f t="shared" si="0"/>
        <v>154647.2201539799</v>
      </c>
      <c r="H30" s="12">
        <f t="shared" si="1"/>
        <v>3412222.2972695213</v>
      </c>
      <c r="I30" s="13">
        <f t="shared" si="2"/>
        <v>52216146.524005473</v>
      </c>
      <c r="J30" s="8" t="s">
        <v>22</v>
      </c>
      <c r="K30" s="8">
        <v>22</v>
      </c>
      <c r="L30" s="8">
        <v>643034444.66404212</v>
      </c>
      <c r="M30" s="8">
        <v>29228838.393820096</v>
      </c>
      <c r="N30" s="8"/>
      <c r="O30" s="8"/>
    </row>
    <row r="31" spans="1:15" ht="15" thickBot="1" x14ac:dyDescent="0.35">
      <c r="H31" s="12"/>
      <c r="I31" s="13"/>
      <c r="J31" s="9" t="s">
        <v>23</v>
      </c>
      <c r="K31" s="9">
        <v>26</v>
      </c>
      <c r="L31" s="9">
        <v>11797155403.851854</v>
      </c>
      <c r="M31" s="9"/>
      <c r="N31" s="9"/>
      <c r="O31" s="9"/>
    </row>
    <row r="32" spans="1:15" ht="15" thickBot="1" x14ac:dyDescent="0.35">
      <c r="C32">
        <f>CORREL(C2:C30,B2:B30)</f>
        <v>-0.96595292293209511</v>
      </c>
      <c r="D32" t="s">
        <v>11</v>
      </c>
      <c r="G32" s="12">
        <f>AVERAGE(B4:B30)</f>
        <v>160026.07407407407</v>
      </c>
      <c r="H32" s="12">
        <f>SUM(H4:H30)</f>
        <v>643034444.66404116</v>
      </c>
      <c r="I32" s="13">
        <f>SUM(I4:I30)</f>
        <v>11797155403.851854</v>
      </c>
    </row>
    <row r="33" spans="3:18" x14ac:dyDescent="0.3">
      <c r="C33">
        <f>CORREL(E4:E30,B4:B30)</f>
        <v>-0.87266516114205994</v>
      </c>
      <c r="H33" s="12"/>
      <c r="I33" s="13"/>
      <c r="J33" s="10"/>
      <c r="K33" s="10" t="s">
        <v>30</v>
      </c>
      <c r="L33" s="10" t="s">
        <v>18</v>
      </c>
      <c r="M33" s="10" t="s">
        <v>31</v>
      </c>
      <c r="N33" s="10" t="s">
        <v>32</v>
      </c>
      <c r="O33" s="10" t="s">
        <v>33</v>
      </c>
      <c r="P33" s="10" t="s">
        <v>34</v>
      </c>
      <c r="Q33" s="10" t="s">
        <v>35</v>
      </c>
      <c r="R33" s="10" t="s">
        <v>36</v>
      </c>
    </row>
    <row r="34" spans="3:18" x14ac:dyDescent="0.3">
      <c r="H34" s="12"/>
      <c r="I34" s="13"/>
      <c r="J34" s="8" t="s">
        <v>24</v>
      </c>
      <c r="K34" s="8">
        <v>100222.56066171579</v>
      </c>
      <c r="L34" s="8">
        <v>135917.8740467575</v>
      </c>
      <c r="M34" s="8">
        <v>0.73737587027912121</v>
      </c>
      <c r="N34" s="8">
        <v>0.46868594035493305</v>
      </c>
      <c r="O34" s="8">
        <v>-181653.85777062614</v>
      </c>
      <c r="P34" s="8">
        <v>382098.97909405775</v>
      </c>
      <c r="Q34" s="8">
        <v>-181653.85777062614</v>
      </c>
      <c r="R34" s="8">
        <v>382098.97909405775</v>
      </c>
    </row>
    <row r="35" spans="3:18" x14ac:dyDescent="0.3">
      <c r="H35" s="12"/>
      <c r="I35" s="13"/>
      <c r="J35" s="8" t="s">
        <v>37</v>
      </c>
      <c r="K35" s="8">
        <v>-689.52272281917146</v>
      </c>
      <c r="L35" s="8">
        <v>95.402867283151068</v>
      </c>
      <c r="M35" s="8">
        <v>-7.227484272277704</v>
      </c>
      <c r="N35" s="8">
        <v>3.0523499772437099E-7</v>
      </c>
      <c r="O35" s="8">
        <v>-887.37615987852064</v>
      </c>
      <c r="P35" s="8">
        <v>-491.66928575982234</v>
      </c>
      <c r="Q35" s="8">
        <v>-887.37615987852064</v>
      </c>
      <c r="R35" s="8">
        <v>-491.66928575982234</v>
      </c>
    </row>
    <row r="36" spans="3:18" x14ac:dyDescent="0.3">
      <c r="H36" s="12"/>
      <c r="I36" s="13"/>
      <c r="J36" s="8" t="s">
        <v>38</v>
      </c>
      <c r="K36" s="8">
        <v>5.4941280009836287E-2</v>
      </c>
      <c r="L36" s="8">
        <v>7.2339148634055953E-2</v>
      </c>
      <c r="M36" s="8">
        <v>0.75949580617501122</v>
      </c>
      <c r="N36" s="8">
        <v>0.45561780315595468</v>
      </c>
      <c r="O36" s="8">
        <v>-9.5080932097438647E-2</v>
      </c>
      <c r="P36" s="8">
        <v>0.20496349211711121</v>
      </c>
      <c r="Q36" s="8">
        <v>-9.5080932097438647E-2</v>
      </c>
      <c r="R36" s="8">
        <v>0.20496349211711121</v>
      </c>
    </row>
    <row r="37" spans="3:18" x14ac:dyDescent="0.3">
      <c r="H37" s="12"/>
      <c r="I37" s="13"/>
      <c r="J37" s="8" t="s">
        <v>39</v>
      </c>
      <c r="K37" s="8">
        <v>-1.3013668665867064</v>
      </c>
      <c r="L37" s="8">
        <v>1.627450021412028</v>
      </c>
      <c r="M37" s="8">
        <v>-0.79963553378898766</v>
      </c>
      <c r="N37" s="8">
        <v>0.43247165513329455</v>
      </c>
      <c r="O37" s="8">
        <v>-4.6764916353529413</v>
      </c>
      <c r="P37" s="8">
        <v>2.0737579021795289</v>
      </c>
      <c r="Q37" s="8">
        <v>-4.6764916353529413</v>
      </c>
      <c r="R37" s="8">
        <v>2.0737579021795289</v>
      </c>
    </row>
    <row r="38" spans="3:18" ht="15" thickBot="1" x14ac:dyDescent="0.35">
      <c r="H38" s="12" t="s">
        <v>44</v>
      </c>
      <c r="I38" s="13"/>
      <c r="J38" s="9" t="s">
        <v>40</v>
      </c>
      <c r="K38" s="9">
        <v>152.4563672637006</v>
      </c>
      <c r="L38" s="9">
        <v>73.86296236669105</v>
      </c>
      <c r="M38" s="9">
        <v>2.0640434986459697</v>
      </c>
      <c r="N38" s="9">
        <v>5.1003698192174263E-2</v>
      </c>
      <c r="O38" s="9">
        <v>-0.72604110418856749</v>
      </c>
      <c r="P38" s="9">
        <v>305.63877563158974</v>
      </c>
      <c r="Q38" s="9">
        <v>-0.72604110418856749</v>
      </c>
      <c r="R38" s="9">
        <v>305.63877563158974</v>
      </c>
    </row>
    <row r="39" spans="3:18" x14ac:dyDescent="0.3">
      <c r="H39" t="s">
        <v>43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Robin</cp:lastModifiedBy>
  <dcterms:created xsi:type="dcterms:W3CDTF">2020-01-26T07:31:16Z</dcterms:created>
  <dcterms:modified xsi:type="dcterms:W3CDTF">2020-01-26T10:32:39Z</dcterms:modified>
</cp:coreProperties>
</file>