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7246D45F-FEBD-1A4A-B679-9EC98441A437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Data!$F$2:$F$10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G58" i="1"/>
  <c r="G55" i="1"/>
  <c r="G42" i="1"/>
  <c r="G34" i="1"/>
  <c r="G23" i="1"/>
  <c r="G24" i="1"/>
  <c r="G22" i="1"/>
  <c r="H14" i="1"/>
  <c r="C14" i="1"/>
  <c r="H13" i="1"/>
  <c r="C13" i="1"/>
  <c r="I2" i="1"/>
  <c r="I5" i="1"/>
  <c r="I3" i="1"/>
  <c r="I4" i="1"/>
  <c r="I10" i="1"/>
  <c r="F10" i="1"/>
  <c r="I8" i="1"/>
  <c r="I7" i="1"/>
  <c r="I9" i="1"/>
  <c r="I11" i="1"/>
  <c r="I6" i="1"/>
  <c r="G70" i="1"/>
  <c r="G69" i="1"/>
  <c r="G68" i="1"/>
  <c r="G67" i="1"/>
  <c r="F67" i="1"/>
  <c r="H67" i="1"/>
  <c r="I67" i="1"/>
  <c r="H68" i="1"/>
  <c r="I68" i="1"/>
  <c r="C67" i="1"/>
  <c r="C68" i="1"/>
  <c r="H63" i="1"/>
  <c r="I63" i="1"/>
  <c r="H64" i="1"/>
  <c r="I64" i="1"/>
  <c r="H65" i="1"/>
  <c r="I65" i="1"/>
  <c r="H66" i="1"/>
  <c r="I66" i="1"/>
  <c r="G66" i="1"/>
  <c r="G65" i="1"/>
  <c r="G63" i="1"/>
  <c r="F64" i="1"/>
  <c r="F63" i="1"/>
  <c r="C63" i="1"/>
  <c r="C64" i="1"/>
  <c r="H61" i="1"/>
  <c r="I61" i="1"/>
  <c r="H62" i="1"/>
  <c r="I62" i="1"/>
  <c r="G62" i="1"/>
  <c r="G61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G60" i="1"/>
  <c r="G59" i="1"/>
  <c r="G57" i="1"/>
  <c r="F58" i="1"/>
  <c r="F57" i="1"/>
  <c r="C57" i="1"/>
  <c r="C58" i="1"/>
  <c r="G56" i="1"/>
  <c r="G54" i="1"/>
  <c r="G53" i="1"/>
  <c r="F53" i="1"/>
  <c r="F54" i="1"/>
  <c r="F55" i="1"/>
  <c r="F56" i="1"/>
  <c r="C53" i="1"/>
  <c r="C54" i="1"/>
  <c r="C55" i="1"/>
  <c r="C56" i="1"/>
  <c r="H47" i="1"/>
  <c r="I47" i="1"/>
  <c r="H48" i="1"/>
  <c r="I48" i="1"/>
  <c r="H49" i="1"/>
  <c r="I49" i="1"/>
  <c r="H50" i="1"/>
  <c r="I50" i="1"/>
  <c r="H51" i="1"/>
  <c r="I51" i="1"/>
  <c r="H52" i="1"/>
  <c r="I52" i="1"/>
  <c r="G52" i="1"/>
  <c r="G51" i="1"/>
  <c r="G50" i="1"/>
  <c r="G49" i="1"/>
  <c r="G48" i="1"/>
  <c r="G47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G46" i="1"/>
  <c r="G45" i="1"/>
  <c r="G44" i="1"/>
  <c r="G43" i="1"/>
  <c r="G41" i="1"/>
  <c r="F42" i="1"/>
  <c r="F41" i="1"/>
  <c r="C41" i="1"/>
  <c r="C42" i="1"/>
  <c r="G40" i="1"/>
  <c r="G39" i="1"/>
  <c r="G38" i="1"/>
  <c r="G37" i="1"/>
  <c r="H31" i="1"/>
  <c r="I31" i="1"/>
  <c r="H32" i="1"/>
  <c r="I32" i="1"/>
  <c r="H33" i="1"/>
  <c r="I33" i="1"/>
  <c r="H34" i="1"/>
  <c r="I34" i="1"/>
  <c r="H35" i="1"/>
  <c r="I35" i="1"/>
  <c r="H36" i="1"/>
  <c r="I36" i="1"/>
  <c r="G36" i="1"/>
  <c r="G35" i="1"/>
  <c r="G33" i="1"/>
  <c r="F33" i="1"/>
  <c r="C33" i="1"/>
  <c r="G32" i="1"/>
  <c r="G31" i="1"/>
  <c r="G30" i="1"/>
  <c r="G29" i="1"/>
  <c r="G28" i="1"/>
  <c r="G27" i="1"/>
  <c r="I15" i="1"/>
  <c r="G26" i="1"/>
  <c r="G25" i="1"/>
  <c r="G21" i="1"/>
  <c r="F23" i="1"/>
  <c r="F22" i="1"/>
  <c r="F21" i="1"/>
  <c r="H21" i="1"/>
  <c r="I21" i="1"/>
  <c r="H22" i="1"/>
  <c r="I22" i="1"/>
  <c r="H23" i="1"/>
  <c r="I23" i="1"/>
  <c r="C21" i="1"/>
  <c r="C22" i="1"/>
  <c r="C23" i="1"/>
  <c r="G20" i="1"/>
  <c r="G19" i="1"/>
  <c r="G18" i="1"/>
  <c r="G17" i="1"/>
  <c r="G15" i="1"/>
  <c r="C15" i="1"/>
  <c r="C16" i="1"/>
  <c r="G16" i="1"/>
  <c r="H15" i="1"/>
  <c r="H16" i="1"/>
  <c r="F16" i="1"/>
  <c r="F15" i="1"/>
  <c r="C65" i="1"/>
  <c r="F35" i="1"/>
  <c r="C35" i="1"/>
  <c r="F8" i="1"/>
  <c r="F9" i="1"/>
  <c r="H12" i="1"/>
  <c r="C12" i="1"/>
  <c r="C45" i="1"/>
  <c r="C34" i="1"/>
  <c r="C31" i="1"/>
  <c r="F65" i="1"/>
  <c r="F45" i="1"/>
  <c r="F34" i="1"/>
  <c r="F31" i="1"/>
  <c r="F17" i="1"/>
  <c r="F18" i="1"/>
  <c r="F19" i="1"/>
  <c r="F20" i="1"/>
  <c r="F25" i="1"/>
  <c r="F26" i="1"/>
  <c r="F29" i="1"/>
  <c r="F30" i="1"/>
  <c r="F27" i="1"/>
  <c r="F28" i="1"/>
  <c r="F24" i="1"/>
  <c r="F32" i="1"/>
  <c r="F37" i="1"/>
  <c r="F38" i="1"/>
  <c r="F36" i="1"/>
  <c r="F39" i="1"/>
  <c r="F40" i="1"/>
  <c r="F43" i="1"/>
  <c r="F44" i="1"/>
  <c r="F46" i="1"/>
  <c r="F47" i="1"/>
  <c r="F48" i="1"/>
  <c r="F49" i="1"/>
  <c r="F50" i="1"/>
  <c r="F51" i="1"/>
  <c r="F52" i="1"/>
  <c r="F59" i="1"/>
  <c r="F60" i="1"/>
  <c r="F61" i="1"/>
  <c r="F62" i="1"/>
  <c r="F66" i="1"/>
  <c r="F69" i="1"/>
  <c r="F70" i="1"/>
  <c r="H70" i="1"/>
  <c r="I70" i="1"/>
  <c r="H28" i="1"/>
  <c r="I28" i="1"/>
  <c r="H30" i="1"/>
  <c r="I30" i="1"/>
  <c r="H26" i="1"/>
  <c r="I26" i="1"/>
  <c r="H20" i="1"/>
  <c r="I20" i="1"/>
  <c r="H18" i="1"/>
  <c r="I18" i="1"/>
  <c r="C70" i="1"/>
  <c r="C66" i="1"/>
  <c r="C62" i="1"/>
  <c r="C60" i="1"/>
  <c r="C52" i="1"/>
  <c r="C50" i="1"/>
  <c r="C48" i="1"/>
  <c r="C46" i="1"/>
  <c r="C44" i="1"/>
  <c r="C40" i="1"/>
  <c r="C36" i="1"/>
  <c r="C28" i="1"/>
  <c r="C30" i="1"/>
  <c r="C26" i="1"/>
  <c r="C20" i="1"/>
  <c r="C18" i="1"/>
  <c r="C38" i="1"/>
  <c r="C32" i="1"/>
  <c r="I17" i="1"/>
  <c r="H69" i="1"/>
  <c r="I69" i="1"/>
  <c r="C69" i="1"/>
  <c r="C59" i="1"/>
  <c r="C61" i="1"/>
  <c r="C49" i="1"/>
  <c r="C51" i="1"/>
  <c r="C43" i="1"/>
  <c r="C47" i="1"/>
  <c r="C39" i="1"/>
  <c r="H24" i="1"/>
  <c r="I24" i="1"/>
  <c r="C24" i="1"/>
  <c r="C37" i="1"/>
  <c r="H25" i="1"/>
  <c r="I25" i="1"/>
  <c r="H29" i="1"/>
  <c r="I29" i="1"/>
  <c r="H27" i="1"/>
  <c r="I27" i="1"/>
  <c r="C25" i="1"/>
  <c r="C29" i="1"/>
  <c r="C27" i="1"/>
  <c r="I19" i="1"/>
  <c r="H17" i="1"/>
  <c r="H19" i="1"/>
  <c r="C17" i="1"/>
  <c r="C19" i="1"/>
  <c r="I16" i="1" l="1"/>
</calcChain>
</file>

<file path=xl/sharedStrings.xml><?xml version="1.0" encoding="utf-8"?>
<sst xmlns="http://schemas.openxmlformats.org/spreadsheetml/2006/main" count="292" uniqueCount="142">
  <si>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</si>
  <si>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</si>
  <si>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</si>
  <si>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</si>
  <si>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</si>
  <si>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</si>
  <si>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</si>
  <si>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</si>
  <si>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</si>
  <si>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</si>
  <si>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</si>
  <si>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</si>
  <si>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</si>
  <si>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</si>
  <si>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</si>
  <si>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</si>
  <si>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</si>
  <si>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</si>
  <si>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</si>
  <si>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</si>
  <si>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</si>
  <si>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</si>
  <si>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</si>
  <si>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</si>
  <si>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</si>
  <si>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</si>
  <si>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</si>
  <si>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</si>
  <si>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</si>
  <si>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</si>
  <si>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</si>
  <si>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</si>
  <si>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</si>
  <si>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</si>
  <si>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</si>
  <si>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</si>
  <si>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</si>
  <si>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</si>
  <si>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</si>
  <si>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</si>
  <si>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</si>
  <si>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</si>
  <si>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</si>
  <si>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</si>
  <si>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</si>
  <si>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</si>
  <si>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</si>
  <si>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</si>
  <si>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</si>
  <si>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</si>
  <si>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</si>
  <si>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</si>
  <si>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</si>
  <si>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</si>
  <si>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</si>
  <si>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</si>
  <si>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</si>
  <si>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</si>
  <si>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</si>
  <si>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</si>
  <si>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</si>
  <si>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</si>
  <si>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</si>
  <si>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</si>
  <si>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</si>
  <si>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</si>
  <si>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</si>
  <si>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</si>
  <si>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</si>
  <si>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</si>
  <si>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</si>
  <si>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</si>
  <si>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</si>
  <si>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</si>
  <si>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</si>
  <si>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</si>
  <si>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</si>
  <si>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</si>
  <si>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</si>
  <si>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</si>
  <si>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</si>
  <si>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</si>
  <si>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</si>
  <si>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</si>
  <si>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</si>
  <si>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</si>
  <si>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</si>
  <si>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</si>
  <si>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</si>
  <si>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</si>
  <si>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</si>
  <si>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</si>
  <si>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</si>
  <si>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</si>
  <si>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America/Soa_Paulo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</si>
  <si>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</si>
  <si>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</si>
  <si>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</si>
  <si>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</si>
  <si>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</si>
  <si>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</si>
  <si>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</si>
  <si>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</si>
  <si>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</si>
  <si>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</si>
  <si>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</si>
  <si>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</si>
  <si>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</si>
  <si>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</si>
  <si>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</si>
  <si>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</si>
  <si>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</si>
  <si>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</si>
  <si>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</si>
  <si>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</si>
  <si>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</si>
  <si>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</si>
  <si>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</si>
  <si>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</si>
  <si>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</si>
  <si>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</si>
  <si>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</si>
  <si>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</si>
  <si>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</si>
  <si>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</si>
  <si>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</si>
  <si>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</si>
  <si>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</si>
  <si>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</si>
  <si>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</si>
  <si>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</si>
  <si>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</si>
  <si>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</si>
  <si>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</si>
  <si>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</si>
  <si>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</si>
  <si>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</si>
  <si>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</si>
  <si>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</si>
  <si>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</si>
  <si>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</si>
  <si>
    <t>Sprint Shootout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</si>
</sst>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10" totalsRowShown="0" headerRowDxfId="1">
  <autoFilter ref="F1:F10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70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3.83203125" style="3" bestFit="1" customWidth="1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137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138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124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123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120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125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139</v>
      </c>
      <c r="F9" s="4">
        <f t="shared" si="0"/>
        <v>44971</v>
      </c>
      <c r="G9" s="3" t="s">
        <v>140</v>
      </c>
      <c r="H9"/>
      <c r="I9" t="str">
        <f>VLOOKUP(A9,Table1[],2)</f>
        <v>Scuderia Ferrari</v>
      </c>
    </row>
    <row r="10" spans="1:9" s="1" customFormat="1" x14ac:dyDescent="0.2">
      <c r="A10" t="s">
        <v>122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119</v>
      </c>
      <c r="B11" s="3" t="s">
        <v>91</v>
      </c>
      <c r="C11"/>
      <c r="D11" s="4">
        <v>44973</v>
      </c>
      <c r="E11" s="5">
        <v>0.79166666666666663</v>
      </c>
      <c r="F11" s="4">
        <v>44973</v>
      </c>
      <c r="G11" s="5">
        <v>0.8125</v>
      </c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70" si="1">VLOOKUP(A12,locations,4)</f>
        <v>Asia/Qatar</v>
      </c>
      <c r="D12" s="4">
        <v>44980</v>
      </c>
      <c r="E12" s="5">
        <v>0.41666666666666669</v>
      </c>
      <c r="F12" s="4">
        <v>44980</v>
      </c>
      <c r="G12" s="5">
        <v>0.8125</v>
      </c>
      <c r="H12" t="str">
        <f t="shared" ref="H12" si="2">VLOOKUP(A12,locations,2)</f>
        <v>Bahrain International Circuit</v>
      </c>
      <c r="I12" t="s">
        <v>99</v>
      </c>
    </row>
    <row r="13" spans="1:9" s="1" customFormat="1" x14ac:dyDescent="0.2">
      <c r="A13" t="s">
        <v>39</v>
      </c>
      <c r="B13" s="3" t="s">
        <v>90</v>
      </c>
      <c r="C13" t="str">
        <f t="shared" ref="C13:C14" si="3">VLOOKUP(A13,locations,4)</f>
        <v>Asia/Qatar</v>
      </c>
      <c r="D13" s="4">
        <v>44981</v>
      </c>
      <c r="E13" s="5">
        <v>0.41666666666666669</v>
      </c>
      <c r="F13" s="4">
        <v>44981</v>
      </c>
      <c r="G13" s="5">
        <v>0.8125</v>
      </c>
      <c r="H13" t="str">
        <f t="shared" ref="H13:H14" si="4">VLOOKUP(A13,locations,2)</f>
        <v>Bahrain International Circuit</v>
      </c>
      <c r="I13" t="s">
        <v>99</v>
      </c>
    </row>
    <row r="14" spans="1:9" s="1" customFormat="1" x14ac:dyDescent="0.2">
      <c r="A14" t="s">
        <v>39</v>
      </c>
      <c r="B14" s="3" t="s">
        <v>90</v>
      </c>
      <c r="C14" t="str">
        <f t="shared" si="3"/>
        <v>Asia/Qatar</v>
      </c>
      <c r="D14" s="4">
        <v>44982</v>
      </c>
      <c r="E14" s="5">
        <v>0.41666666666666669</v>
      </c>
      <c r="F14" s="4">
        <v>44982</v>
      </c>
      <c r="G14" s="5">
        <v>0.8125</v>
      </c>
      <c r="H14" t="str">
        <f t="shared" si="4"/>
        <v>Bahrain International Circuit</v>
      </c>
      <c r="I14" t="s">
        <v>99</v>
      </c>
    </row>
    <row r="15" spans="1:9" x14ac:dyDescent="0.2">
      <c r="A15" t="s">
        <v>39</v>
      </c>
      <c r="B15" s="3" t="s">
        <v>11</v>
      </c>
      <c r="C15" t="str">
        <f t="shared" si="1"/>
        <v>Asia/Qatar</v>
      </c>
      <c r="D15" s="4">
        <v>44989</v>
      </c>
      <c r="E15" s="5">
        <v>0.75</v>
      </c>
      <c r="F15" s="4">
        <f t="shared" ref="F15:F16" si="5">D15</f>
        <v>44989</v>
      </c>
      <c r="G15" s="5">
        <f t="shared" ref="G15" si="6">E15+(1/24)</f>
        <v>0.79166666666666663</v>
      </c>
      <c r="H15" t="str">
        <f t="shared" ref="H15:H16" si="7">VLOOKUP(A15,locations,2)</f>
        <v>Bahrain International Circuit</v>
      </c>
      <c r="I15" t="str">
        <f t="shared" ref="I15:I16" si="8">VLOOKUP(A15,locations,3)</f>
        <v>Gulf Air Bahrain Grand Prix</v>
      </c>
    </row>
    <row r="16" spans="1:9" x14ac:dyDescent="0.2">
      <c r="A16" t="s">
        <v>39</v>
      </c>
      <c r="B16" s="3" t="s">
        <v>10</v>
      </c>
      <c r="C16" t="str">
        <f t="shared" si="1"/>
        <v>Asia/Qatar</v>
      </c>
      <c r="D16" s="4">
        <v>44990</v>
      </c>
      <c r="E16" s="5">
        <v>0.75</v>
      </c>
      <c r="F16" s="4">
        <f t="shared" si="5"/>
        <v>44990</v>
      </c>
      <c r="G16" s="5">
        <f t="shared" ref="G16:G18" si="9">E16+(2*(1/24))</f>
        <v>0.83333333333333337</v>
      </c>
      <c r="H16" t="str">
        <f t="shared" si="7"/>
        <v>Bahrain International Circuit</v>
      </c>
      <c r="I16" t="str">
        <f t="shared" si="8"/>
        <v>Gulf Air Bahrain Grand Prix</v>
      </c>
    </row>
    <row r="17" spans="1:9" x14ac:dyDescent="0.2">
      <c r="A17" t="s">
        <v>40</v>
      </c>
      <c r="B17" s="3" t="s">
        <v>11</v>
      </c>
      <c r="C17" t="str">
        <f t="shared" si="1"/>
        <v>Asia/Qatar</v>
      </c>
      <c r="D17" s="4">
        <v>45003</v>
      </c>
      <c r="E17" s="5">
        <v>0.83333333333333337</v>
      </c>
      <c r="F17" s="4">
        <f t="shared" ref="F17:F70" si="10">D17</f>
        <v>45003</v>
      </c>
      <c r="G17" s="5">
        <f t="shared" ref="G17" si="11">E17+(1/24)</f>
        <v>0.875</v>
      </c>
      <c r="H17" t="str">
        <f t="shared" ref="H17:H69" si="12">VLOOKUP(A17,locations,2)</f>
        <v>Jeddah Corniche Circuit</v>
      </c>
      <c r="I17" t="str">
        <f>VLOOKUP(A17,locations,3)</f>
        <v>STC Saudi Arabian Grand Prix</v>
      </c>
    </row>
    <row r="18" spans="1:9" x14ac:dyDescent="0.2">
      <c r="A18" t="s">
        <v>40</v>
      </c>
      <c r="B18" s="3" t="s">
        <v>10</v>
      </c>
      <c r="C18" t="str">
        <f t="shared" si="1"/>
        <v>Asia/Qatar</v>
      </c>
      <c r="D18" s="4">
        <v>45004</v>
      </c>
      <c r="E18" s="5">
        <v>0.83333333333333337</v>
      </c>
      <c r="F18" s="4">
        <f t="shared" si="10"/>
        <v>45004</v>
      </c>
      <c r="G18" s="5">
        <f t="shared" si="9"/>
        <v>0.91666666666666674</v>
      </c>
      <c r="H18" t="str">
        <f t="shared" ref="H18" si="13">VLOOKUP(A18,locations,2)</f>
        <v>Jeddah Corniche Circuit</v>
      </c>
      <c r="I18" t="str">
        <f>VLOOKUP(A18,locations,3)</f>
        <v>STC Saudi Arabian Grand Prix</v>
      </c>
    </row>
    <row r="19" spans="1:9" x14ac:dyDescent="0.2">
      <c r="A19" t="s">
        <v>20</v>
      </c>
      <c r="B19" s="3" t="s">
        <v>11</v>
      </c>
      <c r="C19" t="str">
        <f t="shared" si="1"/>
        <v>Australia/Melbourne</v>
      </c>
      <c r="D19" s="4">
        <v>45017</v>
      </c>
      <c r="E19" s="5">
        <v>0.66666666666666663</v>
      </c>
      <c r="F19" s="4">
        <f t="shared" si="10"/>
        <v>45017</v>
      </c>
      <c r="G19" s="5">
        <f t="shared" ref="G19" si="14">E19+(1/24)</f>
        <v>0.70833333333333326</v>
      </c>
      <c r="H19" t="str">
        <f t="shared" si="12"/>
        <v>Melbourne Grand Prix Circuit</v>
      </c>
      <c r="I19" t="str">
        <f t="shared" ref="I19:I69" si="15">VLOOKUP(A19,locations,3)</f>
        <v>Rolex Australian Grand Prix</v>
      </c>
    </row>
    <row r="20" spans="1:9" x14ac:dyDescent="0.2">
      <c r="A20" t="s">
        <v>20</v>
      </c>
      <c r="B20" s="3" t="s">
        <v>10</v>
      </c>
      <c r="C20" t="str">
        <f t="shared" si="1"/>
        <v>Australia/Melbourne</v>
      </c>
      <c r="D20" s="4">
        <v>45018</v>
      </c>
      <c r="E20" s="5">
        <v>0.625</v>
      </c>
      <c r="F20" s="4">
        <f t="shared" si="10"/>
        <v>45018</v>
      </c>
      <c r="G20" s="5">
        <f t="shared" ref="G20" si="16">E20+(2*(1/24))</f>
        <v>0.70833333333333337</v>
      </c>
      <c r="H20" t="str">
        <f t="shared" ref="H20:H23" si="17">VLOOKUP(A20,locations,2)</f>
        <v>Melbourne Grand Prix Circuit</v>
      </c>
      <c r="I20" t="str">
        <f t="shared" ref="I20:I23" si="18">VLOOKUP(A20,locations,3)</f>
        <v>Rolex Australian Grand Prix</v>
      </c>
    </row>
    <row r="21" spans="1:9" x14ac:dyDescent="0.2">
      <c r="A21" t="s">
        <v>42</v>
      </c>
      <c r="B21" s="3" t="s">
        <v>11</v>
      </c>
      <c r="C21" t="str">
        <f t="shared" si="1"/>
        <v>Asia/Baku</v>
      </c>
      <c r="D21" s="4">
        <v>45044</v>
      </c>
      <c r="E21" s="5">
        <v>0.70833333333333337</v>
      </c>
      <c r="F21" s="4">
        <f t="shared" si="10"/>
        <v>45044</v>
      </c>
      <c r="G21" s="5">
        <f>E21+(1/24)</f>
        <v>0.75</v>
      </c>
      <c r="H21" t="str">
        <f t="shared" si="17"/>
        <v>Baku City Circuit</v>
      </c>
      <c r="I21" t="str">
        <f t="shared" si="18"/>
        <v>Azerbaijan Grand Prix</v>
      </c>
    </row>
    <row r="22" spans="1:9" x14ac:dyDescent="0.2">
      <c r="A22" t="s">
        <v>42</v>
      </c>
      <c r="B22" s="3" t="s">
        <v>141</v>
      </c>
      <c r="C22" t="str">
        <f t="shared" si="1"/>
        <v>Asia/Baku</v>
      </c>
      <c r="D22" s="4">
        <v>45045</v>
      </c>
      <c r="E22" s="5">
        <v>0.52083333333333337</v>
      </c>
      <c r="F22" s="4">
        <f t="shared" si="10"/>
        <v>45045</v>
      </c>
      <c r="G22" s="5">
        <f>E22+(3*(1/96))</f>
        <v>0.55208333333333337</v>
      </c>
      <c r="H22" t="str">
        <f t="shared" si="17"/>
        <v>Baku City Circuit</v>
      </c>
      <c r="I22" t="str">
        <f t="shared" si="18"/>
        <v>Azerbaijan Grand Prix</v>
      </c>
    </row>
    <row r="23" spans="1:9" x14ac:dyDescent="0.2">
      <c r="A23" t="s">
        <v>42</v>
      </c>
      <c r="B23" s="3" t="s">
        <v>88</v>
      </c>
      <c r="C23" t="str">
        <f t="shared" si="1"/>
        <v>Asia/Baku</v>
      </c>
      <c r="D23" s="4">
        <v>45045</v>
      </c>
      <c r="E23" s="5">
        <v>0.72916666666666663</v>
      </c>
      <c r="F23" s="4">
        <f t="shared" si="10"/>
        <v>45045</v>
      </c>
      <c r="G23" s="5">
        <f>E23+(1/48)</f>
        <v>0.75</v>
      </c>
      <c r="H23" t="str">
        <f t="shared" si="17"/>
        <v>Baku City Circuit</v>
      </c>
      <c r="I23" t="str">
        <f t="shared" si="18"/>
        <v>Azerbaijan Grand Prix</v>
      </c>
    </row>
    <row r="24" spans="1:9" x14ac:dyDescent="0.2">
      <c r="A24" t="s">
        <v>42</v>
      </c>
      <c r="B24" s="3" t="s">
        <v>10</v>
      </c>
      <c r="C24" t="str">
        <f t="shared" ref="C24:C26" si="19">VLOOKUP(A24,locations,4)</f>
        <v>Asia/Baku</v>
      </c>
      <c r="D24" s="4">
        <v>45046</v>
      </c>
      <c r="E24" s="5">
        <v>0.625</v>
      </c>
      <c r="F24" s="4">
        <f t="shared" ref="F24:F26" si="20">D24</f>
        <v>45046</v>
      </c>
      <c r="G24" s="5">
        <f t="shared" ref="G24" si="21">E24+(2*(1/24))</f>
        <v>0.70833333333333337</v>
      </c>
      <c r="H24" t="str">
        <f t="shared" ref="H24:H25" si="22">VLOOKUP(A24,locations,2)</f>
        <v>Baku City Circuit</v>
      </c>
      <c r="I24" t="str">
        <f t="shared" ref="I24:I25" si="23">VLOOKUP(A24,locations,3)</f>
        <v>Azerbaijan Grand Prix</v>
      </c>
    </row>
    <row r="25" spans="1:9" x14ac:dyDescent="0.2">
      <c r="A25" t="s">
        <v>50</v>
      </c>
      <c r="B25" s="3" t="s">
        <v>11</v>
      </c>
      <c r="C25" t="str">
        <f t="shared" si="19"/>
        <v>America/New_York</v>
      </c>
      <c r="D25" s="4">
        <v>45052</v>
      </c>
      <c r="E25" s="5">
        <v>0.66666666666666663</v>
      </c>
      <c r="F25" s="4">
        <f t="shared" si="20"/>
        <v>45052</v>
      </c>
      <c r="G25" s="5">
        <f t="shared" ref="G25" si="24">E25+(1/24)</f>
        <v>0.70833333333333326</v>
      </c>
      <c r="H25" t="str">
        <f t="shared" si="22"/>
        <v>Miami International Autodrome</v>
      </c>
      <c r="I25" t="str">
        <f t="shared" si="23"/>
        <v>crypto.com Miami Grand Prix</v>
      </c>
    </row>
    <row r="26" spans="1:9" x14ac:dyDescent="0.2">
      <c r="A26" t="s">
        <v>50</v>
      </c>
      <c r="B26" s="3" t="s">
        <v>10</v>
      </c>
      <c r="C26" t="str">
        <f t="shared" si="19"/>
        <v>America/New_York</v>
      </c>
      <c r="D26" s="4">
        <v>45053</v>
      </c>
      <c r="E26" s="5">
        <v>0.64583333333333337</v>
      </c>
      <c r="F26" s="4">
        <f t="shared" si="20"/>
        <v>45053</v>
      </c>
      <c r="G26" s="5">
        <f t="shared" ref="G26" si="25">E26+(2*(1/24))</f>
        <v>0.72916666666666674</v>
      </c>
      <c r="H26" t="str">
        <f t="shared" ref="H26" si="26">VLOOKUP(A26,locations,2)</f>
        <v>Miami International Autodrome</v>
      </c>
      <c r="I26" t="str">
        <f t="shared" ref="I26" si="27">VLOOKUP(A26,locations,3)</f>
        <v>crypto.com Miami Grand Prix</v>
      </c>
    </row>
    <row r="27" spans="1:9" x14ac:dyDescent="0.2">
      <c r="A27" t="s">
        <v>41</v>
      </c>
      <c r="B27" s="3" t="s">
        <v>11</v>
      </c>
      <c r="C27" t="str">
        <f>VLOOKUP(A27,locations,4)</f>
        <v>Europe/Paris</v>
      </c>
      <c r="D27" s="4">
        <v>45073</v>
      </c>
      <c r="E27" s="5">
        <v>0.66666666666666663</v>
      </c>
      <c r="F27" s="4">
        <f>D27</f>
        <v>45073</v>
      </c>
      <c r="G27" s="5">
        <f t="shared" ref="G27" si="28">E27+(1/24)</f>
        <v>0.70833333333333326</v>
      </c>
      <c r="H27" t="str">
        <f>VLOOKUP(A27,locations,2)</f>
        <v>Circuit de Monaco</v>
      </c>
      <c r="I27" t="str">
        <f>VLOOKUP(A27,locations,3)</f>
        <v>Grand Prix de Monaco</v>
      </c>
    </row>
    <row r="28" spans="1:9" x14ac:dyDescent="0.2">
      <c r="A28" t="s">
        <v>41</v>
      </c>
      <c r="B28" s="3" t="s">
        <v>10</v>
      </c>
      <c r="C28" t="str">
        <f>VLOOKUP(A28,locations,4)</f>
        <v>Europe/Paris</v>
      </c>
      <c r="D28" s="4">
        <v>45074</v>
      </c>
      <c r="E28" s="5">
        <v>0.625</v>
      </c>
      <c r="F28" s="4">
        <f>D28</f>
        <v>45074</v>
      </c>
      <c r="G28" s="5">
        <f t="shared" ref="G28" si="29">E28+(2*(1/24))</f>
        <v>0.70833333333333337</v>
      </c>
      <c r="H28" t="str">
        <f t="shared" ref="H28" si="30">VLOOKUP(A28,locations,2)</f>
        <v>Circuit de Monaco</v>
      </c>
      <c r="I28" t="str">
        <f t="shared" ref="I28" si="31">VLOOKUP(A28,locations,3)</f>
        <v>Grand Prix de Monaco</v>
      </c>
    </row>
    <row r="29" spans="1:9" x14ac:dyDescent="0.2">
      <c r="A29" t="s">
        <v>13</v>
      </c>
      <c r="B29" s="3" t="s">
        <v>11</v>
      </c>
      <c r="C29" t="str">
        <f t="shared" si="1"/>
        <v>Europe/Madrid</v>
      </c>
      <c r="D29" s="4">
        <v>45080</v>
      </c>
      <c r="E29" s="5">
        <v>0.66666666666666663</v>
      </c>
      <c r="F29" s="4">
        <f t="shared" si="10"/>
        <v>45080</v>
      </c>
      <c r="G29" s="5">
        <f t="shared" ref="G29" si="32">E29+(1/24)</f>
        <v>0.70833333333333326</v>
      </c>
      <c r="H29" t="str">
        <f t="shared" si="12"/>
        <v>Circuit de Barcelona-Catalunya</v>
      </c>
      <c r="I29" t="str">
        <f t="shared" si="15"/>
        <v>Gran Premio de España</v>
      </c>
    </row>
    <row r="30" spans="1:9" x14ac:dyDescent="0.2">
      <c r="A30" t="s">
        <v>13</v>
      </c>
      <c r="B30" s="3" t="s">
        <v>10</v>
      </c>
      <c r="C30" t="str">
        <f t="shared" si="1"/>
        <v>Europe/Madrid</v>
      </c>
      <c r="D30" s="4">
        <v>45081</v>
      </c>
      <c r="E30" s="5">
        <v>0.625</v>
      </c>
      <c r="F30" s="4">
        <f t="shared" si="10"/>
        <v>45081</v>
      </c>
      <c r="G30" s="5">
        <f t="shared" ref="G30" si="33">E30+(2*(1/24))</f>
        <v>0.70833333333333337</v>
      </c>
      <c r="H30" t="str">
        <f t="shared" ref="H30" si="34">VLOOKUP(A30,locations,2)</f>
        <v>Circuit de Barcelona-Catalunya</v>
      </c>
      <c r="I30" t="str">
        <f t="shared" ref="I30" si="35">VLOOKUP(A30,locations,3)</f>
        <v>Gran Premio de España</v>
      </c>
    </row>
    <row r="31" spans="1:9" x14ac:dyDescent="0.2">
      <c r="A31" t="s">
        <v>43</v>
      </c>
      <c r="B31" s="3" t="s">
        <v>11</v>
      </c>
      <c r="C31" t="str">
        <f t="shared" si="1"/>
        <v>America/Montreal</v>
      </c>
      <c r="D31" s="4">
        <v>45094</v>
      </c>
      <c r="E31" s="5">
        <v>0.66666666666666663</v>
      </c>
      <c r="F31" s="4">
        <f t="shared" si="10"/>
        <v>45094</v>
      </c>
      <c r="G31" s="5">
        <f t="shared" ref="G31" si="36">E31+(1/24)</f>
        <v>0.70833333333333326</v>
      </c>
      <c r="H31" t="str">
        <f t="shared" ref="H31:H36" si="37">VLOOKUP(A31,locations,2)</f>
        <v>Circuit Gilles-Villeneuve</v>
      </c>
      <c r="I31" t="str">
        <f t="shared" ref="I31:I36" si="38">VLOOKUP(A31,locations,3)</f>
        <v>Grand Prix du Canada</v>
      </c>
    </row>
    <row r="32" spans="1:9" x14ac:dyDescent="0.2">
      <c r="A32" t="s">
        <v>43</v>
      </c>
      <c r="B32" s="3" t="s">
        <v>10</v>
      </c>
      <c r="C32" t="str">
        <f t="shared" si="1"/>
        <v>America/Montreal</v>
      </c>
      <c r="D32" s="4">
        <v>45095</v>
      </c>
      <c r="E32" s="5">
        <v>0.58333333333333337</v>
      </c>
      <c r="F32" s="4">
        <f t="shared" si="10"/>
        <v>45095</v>
      </c>
      <c r="G32" s="5">
        <f t="shared" ref="G32" si="39">E32+(2*(1/24))</f>
        <v>0.66666666666666674</v>
      </c>
      <c r="H32" t="str">
        <f t="shared" si="37"/>
        <v>Circuit Gilles-Villeneuve</v>
      </c>
      <c r="I32" t="str">
        <f t="shared" si="38"/>
        <v>Grand Prix du Canada</v>
      </c>
    </row>
    <row r="33" spans="1:9" x14ac:dyDescent="0.2">
      <c r="A33" t="s">
        <v>18</v>
      </c>
      <c r="B33" s="3" t="s">
        <v>11</v>
      </c>
      <c r="C33" t="str">
        <f t="shared" si="1"/>
        <v>Europe/Vienna</v>
      </c>
      <c r="D33" s="4">
        <v>45107</v>
      </c>
      <c r="E33" s="5">
        <v>0.70833333333333337</v>
      </c>
      <c r="F33" s="4">
        <f t="shared" si="10"/>
        <v>45107</v>
      </c>
      <c r="G33" s="5">
        <f t="shared" ref="G33:G35" si="40">E33+(1/24)</f>
        <v>0.75</v>
      </c>
      <c r="H33" t="str">
        <f t="shared" si="37"/>
        <v>Red Bull Ring</v>
      </c>
      <c r="I33" t="str">
        <f t="shared" si="38"/>
        <v>Grosser Preis von Österreich</v>
      </c>
    </row>
    <row r="34" spans="1:9" x14ac:dyDescent="0.2">
      <c r="A34" t="s">
        <v>18</v>
      </c>
      <c r="B34" s="3" t="s">
        <v>141</v>
      </c>
      <c r="C34" t="str">
        <f>VLOOKUP(A34,locations,4)</f>
        <v>Europe/Vienna</v>
      </c>
      <c r="D34" s="4">
        <v>45108</v>
      </c>
      <c r="E34" s="5">
        <v>0.5</v>
      </c>
      <c r="F34" s="4">
        <f t="shared" ref="F34:F36" si="41">D34</f>
        <v>45108</v>
      </c>
      <c r="G34" s="5">
        <f>E34+(3*(1/96))</f>
        <v>0.53125</v>
      </c>
      <c r="H34" t="str">
        <f t="shared" si="37"/>
        <v>Red Bull Ring</v>
      </c>
      <c r="I34" t="str">
        <f t="shared" si="38"/>
        <v>Grosser Preis von Österreich</v>
      </c>
    </row>
    <row r="35" spans="1:9" x14ac:dyDescent="0.2">
      <c r="A35" t="s">
        <v>18</v>
      </c>
      <c r="B35" s="3" t="s">
        <v>88</v>
      </c>
      <c r="C35" t="str">
        <f>VLOOKUP(A35,locations,4)</f>
        <v>Europe/Vienna</v>
      </c>
      <c r="D35" s="4">
        <v>45108</v>
      </c>
      <c r="E35" s="5">
        <v>0.6875</v>
      </c>
      <c r="F35" s="4">
        <f t="shared" si="41"/>
        <v>45108</v>
      </c>
      <c r="G35" s="5">
        <f t="shared" si="40"/>
        <v>0.72916666666666663</v>
      </c>
      <c r="H35" t="str">
        <f t="shared" si="37"/>
        <v>Red Bull Ring</v>
      </c>
      <c r="I35" t="str">
        <f t="shared" si="38"/>
        <v>Grosser Preis von Österreich</v>
      </c>
    </row>
    <row r="36" spans="1:9" x14ac:dyDescent="0.2">
      <c r="A36" t="s">
        <v>18</v>
      </c>
      <c r="B36" s="3" t="s">
        <v>10</v>
      </c>
      <c r="C36" t="str">
        <f>VLOOKUP(A36,locations,4)</f>
        <v>Europe/Vienna</v>
      </c>
      <c r="D36" s="4">
        <v>45109</v>
      </c>
      <c r="E36" s="5">
        <v>0.625</v>
      </c>
      <c r="F36" s="4">
        <f t="shared" si="41"/>
        <v>45109</v>
      </c>
      <c r="G36" s="5">
        <f t="shared" ref="G36" si="42">E36+(2*(1/24))</f>
        <v>0.70833333333333337</v>
      </c>
      <c r="H36" t="str">
        <f t="shared" si="37"/>
        <v>Red Bull Ring</v>
      </c>
      <c r="I36" t="str">
        <f t="shared" si="38"/>
        <v>Grosser Preis von Österreich</v>
      </c>
    </row>
    <row r="37" spans="1:9" x14ac:dyDescent="0.2">
      <c r="A37" t="s">
        <v>17</v>
      </c>
      <c r="B37" s="3" t="s">
        <v>11</v>
      </c>
      <c r="C37" t="str">
        <f t="shared" si="1"/>
        <v>Europe/London</v>
      </c>
      <c r="D37" s="4">
        <v>45115</v>
      </c>
      <c r="E37" s="5">
        <v>0.625</v>
      </c>
      <c r="F37" s="4">
        <f t="shared" si="10"/>
        <v>45115</v>
      </c>
      <c r="G37" s="5">
        <f t="shared" ref="G37" si="43">E37+(1/24)</f>
        <v>0.66666666666666663</v>
      </c>
      <c r="H37" t="str">
        <f t="shared" ref="H37:H46" si="44">VLOOKUP(A37,locations,2)</f>
        <v>Silverstone</v>
      </c>
      <c r="I37" t="str">
        <f t="shared" ref="I37:I46" si="45">VLOOKUP(A37,locations,3)</f>
        <v>Aramco British Grand Prix</v>
      </c>
    </row>
    <row r="38" spans="1:9" x14ac:dyDescent="0.2">
      <c r="A38" t="s">
        <v>17</v>
      </c>
      <c r="B38" s="3" t="s">
        <v>10</v>
      </c>
      <c r="C38" t="str">
        <f t="shared" si="1"/>
        <v>Europe/London</v>
      </c>
      <c r="D38" s="4">
        <v>45116</v>
      </c>
      <c r="E38" s="5">
        <v>0.625</v>
      </c>
      <c r="F38" s="4">
        <f t="shared" si="10"/>
        <v>45116</v>
      </c>
      <c r="G38" s="5">
        <f t="shared" ref="G38" si="46">E38+(2*(1/24))</f>
        <v>0.70833333333333337</v>
      </c>
      <c r="H38" t="str">
        <f t="shared" si="44"/>
        <v>Silverstone</v>
      </c>
      <c r="I38" t="str">
        <f t="shared" si="45"/>
        <v>Aramco British Grand Prix</v>
      </c>
    </row>
    <row r="39" spans="1:9" x14ac:dyDescent="0.2">
      <c r="A39" t="s">
        <v>44</v>
      </c>
      <c r="B39" s="3" t="s">
        <v>11</v>
      </c>
      <c r="C39" t="str">
        <f t="shared" si="1"/>
        <v>Europe/Budapest</v>
      </c>
      <c r="D39" s="4">
        <v>45129</v>
      </c>
      <c r="E39" s="5">
        <v>0.66666666666666663</v>
      </c>
      <c r="F39" s="4">
        <f t="shared" si="10"/>
        <v>45129</v>
      </c>
      <c r="G39" s="5">
        <f t="shared" ref="G39" si="47">E39+(1/24)</f>
        <v>0.70833333333333326</v>
      </c>
      <c r="H39" t="str">
        <f t="shared" si="44"/>
        <v>Hungaroring</v>
      </c>
      <c r="I39" t="str">
        <f t="shared" si="45"/>
        <v>Magyar Nagydíj</v>
      </c>
    </row>
    <row r="40" spans="1:9" x14ac:dyDescent="0.2">
      <c r="A40" t="s">
        <v>44</v>
      </c>
      <c r="B40" s="3" t="s">
        <v>10</v>
      </c>
      <c r="C40" t="str">
        <f t="shared" si="1"/>
        <v>Europe/Budapest</v>
      </c>
      <c r="D40" s="4">
        <v>45130</v>
      </c>
      <c r="E40" s="5">
        <v>0.625</v>
      </c>
      <c r="F40" s="4">
        <f t="shared" si="10"/>
        <v>45130</v>
      </c>
      <c r="G40" s="5">
        <f t="shared" ref="G40" si="48">E40+(2*(1/24))</f>
        <v>0.70833333333333337</v>
      </c>
      <c r="H40" t="str">
        <f t="shared" si="44"/>
        <v>Hungaroring</v>
      </c>
      <c r="I40" t="str">
        <f t="shared" si="45"/>
        <v>Magyar Nagydíj</v>
      </c>
    </row>
    <row r="41" spans="1:9" x14ac:dyDescent="0.2">
      <c r="A41" t="s">
        <v>57</v>
      </c>
      <c r="B41" s="3" t="s">
        <v>11</v>
      </c>
      <c r="C41" t="str">
        <f t="shared" si="1"/>
        <v>Europe/Brussels</v>
      </c>
      <c r="D41" s="4">
        <v>45135</v>
      </c>
      <c r="E41" s="5">
        <v>0.70833333333333337</v>
      </c>
      <c r="F41" s="4">
        <f t="shared" si="10"/>
        <v>45135</v>
      </c>
      <c r="G41" s="5">
        <f t="shared" ref="G41:G43" si="49">E41+(1/24)</f>
        <v>0.75</v>
      </c>
      <c r="H41" t="str">
        <f t="shared" si="44"/>
        <v>Circuit de Spa-Francorchamps</v>
      </c>
      <c r="I41" t="str">
        <f t="shared" si="45"/>
        <v>Belgian Grand Prix</v>
      </c>
    </row>
    <row r="42" spans="1:9" x14ac:dyDescent="0.2">
      <c r="A42" t="s">
        <v>57</v>
      </c>
      <c r="B42" s="3" t="s">
        <v>141</v>
      </c>
      <c r="C42" t="str">
        <f t="shared" si="1"/>
        <v>Europe/Brussels</v>
      </c>
      <c r="D42" s="4">
        <v>45136</v>
      </c>
      <c r="E42" s="5">
        <v>0.5</v>
      </c>
      <c r="F42" s="4">
        <f t="shared" si="10"/>
        <v>45136</v>
      </c>
      <c r="G42" s="5">
        <f>E42+(3*(1/96))</f>
        <v>0.53125</v>
      </c>
      <c r="H42" t="str">
        <f t="shared" si="44"/>
        <v>Circuit de Spa-Francorchamps</v>
      </c>
      <c r="I42" t="str">
        <f t="shared" si="45"/>
        <v>Belgian Grand Prix</v>
      </c>
    </row>
    <row r="43" spans="1:9" x14ac:dyDescent="0.2">
      <c r="A43" t="s">
        <v>57</v>
      </c>
      <c r="B43" s="3" t="s">
        <v>88</v>
      </c>
      <c r="C43" t="str">
        <f t="shared" si="1"/>
        <v>Europe/Brussels</v>
      </c>
      <c r="D43" s="4">
        <v>45136</v>
      </c>
      <c r="E43" s="5">
        <v>0.6875</v>
      </c>
      <c r="F43" s="4">
        <f t="shared" si="10"/>
        <v>45136</v>
      </c>
      <c r="G43" s="5">
        <f t="shared" si="49"/>
        <v>0.72916666666666663</v>
      </c>
      <c r="H43" t="str">
        <f t="shared" si="44"/>
        <v>Circuit de Spa-Francorchamps</v>
      </c>
      <c r="I43" t="str">
        <f t="shared" si="45"/>
        <v>Belgian Grand Prix</v>
      </c>
    </row>
    <row r="44" spans="1:9" x14ac:dyDescent="0.2">
      <c r="A44" t="s">
        <v>57</v>
      </c>
      <c r="B44" s="3" t="s">
        <v>10</v>
      </c>
      <c r="C44" t="str">
        <f t="shared" si="1"/>
        <v>Europe/Brussels</v>
      </c>
      <c r="D44" s="4">
        <v>45137</v>
      </c>
      <c r="E44" s="5">
        <v>0.625</v>
      </c>
      <c r="F44" s="4">
        <f t="shared" si="10"/>
        <v>45137</v>
      </c>
      <c r="G44" s="5">
        <f t="shared" ref="G44" si="50">E44+(2*(1/24))</f>
        <v>0.70833333333333337</v>
      </c>
      <c r="H44" t="str">
        <f t="shared" si="44"/>
        <v>Circuit de Spa-Francorchamps</v>
      </c>
      <c r="I44" t="str">
        <f t="shared" si="45"/>
        <v>Belgian Grand Prix</v>
      </c>
    </row>
    <row r="45" spans="1:9" x14ac:dyDescent="0.2">
      <c r="A45" t="s">
        <v>16</v>
      </c>
      <c r="B45" s="3" t="s">
        <v>11</v>
      </c>
      <c r="C45" t="str">
        <f t="shared" si="1"/>
        <v>Europe/Amsterdam</v>
      </c>
      <c r="D45" s="4">
        <v>45164</v>
      </c>
      <c r="E45" s="5">
        <v>0.625</v>
      </c>
      <c r="F45" s="4">
        <f t="shared" si="10"/>
        <v>45164</v>
      </c>
      <c r="G45" s="5">
        <f t="shared" ref="G45" si="51">E45+(1/24)</f>
        <v>0.66666666666666663</v>
      </c>
      <c r="H45" t="str">
        <f t="shared" si="44"/>
        <v>Circuit Zandvoort</v>
      </c>
      <c r="I45" t="str">
        <f t="shared" si="45"/>
        <v>Heineken Dutch Grand Prix</v>
      </c>
    </row>
    <row r="46" spans="1:9" x14ac:dyDescent="0.2">
      <c r="A46" t="s">
        <v>16</v>
      </c>
      <c r="B46" s="3" t="s">
        <v>10</v>
      </c>
      <c r="C46" t="str">
        <f t="shared" si="1"/>
        <v>Europe/Amsterdam</v>
      </c>
      <c r="D46" s="4">
        <v>45165</v>
      </c>
      <c r="E46" s="5">
        <v>0.625</v>
      </c>
      <c r="F46" s="4">
        <f t="shared" si="10"/>
        <v>45165</v>
      </c>
      <c r="G46" s="5">
        <f t="shared" ref="G46" si="52">E46+(2*(1/24))</f>
        <v>0.70833333333333337</v>
      </c>
      <c r="H46" t="str">
        <f t="shared" si="44"/>
        <v>Circuit Zandvoort</v>
      </c>
      <c r="I46" t="str">
        <f t="shared" si="45"/>
        <v>Heineken Dutch Grand Prix</v>
      </c>
    </row>
    <row r="47" spans="1:9" x14ac:dyDescent="0.2">
      <c r="A47" t="s">
        <v>15</v>
      </c>
      <c r="B47" s="3" t="s">
        <v>11</v>
      </c>
      <c r="C47" t="str">
        <f t="shared" si="1"/>
        <v>Europe/Rome</v>
      </c>
      <c r="D47" s="4">
        <v>45171</v>
      </c>
      <c r="E47" s="5">
        <v>0.66666666666666663</v>
      </c>
      <c r="F47" s="4">
        <f t="shared" si="10"/>
        <v>45171</v>
      </c>
      <c r="G47" s="5">
        <f t="shared" ref="G47" si="53">E47+(1/24)</f>
        <v>0.70833333333333326</v>
      </c>
      <c r="H47" t="str">
        <f t="shared" ref="H47:H52" si="54">VLOOKUP(A47,locations,2)</f>
        <v>Autodromo Nazionale Monza</v>
      </c>
      <c r="I47" t="str">
        <f t="shared" ref="I47:I52" si="55">VLOOKUP(A47,locations,3)</f>
        <v>Gran Premio d'Italia</v>
      </c>
    </row>
    <row r="48" spans="1:9" x14ac:dyDescent="0.2">
      <c r="A48" t="s">
        <v>15</v>
      </c>
      <c r="B48" s="3" t="s">
        <v>10</v>
      </c>
      <c r="C48" t="str">
        <f t="shared" si="1"/>
        <v>Europe/Rome</v>
      </c>
      <c r="D48" s="4">
        <v>45172</v>
      </c>
      <c r="E48" s="5">
        <v>0.625</v>
      </c>
      <c r="F48" s="4">
        <f t="shared" si="10"/>
        <v>45172</v>
      </c>
      <c r="G48" s="5">
        <f t="shared" ref="G48" si="56">E48+(2*(1/24))</f>
        <v>0.70833333333333337</v>
      </c>
      <c r="H48" t="str">
        <f t="shared" si="54"/>
        <v>Autodromo Nazionale Monza</v>
      </c>
      <c r="I48" t="str">
        <f t="shared" si="55"/>
        <v>Gran Premio d'Italia</v>
      </c>
    </row>
    <row r="49" spans="1:9" x14ac:dyDescent="0.2">
      <c r="A49" t="s">
        <v>59</v>
      </c>
      <c r="B49" s="3" t="s">
        <v>11</v>
      </c>
      <c r="C49" t="str">
        <f t="shared" si="1"/>
        <v>Asia/Singapore</v>
      </c>
      <c r="D49" s="4">
        <v>45185</v>
      </c>
      <c r="E49" s="5">
        <v>0.875</v>
      </c>
      <c r="F49" s="4">
        <f t="shared" si="10"/>
        <v>45185</v>
      </c>
      <c r="G49" s="5">
        <f t="shared" ref="G49" si="57">E49+(1/24)</f>
        <v>0.91666666666666663</v>
      </c>
      <c r="H49" t="str">
        <f t="shared" si="54"/>
        <v>Marina Bay Street Circuit</v>
      </c>
      <c r="I49" t="str">
        <f t="shared" si="55"/>
        <v>Singapore Airlines Singapore Grand Prix</v>
      </c>
    </row>
    <row r="50" spans="1:9" x14ac:dyDescent="0.2">
      <c r="A50" t="s">
        <v>59</v>
      </c>
      <c r="B50" s="3" t="s">
        <v>10</v>
      </c>
      <c r="C50" t="str">
        <f t="shared" si="1"/>
        <v>Asia/Singapore</v>
      </c>
      <c r="D50" s="4">
        <v>45186</v>
      </c>
      <c r="E50" s="5">
        <v>0.83333333333333337</v>
      </c>
      <c r="F50" s="4">
        <f t="shared" si="10"/>
        <v>45186</v>
      </c>
      <c r="G50" s="5">
        <f t="shared" ref="G50" si="58">E50+(2*(1/24))</f>
        <v>0.91666666666666674</v>
      </c>
      <c r="H50" t="str">
        <f t="shared" si="54"/>
        <v>Marina Bay Street Circuit</v>
      </c>
      <c r="I50" t="str">
        <f t="shared" si="55"/>
        <v>Singapore Airlines Singapore Grand Prix</v>
      </c>
    </row>
    <row r="51" spans="1:9" x14ac:dyDescent="0.2">
      <c r="A51" t="s">
        <v>19</v>
      </c>
      <c r="B51" s="3" t="s">
        <v>11</v>
      </c>
      <c r="C51" t="str">
        <f t="shared" si="1"/>
        <v>Asia/Tokyo</v>
      </c>
      <c r="D51" s="4">
        <v>45192</v>
      </c>
      <c r="E51" s="7">
        <v>0.625</v>
      </c>
      <c r="F51" s="4">
        <f t="shared" si="10"/>
        <v>45192</v>
      </c>
      <c r="G51" s="5">
        <f t="shared" ref="G51" si="59">E51+(1/24)</f>
        <v>0.66666666666666663</v>
      </c>
      <c r="H51" t="str">
        <f t="shared" si="54"/>
        <v>Suzuka International Racing Course</v>
      </c>
      <c r="I51" t="str">
        <f t="shared" si="55"/>
        <v>Lenovo Japanese Grand Prix</v>
      </c>
    </row>
    <row r="52" spans="1:9" x14ac:dyDescent="0.2">
      <c r="A52" t="s">
        <v>19</v>
      </c>
      <c r="B52" s="3" t="s">
        <v>10</v>
      </c>
      <c r="C52" t="str">
        <f t="shared" si="1"/>
        <v>Asia/Tokyo</v>
      </c>
      <c r="D52" s="4">
        <v>45193</v>
      </c>
      <c r="E52" s="7">
        <v>0.58333333333333337</v>
      </c>
      <c r="F52" s="4">
        <f t="shared" si="10"/>
        <v>45193</v>
      </c>
      <c r="G52" s="5">
        <f t="shared" ref="G52" si="60">E52+(2*(1/24))</f>
        <v>0.66666666666666674</v>
      </c>
      <c r="H52" t="str">
        <f t="shared" si="54"/>
        <v>Suzuka International Racing Course</v>
      </c>
      <c r="I52" t="str">
        <f t="shared" si="55"/>
        <v>Lenovo Japanese Grand Prix</v>
      </c>
    </row>
    <row r="53" spans="1:9" x14ac:dyDescent="0.2">
      <c r="A53" t="s">
        <v>108</v>
      </c>
      <c r="B53" s="3" t="s">
        <v>11</v>
      </c>
      <c r="C53" t="str">
        <f t="shared" si="1"/>
        <v>Asia/Qatar</v>
      </c>
      <c r="D53" s="4">
        <v>45205</v>
      </c>
      <c r="E53" s="7">
        <v>0.83333333333333337</v>
      </c>
      <c r="F53" s="4">
        <f t="shared" si="10"/>
        <v>45205</v>
      </c>
      <c r="G53" s="5">
        <f t="shared" ref="G53:G54" si="61">E53+(1/24)</f>
        <v>0.875</v>
      </c>
      <c r="H53" t="str">
        <f t="shared" ref="H53:H60" si="62">VLOOKUP(A53,locations,2)</f>
        <v>Lusail International Circuit</v>
      </c>
      <c r="I53" t="str">
        <f t="shared" ref="I53:I60" si="63">VLOOKUP(A53,locations,3)</f>
        <v>Qatar Grand Prix</v>
      </c>
    </row>
    <row r="54" spans="1:9" x14ac:dyDescent="0.2">
      <c r="A54" t="s">
        <v>108</v>
      </c>
      <c r="B54" s="3" t="s">
        <v>141</v>
      </c>
      <c r="C54" t="str">
        <f t="shared" si="1"/>
        <v>Asia/Qatar</v>
      </c>
      <c r="D54" s="4">
        <v>45206</v>
      </c>
      <c r="E54" s="7">
        <v>0.5625</v>
      </c>
      <c r="F54" s="4">
        <f t="shared" si="10"/>
        <v>45206</v>
      </c>
      <c r="G54" s="5">
        <f t="shared" si="61"/>
        <v>0.60416666666666663</v>
      </c>
      <c r="H54" t="str">
        <f t="shared" si="62"/>
        <v>Lusail International Circuit</v>
      </c>
      <c r="I54" t="str">
        <f t="shared" si="63"/>
        <v>Qatar Grand Prix</v>
      </c>
    </row>
    <row r="55" spans="1:9" x14ac:dyDescent="0.2">
      <c r="A55" t="s">
        <v>108</v>
      </c>
      <c r="B55" s="3" t="s">
        <v>88</v>
      </c>
      <c r="C55" t="str">
        <f t="shared" si="1"/>
        <v>Asia/Qatar</v>
      </c>
      <c r="D55" s="4">
        <v>45206</v>
      </c>
      <c r="E55" s="7">
        <v>0.66666666666666663</v>
      </c>
      <c r="F55" s="4">
        <f t="shared" si="10"/>
        <v>45206</v>
      </c>
      <c r="G55" s="5">
        <f>E55+(3*(1/96))</f>
        <v>0.69791666666666663</v>
      </c>
      <c r="H55" t="str">
        <f t="shared" si="62"/>
        <v>Lusail International Circuit</v>
      </c>
      <c r="I55" t="str">
        <f t="shared" si="63"/>
        <v>Qatar Grand Prix</v>
      </c>
    </row>
    <row r="56" spans="1:9" x14ac:dyDescent="0.2">
      <c r="A56" t="s">
        <v>108</v>
      </c>
      <c r="B56" s="3" t="s">
        <v>10</v>
      </c>
      <c r="C56" t="str">
        <f t="shared" si="1"/>
        <v>Asia/Qatar</v>
      </c>
      <c r="D56" s="4">
        <v>45207</v>
      </c>
      <c r="E56" s="7">
        <v>0.83333333333333337</v>
      </c>
      <c r="F56" s="4">
        <f t="shared" si="10"/>
        <v>45207</v>
      </c>
      <c r="G56" s="5">
        <f t="shared" ref="G56" si="64">E56+(2*(1/24))</f>
        <v>0.91666666666666674</v>
      </c>
      <c r="H56" t="str">
        <f t="shared" si="62"/>
        <v>Lusail International Circuit</v>
      </c>
      <c r="I56" t="str">
        <f t="shared" si="63"/>
        <v>Qatar Grand Prix</v>
      </c>
    </row>
    <row r="57" spans="1:9" x14ac:dyDescent="0.2">
      <c r="A57" t="s">
        <v>12</v>
      </c>
      <c r="B57" s="3" t="s">
        <v>11</v>
      </c>
      <c r="C57" t="str">
        <f t="shared" si="1"/>
        <v>America/Chicago</v>
      </c>
      <c r="D57" s="4">
        <v>45219</v>
      </c>
      <c r="E57" s="7">
        <v>0.66666666666666663</v>
      </c>
      <c r="F57" s="4">
        <f t="shared" si="10"/>
        <v>45219</v>
      </c>
      <c r="G57" s="5">
        <f t="shared" ref="G57:G59" si="65">E57+(1/24)</f>
        <v>0.70833333333333326</v>
      </c>
      <c r="H57" t="str">
        <f t="shared" si="62"/>
        <v>Circuit of The Americas</v>
      </c>
      <c r="I57" t="str">
        <f t="shared" si="63"/>
        <v>Lenovo United States Grand Prix</v>
      </c>
    </row>
    <row r="58" spans="1:9" x14ac:dyDescent="0.2">
      <c r="A58" t="s">
        <v>12</v>
      </c>
      <c r="B58" s="3" t="s">
        <v>141</v>
      </c>
      <c r="C58" t="str">
        <f t="shared" si="1"/>
        <v>America/Chicago</v>
      </c>
      <c r="D58" s="4">
        <v>45220</v>
      </c>
      <c r="E58" s="7">
        <v>0.52083333333333337</v>
      </c>
      <c r="F58" s="4">
        <f t="shared" si="10"/>
        <v>45220</v>
      </c>
      <c r="G58" s="5">
        <f>E58+(3*(1/96))</f>
        <v>0.55208333333333337</v>
      </c>
      <c r="H58" t="str">
        <f t="shared" si="62"/>
        <v>Circuit of The Americas</v>
      </c>
      <c r="I58" t="str">
        <f t="shared" si="63"/>
        <v>Lenovo United States Grand Prix</v>
      </c>
    </row>
    <row r="59" spans="1:9" x14ac:dyDescent="0.2">
      <c r="A59" t="s">
        <v>12</v>
      </c>
      <c r="B59" s="3" t="s">
        <v>88</v>
      </c>
      <c r="C59" t="str">
        <f t="shared" si="1"/>
        <v>America/Chicago</v>
      </c>
      <c r="D59" s="4">
        <v>45220</v>
      </c>
      <c r="E59" s="5">
        <v>0.70833333333333337</v>
      </c>
      <c r="F59" s="4">
        <f t="shared" si="10"/>
        <v>45220</v>
      </c>
      <c r="G59" s="5">
        <f t="shared" si="65"/>
        <v>0.75</v>
      </c>
      <c r="H59" t="str">
        <f t="shared" si="62"/>
        <v>Circuit of The Americas</v>
      </c>
      <c r="I59" t="str">
        <f t="shared" si="63"/>
        <v>Lenovo United States Grand Prix</v>
      </c>
    </row>
    <row r="60" spans="1:9" x14ac:dyDescent="0.2">
      <c r="A60" t="s">
        <v>12</v>
      </c>
      <c r="B60" s="3" t="s">
        <v>10</v>
      </c>
      <c r="C60" t="str">
        <f t="shared" si="1"/>
        <v>America/Chicago</v>
      </c>
      <c r="D60" s="4">
        <v>45221</v>
      </c>
      <c r="E60" s="5">
        <v>0.58333333333333337</v>
      </c>
      <c r="F60" s="4">
        <f t="shared" si="10"/>
        <v>45221</v>
      </c>
      <c r="G60" s="5">
        <f t="shared" ref="G60" si="66">E60+(2*(1/24))</f>
        <v>0.66666666666666674</v>
      </c>
      <c r="H60" t="str">
        <f t="shared" si="62"/>
        <v>Circuit of The Americas</v>
      </c>
      <c r="I60" t="str">
        <f t="shared" si="63"/>
        <v>Lenovo United States Grand Prix</v>
      </c>
    </row>
    <row r="61" spans="1:9" x14ac:dyDescent="0.2">
      <c r="A61" t="s">
        <v>60</v>
      </c>
      <c r="B61" s="3" t="s">
        <v>11</v>
      </c>
      <c r="C61" t="str">
        <f t="shared" si="1"/>
        <v>America/Mexico_City</v>
      </c>
      <c r="D61" s="4">
        <v>45227</v>
      </c>
      <c r="E61" s="5">
        <v>0.625</v>
      </c>
      <c r="F61" s="4">
        <f t="shared" si="10"/>
        <v>45227</v>
      </c>
      <c r="G61" s="5">
        <f t="shared" ref="G61" si="67">E61+(1/24)</f>
        <v>0.66666666666666663</v>
      </c>
      <c r="H61" t="str">
        <f t="shared" ref="H61:H62" si="68">VLOOKUP(A61,locations,2)</f>
        <v>Autódromo Hermanos Rodríguez</v>
      </c>
      <c r="I61" t="str">
        <f t="shared" ref="I61:I62" si="69">VLOOKUP(A61,locations,3)</f>
        <v>Gran Premio de la Ciudad de México</v>
      </c>
    </row>
    <row r="62" spans="1:9" x14ac:dyDescent="0.2">
      <c r="A62" t="s">
        <v>60</v>
      </c>
      <c r="B62" s="3" t="s">
        <v>10</v>
      </c>
      <c r="C62" t="str">
        <f t="shared" si="1"/>
        <v>America/Mexico_City</v>
      </c>
      <c r="D62" s="4">
        <v>45228</v>
      </c>
      <c r="E62" s="5">
        <v>0.58333333333333337</v>
      </c>
      <c r="F62" s="4">
        <f t="shared" si="10"/>
        <v>45228</v>
      </c>
      <c r="G62" s="5">
        <f t="shared" ref="G62" si="70">E62+(2*(1/24))</f>
        <v>0.66666666666666674</v>
      </c>
      <c r="H62" t="str">
        <f t="shared" si="68"/>
        <v>Autódromo Hermanos Rodríguez</v>
      </c>
      <c r="I62" t="str">
        <f t="shared" si="69"/>
        <v>Gran Premio de la Ciudad de México</v>
      </c>
    </row>
    <row r="63" spans="1:9" x14ac:dyDescent="0.2">
      <c r="A63" t="s">
        <v>61</v>
      </c>
      <c r="B63" s="3" t="s">
        <v>11</v>
      </c>
      <c r="C63" t="str">
        <f t="shared" si="1"/>
        <v>America/Soa_Paulo</v>
      </c>
      <c r="D63" s="4">
        <v>45233</v>
      </c>
      <c r="E63" s="5">
        <v>0.625</v>
      </c>
      <c r="F63" s="4">
        <f t="shared" si="10"/>
        <v>45233</v>
      </c>
      <c r="G63" s="5">
        <f t="shared" ref="G63:G65" si="71">E63+(1/24)</f>
        <v>0.66666666666666663</v>
      </c>
      <c r="H63" t="str">
        <f t="shared" ref="H63:H66" si="72">VLOOKUP(A63,locations,2)</f>
        <v>Autódromo José Carlos Pace</v>
      </c>
      <c r="I63" t="str">
        <f t="shared" ref="I63:I66" si="73">VLOOKUP(A63,locations,3)</f>
        <v>Rolex Grande Prêmio de São Paulo</v>
      </c>
    </row>
    <row r="64" spans="1:9" x14ac:dyDescent="0.2">
      <c r="A64" t="s">
        <v>61</v>
      </c>
      <c r="B64" s="3" t="s">
        <v>141</v>
      </c>
      <c r="C64" t="str">
        <f t="shared" si="1"/>
        <v>America/Soa_Paulo</v>
      </c>
      <c r="D64" s="4">
        <v>45234</v>
      </c>
      <c r="E64" s="5">
        <v>0.45833333333333331</v>
      </c>
      <c r="F64" s="4">
        <f t="shared" si="10"/>
        <v>45234</v>
      </c>
      <c r="G64" s="5">
        <f>E64+(3*(1/96))</f>
        <v>0.48958333333333331</v>
      </c>
      <c r="H64" t="str">
        <f t="shared" si="72"/>
        <v>Autódromo José Carlos Pace</v>
      </c>
      <c r="I64" t="str">
        <f t="shared" si="73"/>
        <v>Rolex Grande Prêmio de São Paulo</v>
      </c>
    </row>
    <row r="65" spans="1:9" x14ac:dyDescent="0.2">
      <c r="A65" t="s">
        <v>61</v>
      </c>
      <c r="B65" s="3" t="s">
        <v>88</v>
      </c>
      <c r="C65" t="str">
        <f>VLOOKUP(A65,locations,4)</f>
        <v>America/Soa_Paulo</v>
      </c>
      <c r="D65" s="4">
        <v>45234</v>
      </c>
      <c r="E65" s="5">
        <v>0.64583333333333337</v>
      </c>
      <c r="F65" s="4">
        <f t="shared" si="10"/>
        <v>45234</v>
      </c>
      <c r="G65" s="5">
        <f t="shared" si="71"/>
        <v>0.6875</v>
      </c>
      <c r="H65" t="str">
        <f t="shared" si="72"/>
        <v>Autódromo José Carlos Pace</v>
      </c>
      <c r="I65" t="str">
        <f t="shared" si="73"/>
        <v>Rolex Grande Prêmio de São Paulo</v>
      </c>
    </row>
    <row r="66" spans="1:9" x14ac:dyDescent="0.2">
      <c r="A66" t="s">
        <v>61</v>
      </c>
      <c r="B66" s="3" t="s">
        <v>10</v>
      </c>
      <c r="C66" t="str">
        <f t="shared" si="1"/>
        <v>America/Soa_Paulo</v>
      </c>
      <c r="D66" s="4">
        <v>45235</v>
      </c>
      <c r="E66" s="5">
        <v>0.58333333333333337</v>
      </c>
      <c r="F66" s="4">
        <f t="shared" si="10"/>
        <v>45235</v>
      </c>
      <c r="G66" s="5">
        <f t="shared" ref="G66" si="74">E66+(2*(1/24))</f>
        <v>0.66666666666666674</v>
      </c>
      <c r="H66" t="str">
        <f t="shared" si="72"/>
        <v>Autódromo José Carlos Pace</v>
      </c>
      <c r="I66" t="str">
        <f t="shared" si="73"/>
        <v>Rolex Grande Prêmio de São Paulo</v>
      </c>
    </row>
    <row r="67" spans="1:9" x14ac:dyDescent="0.2">
      <c r="A67" t="s">
        <v>111</v>
      </c>
      <c r="B67" s="3" t="s">
        <v>11</v>
      </c>
      <c r="C67" t="str">
        <f t="shared" si="1"/>
        <v>America/Los_Angeles</v>
      </c>
      <c r="D67" s="4">
        <v>45247</v>
      </c>
      <c r="E67" s="5">
        <v>0.91666666666666663</v>
      </c>
      <c r="F67" s="4">
        <f t="shared" si="10"/>
        <v>45247</v>
      </c>
      <c r="G67" s="5">
        <f t="shared" ref="G67" si="75">E67+(1/24)</f>
        <v>0.95833333333333326</v>
      </c>
      <c r="H67" t="str">
        <f t="shared" ref="H67:H68" si="76">VLOOKUP(A67,locations,2)</f>
        <v>Las Vegas</v>
      </c>
      <c r="I67" t="str">
        <f t="shared" ref="I67:I68" si="77">VLOOKUP(A67,locations,3)</f>
        <v>Heineken Silver Las Vegas Grand Prix</v>
      </c>
    </row>
    <row r="68" spans="1:9" x14ac:dyDescent="0.2">
      <c r="A68" t="s">
        <v>111</v>
      </c>
      <c r="B68" s="3" t="s">
        <v>10</v>
      </c>
      <c r="C68" t="str">
        <f t="shared" si="1"/>
        <v>America/Los_Angeles</v>
      </c>
      <c r="D68" s="4">
        <v>45248</v>
      </c>
      <c r="E68" s="5">
        <v>0.91666666666666663</v>
      </c>
      <c r="F68" s="4">
        <v>45249</v>
      </c>
      <c r="G68" s="5">
        <f t="shared" ref="G68" si="78">E68+(2*(1/24))</f>
        <v>1</v>
      </c>
      <c r="H68" t="str">
        <f t="shared" si="76"/>
        <v>Las Vegas</v>
      </c>
      <c r="I68" t="str">
        <f t="shared" si="77"/>
        <v>Heineken Silver Las Vegas Grand Prix</v>
      </c>
    </row>
    <row r="69" spans="1:9" x14ac:dyDescent="0.2">
      <c r="A69" t="s">
        <v>62</v>
      </c>
      <c r="B69" s="3" t="s">
        <v>11</v>
      </c>
      <c r="C69" t="str">
        <f t="shared" si="1"/>
        <v>Asia/Qatar</v>
      </c>
      <c r="D69" s="4">
        <v>45255</v>
      </c>
      <c r="E69" s="5">
        <v>0.75</v>
      </c>
      <c r="F69" s="4">
        <f t="shared" si="10"/>
        <v>45255</v>
      </c>
      <c r="G69" s="5">
        <f t="shared" ref="G69" si="79">E69+(1/24)</f>
        <v>0.79166666666666663</v>
      </c>
      <c r="H69" t="str">
        <f t="shared" si="12"/>
        <v>Yas Marina Circuit</v>
      </c>
      <c r="I69" t="str">
        <f t="shared" si="15"/>
        <v>Etihad Airways Abu Dhabi Grand Prix</v>
      </c>
    </row>
    <row r="70" spans="1:9" x14ac:dyDescent="0.2">
      <c r="A70" t="s">
        <v>62</v>
      </c>
      <c r="B70" s="3" t="s">
        <v>10</v>
      </c>
      <c r="C70" t="str">
        <f t="shared" si="1"/>
        <v>Asia/Qatar</v>
      </c>
      <c r="D70" s="4">
        <v>45256</v>
      </c>
      <c r="E70" s="5">
        <v>0.70833333333333337</v>
      </c>
      <c r="F70" s="4">
        <f t="shared" si="10"/>
        <v>45256</v>
      </c>
      <c r="G70" s="5">
        <f t="shared" ref="G70" si="80">E70+(2*(1/24))</f>
        <v>0.79166666666666674</v>
      </c>
      <c r="H70" t="str">
        <f t="shared" ref="H70" si="81">VLOOKUP(A70,locations,2)</f>
        <v>Yas Marina Circuit</v>
      </c>
      <c r="I70" t="str">
        <f t="shared" ref="I70" si="82">VLOOKUP(A70,locations,3)</f>
        <v>Etihad Airways Abu Dhabi Grand Prix</v>
      </c>
    </row>
  </sheetData>
  <dataValidations count="2">
    <dataValidation type="list" allowBlank="1" showInputMessage="1" showErrorMessage="1" sqref="A12:A76" xr:uid="{F03BE25C-DA6F-6246-A9E5-DB905318EDFD}">
      <formula1>countries</formula1>
    </dataValidation>
    <dataValidation type="list" allowBlank="1" showInputMessage="1" showErrorMessage="1" sqref="B2:B76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>
      <selection activeCell="F5" sqref="F5"/>
    </sheetView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6" max="6" width="13.832031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121</v>
      </c>
      <c r="I1" s="1" t="s">
        <v>127</v>
      </c>
    </row>
    <row r="2" spans="1:9" x14ac:dyDescent="0.2">
      <c r="A2" t="s">
        <v>62</v>
      </c>
      <c r="B2" t="s">
        <v>80</v>
      </c>
      <c r="C2" t="s">
        <v>116</v>
      </c>
      <c r="D2" t="s">
        <v>25</v>
      </c>
      <c r="F2" t="s">
        <v>10</v>
      </c>
      <c r="H2" t="s">
        <v>123</v>
      </c>
      <c r="I2" t="s">
        <v>135</v>
      </c>
    </row>
    <row r="3" spans="1:9" x14ac:dyDescent="0.2">
      <c r="A3" t="s">
        <v>20</v>
      </c>
      <c r="B3" t="s">
        <v>47</v>
      </c>
      <c r="C3" t="s">
        <v>114</v>
      </c>
      <c r="D3" t="s">
        <v>38</v>
      </c>
      <c r="F3" t="s">
        <v>88</v>
      </c>
      <c r="H3" t="s">
        <v>120</v>
      </c>
      <c r="I3" t="s">
        <v>133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141</v>
      </c>
      <c r="H4" t="s">
        <v>119</v>
      </c>
      <c r="I4" t="s">
        <v>128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11</v>
      </c>
      <c r="H5" t="s">
        <v>92</v>
      </c>
      <c r="I5" t="s">
        <v>132</v>
      </c>
    </row>
    <row r="6" spans="1:9" x14ac:dyDescent="0.2">
      <c r="A6" t="s">
        <v>39</v>
      </c>
      <c r="B6" t="s">
        <v>45</v>
      </c>
      <c r="C6" t="s">
        <v>101</v>
      </c>
      <c r="D6" t="s">
        <v>25</v>
      </c>
      <c r="F6" t="s">
        <v>98</v>
      </c>
      <c r="H6" t="s">
        <v>93</v>
      </c>
      <c r="I6" t="s">
        <v>134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97</v>
      </c>
      <c r="H7" t="s">
        <v>137</v>
      </c>
      <c r="I7" t="s">
        <v>129</v>
      </c>
    </row>
    <row r="8" spans="1:9" x14ac:dyDescent="0.2">
      <c r="A8" t="s">
        <v>61</v>
      </c>
      <c r="B8" t="s">
        <v>79</v>
      </c>
      <c r="C8" t="s">
        <v>115</v>
      </c>
      <c r="D8" t="s">
        <v>94</v>
      </c>
      <c r="F8" t="s">
        <v>96</v>
      </c>
      <c r="H8" t="s">
        <v>125</v>
      </c>
      <c r="I8" t="s">
        <v>130</v>
      </c>
    </row>
    <row r="9" spans="1:9" x14ac:dyDescent="0.2">
      <c r="A9" t="s">
        <v>43</v>
      </c>
      <c r="B9" t="s">
        <v>55</v>
      </c>
      <c r="C9" t="s">
        <v>56</v>
      </c>
      <c r="D9" t="s">
        <v>95</v>
      </c>
      <c r="F9" t="s">
        <v>90</v>
      </c>
      <c r="H9" t="s">
        <v>122</v>
      </c>
      <c r="I9" t="s">
        <v>126</v>
      </c>
    </row>
    <row r="10" spans="1:9" x14ac:dyDescent="0.2">
      <c r="A10" t="s">
        <v>48</v>
      </c>
      <c r="B10" t="s">
        <v>49</v>
      </c>
      <c r="C10" t="s">
        <v>103</v>
      </c>
      <c r="D10" t="s">
        <v>32</v>
      </c>
      <c r="F10" t="s">
        <v>91</v>
      </c>
      <c r="H10" t="s">
        <v>138</v>
      </c>
      <c r="I10" t="s">
        <v>131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124</v>
      </c>
      <c r="I11" t="s">
        <v>136</v>
      </c>
    </row>
    <row r="12" spans="1:9" x14ac:dyDescent="0.2">
      <c r="A12" t="s">
        <v>17</v>
      </c>
      <c r="B12" t="s">
        <v>34</v>
      </c>
      <c r="C12" t="s">
        <v>117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107</v>
      </c>
      <c r="D15" t="s">
        <v>37</v>
      </c>
    </row>
    <row r="16" spans="1:9" x14ac:dyDescent="0.2">
      <c r="A16" t="s">
        <v>111</v>
      </c>
      <c r="B16" t="s">
        <v>111</v>
      </c>
      <c r="C16" t="s">
        <v>112</v>
      </c>
      <c r="D16" t="s">
        <v>113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102</v>
      </c>
      <c r="D18" t="s">
        <v>85</v>
      </c>
    </row>
    <row r="19" spans="1:4" x14ac:dyDescent="0.2">
      <c r="A19" t="s">
        <v>41</v>
      </c>
      <c r="B19" t="s">
        <v>52</v>
      </c>
      <c r="C19" t="s">
        <v>104</v>
      </c>
      <c r="D19" t="s">
        <v>31</v>
      </c>
    </row>
    <row r="20" spans="1:4" x14ac:dyDescent="0.2">
      <c r="A20" t="s">
        <v>16</v>
      </c>
      <c r="B20" t="s">
        <v>70</v>
      </c>
      <c r="C20" t="s">
        <v>105</v>
      </c>
      <c r="D20" t="s">
        <v>89</v>
      </c>
    </row>
    <row r="21" spans="1:4" x14ac:dyDescent="0.2">
      <c r="A21" t="s">
        <v>108</v>
      </c>
      <c r="B21" t="s">
        <v>109</v>
      </c>
      <c r="C21" t="s">
        <v>118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100</v>
      </c>
      <c r="D23" t="s">
        <v>25</v>
      </c>
    </row>
    <row r="24" spans="1:4" x14ac:dyDescent="0.2">
      <c r="A24" t="s">
        <v>59</v>
      </c>
      <c r="B24" t="s">
        <v>75</v>
      </c>
      <c r="C24" t="s">
        <v>106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110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2023-08-05T13:28:30Z</dcterms:modified>
</cp:coreProperties>
</file>