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in/Documents/Projecten/Programeren/Energy_Management_System/export/"/>
    </mc:Choice>
  </mc:AlternateContent>
  <xr:revisionPtr revIDLastSave="0" documentId="13_ncr:1_{967D9120-4EA1-544D-9203-0AE25DAA83C2}" xr6:coauthVersionLast="47" xr6:coauthVersionMax="47" xr10:uidLastSave="{00000000-0000-0000-0000-000000000000}"/>
  <bookViews>
    <workbookView xWindow="280" yWindow="500" windowWidth="28240" windowHeight="16840" xr2:uid="{6742437C-5D92-9A4F-AA00-4E1DFEAFE06B}"/>
  </bookViews>
  <sheets>
    <sheet name="Blad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3" l="1"/>
  <c r="O22" i="3"/>
  <c r="N22" i="3"/>
  <c r="L22" i="3"/>
  <c r="K22" i="3"/>
  <c r="J22" i="3"/>
  <c r="H22" i="3"/>
  <c r="G22" i="3"/>
  <c r="F22" i="3"/>
  <c r="P14" i="3"/>
  <c r="O14" i="3"/>
  <c r="N14" i="3"/>
  <c r="L14" i="3"/>
  <c r="K14" i="3"/>
  <c r="J14" i="3"/>
  <c r="D14" i="3"/>
  <c r="P10" i="3"/>
  <c r="P26" i="3" s="1"/>
  <c r="O10" i="3"/>
  <c r="O26" i="3" s="1"/>
  <c r="N10" i="3"/>
  <c r="N26" i="3" s="1"/>
  <c r="L10" i="3"/>
  <c r="L26" i="3" s="1"/>
  <c r="K10" i="3"/>
  <c r="K26" i="3" s="1"/>
  <c r="J10" i="3"/>
  <c r="J26" i="3" s="1"/>
  <c r="H10" i="3"/>
  <c r="H26" i="3" s="1"/>
  <c r="G10" i="3"/>
  <c r="G26" i="3" s="1"/>
  <c r="F10" i="3"/>
  <c r="F26" i="3" s="1"/>
  <c r="D10" i="3"/>
  <c r="D26" i="3" s="1"/>
  <c r="C10" i="3"/>
</calcChain>
</file>

<file path=xl/sharedStrings.xml><?xml version="1.0" encoding="utf-8"?>
<sst xmlns="http://schemas.openxmlformats.org/spreadsheetml/2006/main" count="54" uniqueCount="43">
  <si>
    <t>T</t>
  </si>
  <si>
    <t>Np</t>
  </si>
  <si>
    <t>Inzet PV</t>
  </si>
  <si>
    <t>Besparing</t>
  </si>
  <si>
    <t>Systeemverlies</t>
  </si>
  <si>
    <t>[kWh]</t>
  </si>
  <si>
    <t>Verbruik</t>
  </si>
  <si>
    <t>Levering Net</t>
  </si>
  <si>
    <t>[€]</t>
  </si>
  <si>
    <t>PV Beschikbaar</t>
  </si>
  <si>
    <t>PV ingezet</t>
  </si>
  <si>
    <t>[%]</t>
  </si>
  <si>
    <t xml:space="preserve">SIM 1 </t>
  </si>
  <si>
    <t xml:space="preserve">SIM 2 </t>
  </si>
  <si>
    <t xml:space="preserve">SIM 3 </t>
  </si>
  <si>
    <t xml:space="preserve">SIM 4 </t>
  </si>
  <si>
    <t xml:space="preserve">SIM 5 </t>
  </si>
  <si>
    <t xml:space="preserve">SIM 6 </t>
  </si>
  <si>
    <t xml:space="preserve">SIM 7 </t>
  </si>
  <si>
    <t xml:space="preserve">SIM 8 </t>
  </si>
  <si>
    <t xml:space="preserve">SIM 9 </t>
  </si>
  <si>
    <t xml:space="preserve">SIM 10 </t>
  </si>
  <si>
    <t xml:space="preserve">SIM 11 </t>
  </si>
  <si>
    <t>-/-</t>
  </si>
  <si>
    <t>3 PV /-</t>
  </si>
  <si>
    <t>-/4.8 kWH</t>
  </si>
  <si>
    <t>-/9.6 kWH</t>
  </si>
  <si>
    <t>-/14.4 kWH</t>
  </si>
  <si>
    <t>3 PV /4.8 kWH</t>
  </si>
  <si>
    <t>3 PV /9.6 kWH</t>
  </si>
  <si>
    <t>3 PV /14.4 kWH</t>
  </si>
  <si>
    <t>6 PV /4.8 kWH</t>
  </si>
  <si>
    <t>6 PV /9.6 kWH</t>
  </si>
  <si>
    <t>6 PV /14.4 kWH</t>
  </si>
  <si>
    <t>Aanschafkosten PV</t>
  </si>
  <si>
    <t>Aanschafkosten Batterij</t>
  </si>
  <si>
    <t>Terugverdientijd</t>
  </si>
  <si>
    <t xml:space="preserve">Net -&gt; Verbruik </t>
  </si>
  <si>
    <t xml:space="preserve">PV -&gt; Verbruik </t>
  </si>
  <si>
    <t>Net -&gt; Batterij</t>
  </si>
  <si>
    <t xml:space="preserve">PV -&gt; Batterij </t>
  </si>
  <si>
    <t xml:space="preserve">Batterij -&gt; Verbruik </t>
  </si>
  <si>
    <t>Beschikbaar SOC [t=0; 0,95]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</si>
</sst>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€&quot;\ * #,##0.00_);_(&quot;€&quot;\ * \(#,##0.00\);_(&quot;€&quot;\ * &quot;-&quot;??_);_(@_)"/>
    <numFmt numFmtId="164" formatCode="0.0"/>
    <numFmt numFmtId="165" formatCode="0.000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49" fontId="0" fillId="0" borderId="0" xfId="0" applyNumberFormat="1"/>
    <xf numFmtId="1" fontId="0" fillId="0" borderId="0" xfId="0" applyNumberFormat="1"/>
    <xf numFmtId="44" fontId="0" fillId="0" borderId="0" xfId="1" applyFont="1" applyBorder="1"/>
    <xf numFmtId="9" fontId="0" fillId="0" borderId="0" xfId="2" applyFont="1" applyBorder="1"/>
    <xf numFmtId="165" fontId="0" fillId="0" borderId="0" xfId="0" applyNumberFormat="1"/>
    <xf numFmtId="164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erekening" xfId="13" builtinId="22" customBuiltin="1"/>
    <cellStyle name="Controlecel" xfId="15" builtinId="23" customBuiltin="1"/>
    <cellStyle name="Gekoppelde cel" xfId="14" builtinId="24" customBuiltin="1"/>
    <cellStyle name="Goed" xfId="8" builtinId="26" customBuiltin="1"/>
    <cellStyle name="Invoer" xfId="11" builtinId="20" customBuiltin="1"/>
    <cellStyle name="Kop 1" xfId="4" builtinId="16" customBuiltin="1"/>
    <cellStyle name="Kop 2" xfId="5" builtinId="17" customBuiltin="1"/>
    <cellStyle name="Kop 3" xfId="6" builtinId="18" customBuiltin="1"/>
    <cellStyle name="Kop 4" xfId="7" builtinId="19" customBuiltin="1"/>
    <cellStyle name="Neutraal" xfId="10" builtinId="28" customBuiltin="1"/>
    <cellStyle name="Notitie" xfId="17" builtinId="10" customBuiltin="1"/>
    <cellStyle name="Ongeldig" xfId="9" builtinId="27" customBuiltin="1"/>
    <cellStyle name="Procent" xfId="2" builtinId="5"/>
    <cellStyle name="Standaard" xfId="0" builtinId="0"/>
    <cellStyle name="Titel" xfId="3" builtinId="15" customBuiltin="1"/>
    <cellStyle name="Totaal" xfId="19" builtinId="25" customBuiltin="1"/>
    <cellStyle name="Uitvoer" xfId="12" builtinId="21" customBuiltin="1"/>
    <cellStyle name="Valuta" xfId="1" builtinId="4"/>
    <cellStyle name="Verklarende tekst" xfId="18" builtinId="53" customBuiltin="1"/>
    <cellStyle name="Waarschuwingsteks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0C494-9A4C-BF4E-8323-F0CD961FEA0F}">
  <dimension ref="A1:P26"/>
  <sheetViews>
    <sheetView showGridLines="0" tabSelected="1" zoomScaleNormal="100" workbookViewId="0">
      <selection activeCell="P10" sqref="C10:P10"/>
    </sheetView>
  </sheetViews>
  <sheetFormatPr baseColWidth="10" defaultRowHeight="16" x14ac:dyDescent="0.2"/>
  <cols>
    <col min="1" max="1" width="29.83203125" customWidth="1"/>
    <col min="2" max="2" width="6.6640625" customWidth="1"/>
    <col min="4" max="4" width="12.6640625" bestFit="1" customWidth="1"/>
    <col min="5" max="5" width="1.83203125" customWidth="1"/>
    <col min="6" max="7" width="11" bestFit="1" customWidth="1"/>
    <col min="8" max="8" width="11.83203125" bestFit="1" customWidth="1"/>
    <col min="9" max="9" width="1.83203125" customWidth="1"/>
    <col min="10" max="11" width="12.33203125" bestFit="1" customWidth="1"/>
    <col min="12" max="12" width="13.33203125" bestFit="1" customWidth="1"/>
    <col min="13" max="13" width="1.83203125" customWidth="1"/>
    <col min="14" max="15" width="12.33203125" bestFit="1" customWidth="1"/>
    <col min="16" max="16" width="13.33203125" bestFit="1" customWidth="1"/>
  </cols>
  <sheetData>
    <row r="1" spans="1:16" x14ac:dyDescent="0.2">
      <c r="A1" s="1"/>
      <c r="B1" s="1"/>
      <c r="C1" s="1" t="s">
        <v>12</v>
      </c>
      <c r="D1" s="1" t="s">
        <v>13</v>
      </c>
      <c r="E1" s="1"/>
      <c r="F1" s="1" t="s">
        <v>14</v>
      </c>
      <c r="G1" s="1" t="s">
        <v>15</v>
      </c>
      <c r="H1" s="1" t="s">
        <v>16</v>
      </c>
      <c r="I1" s="1"/>
      <c r="J1" s="1" t="s">
        <v>17</v>
      </c>
      <c r="K1" s="1" t="s">
        <v>18</v>
      </c>
      <c r="L1" s="1" t="s">
        <v>19</v>
      </c>
      <c r="M1" s="1"/>
      <c r="N1" s="1" t="s">
        <v>20</v>
      </c>
      <c r="O1" s="1" t="s">
        <v>21</v>
      </c>
      <c r="P1" s="1" t="s">
        <v>22</v>
      </c>
    </row>
    <row r="2" spans="1:16" x14ac:dyDescent="0.2">
      <c r="A2" s="1"/>
      <c r="B2" s="1"/>
      <c r="C2" s="2" t="s">
        <v>23</v>
      </c>
      <c r="D2" s="2" t="s">
        <v>24</v>
      </c>
      <c r="E2" s="2"/>
      <c r="F2" s="2" t="s">
        <v>25</v>
      </c>
      <c r="G2" s="2" t="s">
        <v>26</v>
      </c>
      <c r="H2" s="2" t="s">
        <v>27</v>
      </c>
      <c r="I2" s="2"/>
      <c r="J2" s="2" t="s">
        <v>28</v>
      </c>
      <c r="K2" s="2" t="s">
        <v>29</v>
      </c>
      <c r="L2" s="2" t="s">
        <v>30</v>
      </c>
      <c r="M2" s="2"/>
      <c r="N2" s="2" t="s">
        <v>31</v>
      </c>
      <c r="O2" s="2" t="s">
        <v>32</v>
      </c>
      <c r="P2" s="2" t="s">
        <v>33</v>
      </c>
    </row>
    <row r="3" spans="1:16" x14ac:dyDescent="0.2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">
      <c r="A4" s="1" t="s">
        <v>0</v>
      </c>
      <c r="B4" s="1"/>
      <c r="C4">
        <v>8760</v>
      </c>
      <c r="D4">
        <v>8760</v>
      </c>
      <c r="F4">
        <v>8760</v>
      </c>
      <c r="G4">
        <v>8760</v>
      </c>
      <c r="H4">
        <v>8760</v>
      </c>
      <c r="J4">
        <v>8760</v>
      </c>
      <c r="K4">
        <v>8760</v>
      </c>
      <c r="L4">
        <v>8760</v>
      </c>
      <c r="N4">
        <v>8760</v>
      </c>
      <c r="O4">
        <v>8760</v>
      </c>
      <c r="P4">
        <v>8760</v>
      </c>
    </row>
    <row r="5" spans="1:16" x14ac:dyDescent="0.2">
      <c r="A5" s="1" t="s">
        <v>1</v>
      </c>
      <c r="B5" s="1"/>
      <c r="C5">
        <v>24</v>
      </c>
      <c r="D5">
        <v>24</v>
      </c>
      <c r="F5">
        <v>12</v>
      </c>
      <c r="G5">
        <v>12</v>
      </c>
      <c r="H5">
        <v>12</v>
      </c>
      <c r="J5">
        <v>6</v>
      </c>
      <c r="K5">
        <v>6</v>
      </c>
      <c r="L5">
        <v>6</v>
      </c>
      <c r="N5">
        <v>6</v>
      </c>
      <c r="O5">
        <v>6</v>
      </c>
      <c r="P5">
        <v>6</v>
      </c>
    </row>
    <row r="6" spans="1:16" x14ac:dyDescent="0.2">
      <c r="A6" s="1"/>
      <c r="B6" s="1"/>
    </row>
    <row r="7" spans="1:16" x14ac:dyDescent="0.2">
      <c r="A7" s="1" t="s">
        <v>6</v>
      </c>
      <c r="B7" s="1" t="s">
        <v>5</v>
      </c>
      <c r="C7" s="3">
        <v>3442.2995541256</v>
      </c>
      <c r="D7" s="3">
        <v>3442.2995541256</v>
      </c>
      <c r="E7" s="3"/>
      <c r="F7" s="3">
        <v>3445.5164466259998</v>
      </c>
      <c r="G7" s="3">
        <v>3445.5164466259998</v>
      </c>
      <c r="H7" s="3">
        <v>3445.5164466259998</v>
      </c>
      <c r="I7" s="3"/>
      <c r="J7" s="3">
        <v>3447.4430450762802</v>
      </c>
      <c r="K7" s="3">
        <v>3447.4430450762802</v>
      </c>
      <c r="L7" s="3">
        <v>3447.4430450762802</v>
      </c>
      <c r="M7" s="3"/>
      <c r="N7" s="3">
        <v>3447.4430450762802</v>
      </c>
      <c r="O7" s="3">
        <v>3447.4430450762802</v>
      </c>
      <c r="P7" s="3">
        <v>3447.4430450762802</v>
      </c>
    </row>
    <row r="8" spans="1:16" x14ac:dyDescent="0.2">
      <c r="A8" s="1" t="s">
        <v>7</v>
      </c>
      <c r="B8" s="1" t="s">
        <v>5</v>
      </c>
      <c r="C8" s="3">
        <v>3442.2647159227499</v>
      </c>
      <c r="D8" s="3">
        <v>2430.80340142771</v>
      </c>
      <c r="E8" s="3"/>
      <c r="F8" s="3">
        <v>3716.8938345686101</v>
      </c>
      <c r="G8" s="3">
        <v>3829.94209059167</v>
      </c>
      <c r="H8" s="3">
        <v>3828.5450117621299</v>
      </c>
      <c r="I8" s="3"/>
      <c r="J8" s="3">
        <v>1368.6015163494001</v>
      </c>
      <c r="K8" s="3">
        <v>399.77158452743203</v>
      </c>
      <c r="L8" s="3">
        <v>0</v>
      </c>
      <c r="M8" s="3"/>
      <c r="N8" s="3">
        <v>1051.85909069997</v>
      </c>
      <c r="O8" s="3">
        <v>197.819183224027</v>
      </c>
      <c r="P8" s="3">
        <v>0</v>
      </c>
    </row>
    <row r="9" spans="1:16" x14ac:dyDescent="0.2">
      <c r="A9" s="1" t="s">
        <v>7</v>
      </c>
      <c r="B9" s="1" t="s">
        <v>8</v>
      </c>
      <c r="C9" s="4">
        <v>1592.1306347643199</v>
      </c>
      <c r="D9" s="4">
        <v>1160.1118010345799</v>
      </c>
      <c r="E9" s="4"/>
      <c r="F9" s="4">
        <v>1377.3247076306</v>
      </c>
      <c r="G9" s="4">
        <v>1296.0405554594299</v>
      </c>
      <c r="H9" s="4">
        <v>1295.7669644378</v>
      </c>
      <c r="I9" s="4"/>
      <c r="J9" s="4">
        <v>557.91993143654895</v>
      </c>
      <c r="K9" s="4">
        <v>146.69836742533701</v>
      </c>
      <c r="L9" s="4">
        <v>0</v>
      </c>
      <c r="M9" s="4"/>
      <c r="N9" s="4">
        <v>428.73553161311401</v>
      </c>
      <c r="O9" s="4">
        <v>72.452886593723207</v>
      </c>
      <c r="P9" s="4">
        <v>0</v>
      </c>
    </row>
    <row r="10" spans="1:16" x14ac:dyDescent="0.2">
      <c r="A10" s="1" t="s">
        <v>3</v>
      </c>
      <c r="B10" s="1" t="s">
        <v>8</v>
      </c>
      <c r="C10" s="4">
        <f>$C$9-C9</f>
        <v>0</v>
      </c>
      <c r="D10" s="4">
        <f>$C$9-D9</f>
        <v>432.01883372973998</v>
      </c>
      <c r="E10" s="4"/>
      <c r="F10" s="4">
        <f>$C$9-F9</f>
        <v>214.80592713371993</v>
      </c>
      <c r="G10" s="4">
        <f>$C$9-G9</f>
        <v>296.09007930488997</v>
      </c>
      <c r="H10" s="4">
        <f>$C$9-H9</f>
        <v>296.36367032651992</v>
      </c>
      <c r="I10" s="4"/>
      <c r="J10" s="4">
        <f>$C$9-J9</f>
        <v>1034.2107033277709</v>
      </c>
      <c r="K10" s="4">
        <f>$C$9-K9</f>
        <v>1445.4322673389829</v>
      </c>
      <c r="L10" s="4">
        <f>$C$9-L9</f>
        <v>1592.1306347643199</v>
      </c>
      <c r="M10" s="4"/>
      <c r="N10" s="4">
        <f>$C$9-N9</f>
        <v>1163.3951031512058</v>
      </c>
      <c r="O10" s="4">
        <f>$C$9-O9</f>
        <v>1519.6777481705967</v>
      </c>
      <c r="P10" s="4">
        <f>$C$9-P9</f>
        <v>1592.1306347643199</v>
      </c>
    </row>
    <row r="11" spans="1:16" x14ac:dyDescent="0.2">
      <c r="A11" s="1"/>
      <c r="B11" s="1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">
      <c r="A12" s="1" t="s">
        <v>9</v>
      </c>
      <c r="B12" s="1" t="s">
        <v>5</v>
      </c>
      <c r="C12" s="3"/>
      <c r="D12" s="3">
        <v>4636.8043960135501</v>
      </c>
      <c r="E12" s="3"/>
      <c r="F12" s="3"/>
      <c r="G12" s="3"/>
      <c r="H12" s="3"/>
      <c r="I12" s="3"/>
      <c r="J12" s="3">
        <v>4647.9306037639699</v>
      </c>
      <c r="K12" s="3">
        <v>4647.9306037639699</v>
      </c>
      <c r="L12" s="3">
        <v>4647.9306037639699</v>
      </c>
      <c r="M12" s="3"/>
      <c r="N12" s="3">
        <v>9295.8612075279398</v>
      </c>
      <c r="O12" s="3">
        <v>9295.8612075279398</v>
      </c>
      <c r="P12" s="3">
        <v>9295.8612075279398</v>
      </c>
    </row>
    <row r="13" spans="1:16" x14ac:dyDescent="0.2">
      <c r="A13" s="1" t="s">
        <v>10</v>
      </c>
      <c r="B13" s="1" t="s">
        <v>5</v>
      </c>
      <c r="C13" s="3"/>
      <c r="D13" s="3">
        <v>1011.49614899342</v>
      </c>
      <c r="E13" s="3"/>
      <c r="F13" s="3"/>
      <c r="G13" s="3"/>
      <c r="H13" s="3"/>
      <c r="I13" s="3"/>
      <c r="J13" s="3">
        <v>2372.4530536920402</v>
      </c>
      <c r="K13" s="3">
        <v>3478.5830607787798</v>
      </c>
      <c r="L13" s="3">
        <v>3933.3102412839598</v>
      </c>
      <c r="M13" s="3"/>
      <c r="N13" s="3">
        <v>2687.7409803150099</v>
      </c>
      <c r="O13" s="3">
        <v>3693.7039592206202</v>
      </c>
      <c r="P13" s="3">
        <v>3991.9592148270299</v>
      </c>
    </row>
    <row r="14" spans="1:16" x14ac:dyDescent="0.2">
      <c r="A14" s="1" t="s">
        <v>2</v>
      </c>
      <c r="B14" s="1" t="s">
        <v>11</v>
      </c>
      <c r="D14" s="5">
        <f>D13/D12</f>
        <v>0.21814509791766168</v>
      </c>
      <c r="E14" s="5"/>
      <c r="J14" s="5">
        <f>J13/J12</f>
        <v>0.51043211612729089</v>
      </c>
      <c r="K14" s="5">
        <f>K13/K12</f>
        <v>0.74841544707267504</v>
      </c>
      <c r="L14" s="5">
        <f>L13/L12</f>
        <v>0.84624977793315181</v>
      </c>
      <c r="M14" s="5"/>
      <c r="N14" s="5">
        <f>N13/N12</f>
        <v>0.28913307979882846</v>
      </c>
      <c r="O14" s="5">
        <f>O13/O12</f>
        <v>0.39734930166872529</v>
      </c>
      <c r="P14" s="5">
        <f>P13/P12</f>
        <v>0.42943403797749008</v>
      </c>
    </row>
    <row r="16" spans="1:16" x14ac:dyDescent="0.2">
      <c r="A16" s="1" t="s">
        <v>37</v>
      </c>
      <c r="B16" s="1" t="s">
        <v>5</v>
      </c>
      <c r="C16" s="3">
        <v>3442.2647159227499</v>
      </c>
      <c r="D16" s="3">
        <v>2430.80340142771</v>
      </c>
      <c r="E16" s="3"/>
      <c r="F16" s="3">
        <v>1858.0030276350201</v>
      </c>
      <c r="G16" s="3">
        <v>1195.08440383118</v>
      </c>
      <c r="H16" s="3">
        <v>1194.82959687638</v>
      </c>
      <c r="I16" s="3"/>
      <c r="J16" s="3">
        <v>982.88178860050903</v>
      </c>
      <c r="K16" s="3">
        <v>235.06895594530801</v>
      </c>
      <c r="L16" s="3">
        <v>0</v>
      </c>
      <c r="M16" s="3"/>
      <c r="N16" s="3">
        <v>800.74608923898597</v>
      </c>
      <c r="O16" s="3">
        <v>162.315649380807</v>
      </c>
      <c r="P16" s="3">
        <v>0</v>
      </c>
    </row>
    <row r="17" spans="1:16" x14ac:dyDescent="0.2">
      <c r="A17" s="1" t="s">
        <v>38</v>
      </c>
      <c r="B17" s="1" t="s">
        <v>5</v>
      </c>
      <c r="C17" s="3"/>
      <c r="D17" s="3"/>
      <c r="E17" s="3"/>
      <c r="F17" s="3"/>
      <c r="G17" s="3"/>
      <c r="H17" s="3"/>
      <c r="I17" s="3"/>
      <c r="J17" s="3">
        <v>742.379037478859</v>
      </c>
      <c r="K17" s="3">
        <v>690.81497566867699</v>
      </c>
      <c r="L17" s="3">
        <v>612.87957325258105</v>
      </c>
      <c r="M17" s="3"/>
      <c r="N17" s="3">
        <v>935.58159527787996</v>
      </c>
      <c r="O17" s="3">
        <v>685.91781089828703</v>
      </c>
      <c r="P17" s="3">
        <v>268.72998176414899</v>
      </c>
    </row>
    <row r="18" spans="1:16" x14ac:dyDescent="0.2">
      <c r="A18" s="1" t="s">
        <v>39</v>
      </c>
      <c r="B18" s="1" t="s">
        <v>5</v>
      </c>
      <c r="C18" s="3"/>
      <c r="D18" s="3"/>
      <c r="E18" s="3"/>
      <c r="F18" s="3">
        <v>1858.8908069335901</v>
      </c>
      <c r="G18" s="3">
        <v>2634.8576867604902</v>
      </c>
      <c r="H18" s="3">
        <v>2633.7154148857398</v>
      </c>
      <c r="I18" s="3"/>
      <c r="J18" s="3">
        <v>385.71972774889599</v>
      </c>
      <c r="K18" s="3">
        <v>164.702628582123</v>
      </c>
      <c r="L18" s="3">
        <v>0</v>
      </c>
      <c r="M18" s="3"/>
      <c r="N18" s="3">
        <v>251.113001460986</v>
      </c>
      <c r="O18" s="3">
        <v>35.503533843220502</v>
      </c>
      <c r="P18" s="3">
        <v>1.9459517345155699E-5</v>
      </c>
    </row>
    <row r="19" spans="1:16" x14ac:dyDescent="0.2">
      <c r="A19" s="1" t="s">
        <v>40</v>
      </c>
      <c r="B19" s="1" t="s">
        <v>5</v>
      </c>
      <c r="J19" s="3">
        <v>1630.07404835477</v>
      </c>
      <c r="K19" s="3">
        <v>2787.7681295570901</v>
      </c>
      <c r="L19" s="3">
        <v>3320.430714696</v>
      </c>
      <c r="M19" s="3"/>
      <c r="N19" s="3">
        <v>1752.1594150860601</v>
      </c>
      <c r="O19" s="3">
        <v>3007.7861805930302</v>
      </c>
      <c r="P19" s="3">
        <v>3723.2292744087199</v>
      </c>
    </row>
    <row r="20" spans="1:16" x14ac:dyDescent="0.2">
      <c r="A20" s="1" t="s">
        <v>41</v>
      </c>
      <c r="B20" s="1" t="s">
        <v>5</v>
      </c>
      <c r="C20" s="3"/>
      <c r="D20" s="3"/>
      <c r="E20" s="3"/>
      <c r="F20" s="3">
        <v>1587.5134104946701</v>
      </c>
      <c r="G20" s="3">
        <v>2250.43203589835</v>
      </c>
      <c r="H20" s="3">
        <v>2250.68684395133</v>
      </c>
      <c r="I20" s="3"/>
      <c r="J20" s="3">
        <v>1722.1822497344899</v>
      </c>
      <c r="K20" s="3">
        <v>2521.5591577095302</v>
      </c>
      <c r="L20" s="3">
        <v>2834.5635043447</v>
      </c>
      <c r="M20" s="3"/>
      <c r="N20" s="3">
        <v>1711.1153889964801</v>
      </c>
      <c r="O20" s="3">
        <v>2599.2096167114</v>
      </c>
      <c r="P20" s="3">
        <v>3178.7130976103999</v>
      </c>
    </row>
    <row r="21" spans="1:16" x14ac:dyDescent="0.2">
      <c r="A21" s="1" t="s">
        <v>42</v>
      </c>
      <c r="B21" s="1"/>
      <c r="C21" s="3"/>
      <c r="D21" s="3"/>
      <c r="E21" s="3"/>
      <c r="F21" s="6">
        <v>0.94945164083418498</v>
      </c>
      <c r="G21" s="6">
        <v>0.94961391906702697</v>
      </c>
      <c r="H21" s="6">
        <v>0.94974452441443502</v>
      </c>
      <c r="I21" s="6"/>
      <c r="J21" s="6">
        <v>0.94881891524114403</v>
      </c>
      <c r="K21" s="6">
        <v>0.94907158785620604</v>
      </c>
      <c r="L21" s="6">
        <v>0.94928728534699403</v>
      </c>
      <c r="M21" s="6"/>
      <c r="N21" s="6">
        <v>0.94877838742772602</v>
      </c>
      <c r="O21" s="6">
        <v>0.94901796434374996</v>
      </c>
      <c r="P21" s="6">
        <v>0.94919852304938601</v>
      </c>
    </row>
    <row r="22" spans="1:16" x14ac:dyDescent="0.2">
      <c r="A22" s="1" t="s">
        <v>4</v>
      </c>
      <c r="B22" s="1" t="s">
        <v>11</v>
      </c>
      <c r="F22" s="5">
        <f>1-(F20/(F19+F18))</f>
        <v>0.14598888510648012</v>
      </c>
      <c r="G22" s="5">
        <f>1-(G20/(G19+G18))</f>
        <v>0.14589996749873213</v>
      </c>
      <c r="H22" s="5">
        <f>1-(H20/(H19+H18))</f>
        <v>0.14543278623405365</v>
      </c>
      <c r="I22" s="5"/>
      <c r="J22" s="5">
        <f>1-(J20/(J19+J18))</f>
        <v>0.14565553770916917</v>
      </c>
      <c r="K22" s="5">
        <f>1-(K20/(K19+K18))</f>
        <v>0.14594948967462895</v>
      </c>
      <c r="L22" s="5">
        <f>1-(L20/(L19+L18))</f>
        <v>0.14632656185261894</v>
      </c>
      <c r="M22" s="5"/>
      <c r="N22" s="5">
        <f>1-(N20/(N19+N18))</f>
        <v>0.14583988934173242</v>
      </c>
      <c r="O22" s="5">
        <f>1-(O20/(O19+O18))</f>
        <v>0.14592107206168947</v>
      </c>
      <c r="P22" s="5">
        <f>1-(P20/(P19+P18))</f>
        <v>0.14624836486826032</v>
      </c>
    </row>
    <row r="23" spans="1:16" x14ac:dyDescent="0.2">
      <c r="A23" s="1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">
      <c r="A24" s="1" t="s">
        <v>34</v>
      </c>
      <c r="B24" s="4"/>
      <c r="C24" s="4"/>
      <c r="D24" s="4">
        <v>2000</v>
      </c>
      <c r="E24" s="4"/>
      <c r="F24" s="4"/>
      <c r="G24" s="4"/>
      <c r="H24" s="4"/>
      <c r="I24" s="4"/>
      <c r="J24" s="4">
        <v>2000</v>
      </c>
      <c r="K24" s="4">
        <v>2000</v>
      </c>
      <c r="L24" s="4">
        <v>2000</v>
      </c>
      <c r="M24" s="4"/>
      <c r="N24" s="4">
        <v>2600</v>
      </c>
      <c r="O24" s="4">
        <v>2600</v>
      </c>
      <c r="P24" s="4">
        <v>2600</v>
      </c>
    </row>
    <row r="25" spans="1:16" x14ac:dyDescent="0.2">
      <c r="A25" s="1" t="s">
        <v>35</v>
      </c>
      <c r="B25" s="4"/>
      <c r="C25" s="4"/>
      <c r="D25" s="4"/>
      <c r="E25" s="4"/>
      <c r="F25" s="4">
        <v>3750</v>
      </c>
      <c r="G25" s="4">
        <v>7500</v>
      </c>
      <c r="H25" s="4">
        <v>11250</v>
      </c>
      <c r="I25" s="4"/>
      <c r="J25" s="4">
        <v>3750</v>
      </c>
      <c r="K25" s="4">
        <v>7500</v>
      </c>
      <c r="L25" s="4">
        <v>11250</v>
      </c>
      <c r="M25" s="4"/>
      <c r="N25" s="4">
        <v>3750</v>
      </c>
      <c r="O25" s="4">
        <v>7500</v>
      </c>
      <c r="P25" s="4">
        <v>11250</v>
      </c>
    </row>
    <row r="26" spans="1:16" x14ac:dyDescent="0.2">
      <c r="A26" s="1" t="s">
        <v>36</v>
      </c>
      <c r="D26" s="7">
        <f>SUM(D24:D25)/D10</f>
        <v>4.6294278023331481</v>
      </c>
      <c r="F26" s="7">
        <f>SUM(F24:F25)/F10</f>
        <v>17.457618837796634</v>
      </c>
      <c r="G26" s="7">
        <f>SUM(G24:G25)/G10</f>
        <v>25.330129322830494</v>
      </c>
      <c r="H26" s="7">
        <f>SUM(H24:H25)/H10</f>
        <v>37.960118349206788</v>
      </c>
      <c r="J26" s="7">
        <f>SUM(J24:J25)/J10</f>
        <v>5.5597954860632113</v>
      </c>
      <c r="K26" s="7">
        <f>SUM(K24:K25)/K10</f>
        <v>6.5724283417924134</v>
      </c>
      <c r="L26" s="7">
        <f>SUM(L24:L25)/L10</f>
        <v>8.3221814282603592</v>
      </c>
      <c r="N26" s="7">
        <f>SUM(N24:N25)/N10</f>
        <v>5.4581629085425964</v>
      </c>
      <c r="O26" s="7">
        <f>SUM(O24:O25)/O10</f>
        <v>6.6461458767547796</v>
      </c>
      <c r="P26" s="7">
        <f>SUM(P24:P25)/P10</f>
        <v>8.6990349268985643</v>
      </c>
    </row>
  </sheetData>
  <conditionalFormatting sqref="B26:P26">
    <cfRule type="iconSet" priority="9">
      <iconSet reverse="1">
        <cfvo type="percent" val="0"/>
        <cfvo type="num" val="8"/>
        <cfvo type="num" val="12"/>
      </iconSet>
    </cfRule>
  </conditionalFormatting>
  <conditionalFormatting sqref="C8:P8">
    <cfRule type="colorScale" priority="41">
      <colorScale>
        <cfvo type="min"/>
        <cfvo type="max"/>
        <color rgb="FFFCFCFF"/>
        <color rgb="FFF8696B"/>
      </colorScale>
    </cfRule>
  </conditionalFormatting>
  <conditionalFormatting sqref="C9:P11">
    <cfRule type="colorScale" priority="37">
      <colorScale>
        <cfvo type="min"/>
        <cfvo type="max"/>
        <color rgb="FF63BE7B"/>
        <color rgb="FFFCFCFF"/>
      </colorScale>
    </cfRule>
  </conditionalFormatting>
  <conditionalFormatting sqref="C10:P11">
    <cfRule type="colorScale" priority="10">
      <colorScale>
        <cfvo type="min"/>
        <cfvo type="max"/>
        <color theme="0"/>
        <color rgb="FFFFEF9C"/>
      </colorScale>
    </cfRule>
    <cfRule type="colorScale" priority="43">
      <colorScale>
        <cfvo type="min"/>
        <cfvo type="max"/>
        <color theme="0"/>
        <color rgb="FFFFEF9C"/>
      </colorScale>
    </cfRule>
  </conditionalFormatting>
  <conditionalFormatting sqref="C14:P14">
    <cfRule type="colorScale" priority="39">
      <colorScale>
        <cfvo type="min"/>
        <cfvo type="max"/>
        <color rgb="FFFCFCFF"/>
        <color rgb="FF63BE7B"/>
      </colorScale>
    </cfRule>
  </conditionalFormatting>
  <conditionalFormatting sqref="C16:P16 A16">
    <cfRule type="colorScale" priority="44">
      <colorScale>
        <cfvo type="min"/>
        <cfvo type="max"/>
        <color rgb="FF63BE7B"/>
        <color rgb="FFFCFCFF"/>
      </colorScale>
    </cfRule>
  </conditionalFormatting>
  <conditionalFormatting sqref="C16:P16">
    <cfRule type="colorScale" priority="4">
      <colorScale>
        <cfvo type="min"/>
        <cfvo type="max"/>
        <color rgb="FFFCFCFF"/>
        <color rgb="FFF8696B"/>
      </colorScale>
    </cfRule>
  </conditionalFormatting>
  <conditionalFormatting sqref="C17:P17 A17">
    <cfRule type="colorScale" priority="50">
      <colorScale>
        <cfvo type="min"/>
        <cfvo type="max"/>
        <color rgb="FFFCFCFF"/>
        <color rgb="FF63BE7B"/>
      </colorScale>
    </cfRule>
  </conditionalFormatting>
  <conditionalFormatting sqref="C18:P18">
    <cfRule type="colorScale" priority="3">
      <colorScale>
        <cfvo type="min"/>
        <cfvo type="max"/>
        <color theme="0"/>
        <color rgb="FFFFEF9C"/>
      </colorScale>
    </cfRule>
  </conditionalFormatting>
  <conditionalFormatting sqref="C19:P19 A19">
    <cfRule type="colorScale" priority="53">
      <colorScale>
        <cfvo type="min"/>
        <cfvo type="max"/>
        <color rgb="FFFCFCFF"/>
        <color rgb="FF63BE7B"/>
      </colorScale>
    </cfRule>
  </conditionalFormatting>
  <conditionalFormatting sqref="C20:P20 C21:E21 A20:A21">
    <cfRule type="colorScale" priority="47">
      <colorScale>
        <cfvo type="min"/>
        <cfvo type="max"/>
        <color rgb="FFFCFCFF"/>
        <color rgb="FF63BE7B"/>
      </colorScale>
    </cfRule>
  </conditionalFormatting>
  <conditionalFormatting sqref="F21:P21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v. Putten</cp:lastModifiedBy>
  <dcterms:created xsi:type="dcterms:W3CDTF">2025-05-08T16:08:41Z</dcterms:created>
  <dcterms:modified xsi:type="dcterms:W3CDTF">2025-05-20T16:14:30Z</dcterms:modified>
</cp:coreProperties>
</file>