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2 - Become an Excel Master\self-analyze\"/>
    </mc:Choice>
  </mc:AlternateContent>
  <bookViews>
    <workbookView xWindow="0" yWindow="0" windowWidth="19200" windowHeight="8220"/>
  </bookViews>
  <sheets>
    <sheet name="Sheet1" sheetId="1" r:id="rId1"/>
    <sheet name="Sheet2" sheetId="2" r:id="rId2"/>
  </sheets>
  <definedNames>
    <definedName name="_xlnm._FilterDatabase" localSheetId="0" hidden="1">Sheet1!$G$1:$W$91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1" i="1" l="1"/>
  <c r="Y90" i="1"/>
  <c r="Y89" i="1"/>
  <c r="Y88" i="1"/>
  <c r="Y87" i="1"/>
  <c r="Y86" i="1"/>
  <c r="Y85" i="1"/>
  <c r="Y84" i="1"/>
  <c r="Y83" i="1"/>
  <c r="Y82" i="1"/>
  <c r="Y8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3" i="1"/>
  <c r="Y2" i="1"/>
  <c r="H92" i="1" l="1"/>
  <c r="I92" i="1"/>
  <c r="J92" i="1"/>
  <c r="K92" i="1"/>
  <c r="K93" i="1" s="1"/>
  <c r="L92" i="1"/>
  <c r="M92" i="1"/>
  <c r="N92" i="1"/>
  <c r="O92" i="1"/>
  <c r="O93" i="1" s="1"/>
  <c r="P92" i="1"/>
  <c r="Q92" i="1"/>
  <c r="R92" i="1"/>
  <c r="H93" i="1"/>
  <c r="I93" i="1"/>
  <c r="J93" i="1"/>
  <c r="L93" i="1"/>
  <c r="M93" i="1"/>
  <c r="N93" i="1"/>
  <c r="P93" i="1"/>
  <c r="Q93" i="1"/>
  <c r="R93" i="1"/>
  <c r="G92" i="1"/>
  <c r="G93" i="1" s="1"/>
  <c r="V20" i="1"/>
  <c r="V30" i="1"/>
  <c r="V41" i="1"/>
  <c r="V42" i="1"/>
  <c r="V33" i="1"/>
  <c r="V35" i="1"/>
  <c r="V43" i="1"/>
  <c r="V44" i="1"/>
  <c r="V84" i="1"/>
  <c r="V81" i="1"/>
  <c r="V79" i="1"/>
  <c r="V31" i="1"/>
  <c r="V87" i="1"/>
  <c r="V9" i="1"/>
  <c r="V32" i="1"/>
  <c r="V45" i="1"/>
  <c r="V7" i="1"/>
  <c r="V5" i="1"/>
  <c r="V46" i="1"/>
  <c r="V47" i="1"/>
  <c r="V48" i="1"/>
  <c r="V29" i="1"/>
  <c r="V23" i="1"/>
  <c r="V49" i="1"/>
  <c r="V4" i="1"/>
  <c r="V14" i="1"/>
  <c r="V78" i="1"/>
  <c r="V3" i="1"/>
  <c r="V16" i="1"/>
  <c r="V8" i="1"/>
  <c r="V91" i="1"/>
  <c r="V2" i="1"/>
  <c r="V50" i="1"/>
  <c r="V51" i="1"/>
  <c r="V52" i="1"/>
  <c r="V82" i="1"/>
  <c r="V53" i="1"/>
  <c r="V19" i="1"/>
  <c r="V54" i="1"/>
  <c r="V55" i="1"/>
  <c r="V56" i="1"/>
  <c r="V18" i="1"/>
  <c r="V6" i="1"/>
  <c r="V10" i="1"/>
  <c r="V28" i="1"/>
  <c r="V15" i="1"/>
  <c r="V57" i="1"/>
  <c r="V58" i="1"/>
  <c r="V59" i="1"/>
  <c r="V60" i="1"/>
  <c r="V61" i="1"/>
  <c r="V80" i="1"/>
  <c r="V40" i="1"/>
  <c r="V62" i="1"/>
  <c r="V63" i="1"/>
  <c r="V64" i="1"/>
  <c r="V39" i="1"/>
  <c r="V13" i="1"/>
  <c r="V12" i="1"/>
  <c r="V65" i="1"/>
  <c r="V11" i="1"/>
  <c r="V36" i="1"/>
  <c r="V66" i="1"/>
  <c r="V25" i="1"/>
  <c r="V24" i="1"/>
  <c r="V67" i="1"/>
  <c r="V88" i="1"/>
  <c r="V90" i="1"/>
  <c r="V68" i="1"/>
  <c r="V69" i="1"/>
  <c r="V70" i="1"/>
  <c r="V71" i="1"/>
  <c r="V72" i="1"/>
  <c r="V73" i="1"/>
  <c r="V86" i="1"/>
  <c r="V74" i="1"/>
  <c r="V75" i="1"/>
  <c r="V76" i="1"/>
  <c r="V89" i="1"/>
  <c r="V85" i="1"/>
  <c r="V37" i="1"/>
  <c r="V26" i="1"/>
  <c r="V27" i="1"/>
  <c r="V22" i="1"/>
  <c r="V38" i="1"/>
  <c r="V77" i="1"/>
  <c r="V83" i="1"/>
  <c r="V34" i="1"/>
  <c r="V17" i="1"/>
  <c r="V21" i="1"/>
  <c r="U17" i="1"/>
  <c r="U20" i="1"/>
  <c r="U30" i="1"/>
  <c r="U41" i="1"/>
  <c r="U42" i="1"/>
  <c r="U33" i="1"/>
  <c r="U35" i="1"/>
  <c r="U43" i="1"/>
  <c r="U44" i="1"/>
  <c r="U84" i="1"/>
  <c r="U81" i="1"/>
  <c r="U79" i="1"/>
  <c r="U31" i="1"/>
  <c r="U87" i="1"/>
  <c r="U9" i="1"/>
  <c r="U32" i="1"/>
  <c r="U45" i="1"/>
  <c r="U7" i="1"/>
  <c r="U5" i="1"/>
  <c r="U46" i="1"/>
  <c r="U47" i="1"/>
  <c r="U48" i="1"/>
  <c r="U29" i="1"/>
  <c r="U23" i="1"/>
  <c r="U49" i="1"/>
  <c r="U4" i="1"/>
  <c r="U14" i="1"/>
  <c r="U78" i="1"/>
  <c r="U3" i="1"/>
  <c r="U16" i="1"/>
  <c r="U8" i="1"/>
  <c r="U91" i="1"/>
  <c r="U2" i="1"/>
  <c r="U50" i="1"/>
  <c r="U51" i="1"/>
  <c r="U52" i="1"/>
  <c r="U82" i="1"/>
  <c r="U53" i="1"/>
  <c r="U19" i="1"/>
  <c r="U54" i="1"/>
  <c r="U55" i="1"/>
  <c r="U56" i="1"/>
  <c r="U18" i="1"/>
  <c r="U6" i="1"/>
  <c r="U10" i="1"/>
  <c r="U28" i="1"/>
  <c r="U15" i="1"/>
  <c r="U57" i="1"/>
  <c r="U58" i="1"/>
  <c r="U59" i="1"/>
  <c r="U60" i="1"/>
  <c r="U61" i="1"/>
  <c r="U80" i="1"/>
  <c r="U40" i="1"/>
  <c r="U62" i="1"/>
  <c r="U63" i="1"/>
  <c r="U64" i="1"/>
  <c r="U39" i="1"/>
  <c r="U13" i="1"/>
  <c r="U12" i="1"/>
  <c r="U65" i="1"/>
  <c r="U11" i="1"/>
  <c r="U36" i="1"/>
  <c r="U66" i="1"/>
  <c r="U25" i="1"/>
  <c r="U24" i="1"/>
  <c r="U67" i="1"/>
  <c r="U88" i="1"/>
  <c r="U90" i="1"/>
  <c r="U68" i="1"/>
  <c r="U69" i="1"/>
  <c r="U70" i="1"/>
  <c r="U71" i="1"/>
  <c r="U72" i="1"/>
  <c r="U73" i="1"/>
  <c r="U86" i="1"/>
  <c r="U74" i="1"/>
  <c r="U75" i="1"/>
  <c r="U76" i="1"/>
  <c r="U89" i="1"/>
  <c r="U85" i="1"/>
  <c r="U37" i="1"/>
  <c r="U26" i="1"/>
  <c r="U27" i="1"/>
  <c r="U22" i="1"/>
  <c r="U38" i="1"/>
  <c r="U77" i="1"/>
  <c r="U83" i="1"/>
  <c r="U34" i="1"/>
  <c r="U21" i="1"/>
  <c r="S20" i="1"/>
  <c r="W20" i="1" s="1"/>
  <c r="S30" i="1"/>
  <c r="W30" i="1" s="1"/>
  <c r="S41" i="1"/>
  <c r="T41" i="1" s="1"/>
  <c r="S42" i="1"/>
  <c r="T42" i="1" s="1"/>
  <c r="S33" i="1"/>
  <c r="W33" i="1" s="1"/>
  <c r="S35" i="1"/>
  <c r="W35" i="1" s="1"/>
  <c r="S43" i="1"/>
  <c r="T43" i="1" s="1"/>
  <c r="S44" i="1"/>
  <c r="T44" i="1" s="1"/>
  <c r="S84" i="1"/>
  <c r="W84" i="1" s="1"/>
  <c r="S81" i="1"/>
  <c r="W81" i="1" s="1"/>
  <c r="S79" i="1"/>
  <c r="T79" i="1" s="1"/>
  <c r="S31" i="1"/>
  <c r="W31" i="1" s="1"/>
  <c r="S87" i="1"/>
  <c r="W87" i="1" s="1"/>
  <c r="S9" i="1"/>
  <c r="W9" i="1" s="1"/>
  <c r="S32" i="1"/>
  <c r="T32" i="1" s="1"/>
  <c r="S45" i="1"/>
  <c r="T45" i="1" s="1"/>
  <c r="S7" i="1"/>
  <c r="W7" i="1" s="1"/>
  <c r="S5" i="1"/>
  <c r="W5" i="1" s="1"/>
  <c r="S46" i="1"/>
  <c r="T46" i="1" s="1"/>
  <c r="S47" i="1"/>
  <c r="T47" i="1" s="1"/>
  <c r="S48" i="1"/>
  <c r="W48" i="1" s="1"/>
  <c r="S29" i="1"/>
  <c r="W29" i="1" s="1"/>
  <c r="S23" i="1"/>
  <c r="T23" i="1" s="1"/>
  <c r="S49" i="1"/>
  <c r="T49" i="1" s="1"/>
  <c r="S4" i="1"/>
  <c r="W4" i="1" s="1"/>
  <c r="S14" i="1"/>
  <c r="W14" i="1" s="1"/>
  <c r="S78" i="1"/>
  <c r="T78" i="1" s="1"/>
  <c r="S3" i="1"/>
  <c r="T3" i="1" s="1"/>
  <c r="S16" i="1"/>
  <c r="W16" i="1" s="1"/>
  <c r="S8" i="1"/>
  <c r="W8" i="1" s="1"/>
  <c r="S91" i="1"/>
  <c r="T91" i="1" s="1"/>
  <c r="S2" i="1"/>
  <c r="S50" i="1"/>
  <c r="W50" i="1" s="1"/>
  <c r="S51" i="1"/>
  <c r="W51" i="1" s="1"/>
  <c r="S52" i="1"/>
  <c r="T52" i="1" s="1"/>
  <c r="S82" i="1"/>
  <c r="T82" i="1" s="1"/>
  <c r="S53" i="1"/>
  <c r="W53" i="1" s="1"/>
  <c r="S19" i="1"/>
  <c r="W19" i="1" s="1"/>
  <c r="S54" i="1"/>
  <c r="T54" i="1" s="1"/>
  <c r="S55" i="1"/>
  <c r="T55" i="1" s="1"/>
  <c r="S56" i="1"/>
  <c r="W56" i="1" s="1"/>
  <c r="S18" i="1"/>
  <c r="W18" i="1" s="1"/>
  <c r="S6" i="1"/>
  <c r="T6" i="1" s="1"/>
  <c r="S10" i="1"/>
  <c r="T10" i="1" s="1"/>
  <c r="S28" i="1"/>
  <c r="W28" i="1" s="1"/>
  <c r="S15" i="1"/>
  <c r="W15" i="1" s="1"/>
  <c r="S57" i="1"/>
  <c r="T57" i="1" s="1"/>
  <c r="S58" i="1"/>
  <c r="W58" i="1" s="1"/>
  <c r="S59" i="1"/>
  <c r="W59" i="1" s="1"/>
  <c r="S60" i="1"/>
  <c r="W60" i="1" s="1"/>
  <c r="S61" i="1"/>
  <c r="T61" i="1" s="1"/>
  <c r="S80" i="1"/>
  <c r="T80" i="1" s="1"/>
  <c r="S40" i="1"/>
  <c r="W40" i="1" s="1"/>
  <c r="S62" i="1"/>
  <c r="W62" i="1" s="1"/>
  <c r="S63" i="1"/>
  <c r="T63" i="1" s="1"/>
  <c r="S64" i="1"/>
  <c r="T64" i="1" s="1"/>
  <c r="S39" i="1"/>
  <c r="W39" i="1" s="1"/>
  <c r="S13" i="1"/>
  <c r="W13" i="1" s="1"/>
  <c r="S12" i="1"/>
  <c r="T12" i="1" s="1"/>
  <c r="S65" i="1"/>
  <c r="T65" i="1" s="1"/>
  <c r="S11" i="1"/>
  <c r="W11" i="1" s="1"/>
  <c r="S36" i="1"/>
  <c r="W36" i="1" s="1"/>
  <c r="S66" i="1"/>
  <c r="T66" i="1" s="1"/>
  <c r="S25" i="1"/>
  <c r="W25" i="1" s="1"/>
  <c r="S24" i="1"/>
  <c r="W24" i="1" s="1"/>
  <c r="S67" i="1"/>
  <c r="W67" i="1" s="1"/>
  <c r="S88" i="1"/>
  <c r="T88" i="1" s="1"/>
  <c r="S90" i="1"/>
  <c r="T90" i="1" s="1"/>
  <c r="S68" i="1"/>
  <c r="W68" i="1" s="1"/>
  <c r="S69" i="1"/>
  <c r="W69" i="1" s="1"/>
  <c r="S70" i="1"/>
  <c r="T70" i="1" s="1"/>
  <c r="S71" i="1"/>
  <c r="T71" i="1" s="1"/>
  <c r="S72" i="1"/>
  <c r="W72" i="1" s="1"/>
  <c r="S73" i="1"/>
  <c r="W73" i="1" s="1"/>
  <c r="S86" i="1"/>
  <c r="T86" i="1" s="1"/>
  <c r="S74" i="1"/>
  <c r="W74" i="1" s="1"/>
  <c r="S75" i="1"/>
  <c r="W75" i="1" s="1"/>
  <c r="S76" i="1"/>
  <c r="W76" i="1" s="1"/>
  <c r="S89" i="1"/>
  <c r="T89" i="1" s="1"/>
  <c r="S85" i="1"/>
  <c r="T85" i="1" s="1"/>
  <c r="S37" i="1"/>
  <c r="W37" i="1" s="1"/>
  <c r="S26" i="1"/>
  <c r="W26" i="1" s="1"/>
  <c r="S27" i="1"/>
  <c r="T27" i="1" s="1"/>
  <c r="S22" i="1"/>
  <c r="W22" i="1" s="1"/>
  <c r="S38" i="1"/>
  <c r="W38" i="1" s="1"/>
  <c r="S77" i="1"/>
  <c r="W77" i="1" s="1"/>
  <c r="S83" i="1"/>
  <c r="T83" i="1" s="1"/>
  <c r="S34" i="1"/>
  <c r="T34" i="1" s="1"/>
  <c r="S17" i="1"/>
  <c r="W17" i="1" s="1"/>
  <c r="S21" i="1"/>
  <c r="W21" i="1" s="1"/>
  <c r="T76" i="1" l="1"/>
  <c r="T15" i="1"/>
  <c r="T29" i="1"/>
  <c r="T73" i="1"/>
  <c r="T18" i="1"/>
  <c r="T9" i="1"/>
  <c r="T36" i="1"/>
  <c r="T8" i="1"/>
  <c r="T81" i="1"/>
  <c r="T21" i="1"/>
  <c r="T13" i="1"/>
  <c r="T14" i="1"/>
  <c r="T35" i="1"/>
  <c r="T77" i="1"/>
  <c r="T69" i="1"/>
  <c r="T62" i="1"/>
  <c r="T19" i="1"/>
  <c r="U92" i="1"/>
  <c r="V92" i="1"/>
  <c r="V93" i="1" s="1"/>
  <c r="U93" i="1"/>
  <c r="T26" i="1"/>
  <c r="T67" i="1"/>
  <c r="T60" i="1"/>
  <c r="T51" i="1"/>
  <c r="T5" i="1"/>
  <c r="T30" i="1"/>
  <c r="W85" i="1"/>
  <c r="W90" i="1"/>
  <c r="W64" i="1"/>
  <c r="W10" i="1"/>
  <c r="W55" i="1"/>
  <c r="W82" i="1"/>
  <c r="W2" i="1"/>
  <c r="W3" i="1"/>
  <c r="W49" i="1"/>
  <c r="W47" i="1"/>
  <c r="W45" i="1"/>
  <c r="W42" i="1"/>
  <c r="T17" i="1"/>
  <c r="T38" i="1"/>
  <c r="T37" i="1"/>
  <c r="T75" i="1"/>
  <c r="T72" i="1"/>
  <c r="T68" i="1"/>
  <c r="T24" i="1"/>
  <c r="T11" i="1"/>
  <c r="T39" i="1"/>
  <c r="T40" i="1"/>
  <c r="T59" i="1"/>
  <c r="T28" i="1"/>
  <c r="T56" i="1"/>
  <c r="T53" i="1"/>
  <c r="T50" i="1"/>
  <c r="T16" i="1"/>
  <c r="T4" i="1"/>
  <c r="T48" i="1"/>
  <c r="T7" i="1"/>
  <c r="T87" i="1"/>
  <c r="T84" i="1"/>
  <c r="T33" i="1"/>
  <c r="T20" i="1"/>
  <c r="S92" i="1"/>
  <c r="S93" i="1" s="1"/>
  <c r="W83" i="1"/>
  <c r="W27" i="1"/>
  <c r="W89" i="1"/>
  <c r="W86" i="1"/>
  <c r="W70" i="1"/>
  <c r="W88" i="1"/>
  <c r="W66" i="1"/>
  <c r="W12" i="1"/>
  <c r="W63" i="1"/>
  <c r="W61" i="1"/>
  <c r="W57" i="1"/>
  <c r="W6" i="1"/>
  <c r="AA4" i="1" s="1"/>
  <c r="W54" i="1"/>
  <c r="W52" i="1"/>
  <c r="W91" i="1"/>
  <c r="W78" i="1"/>
  <c r="W23" i="1"/>
  <c r="W46" i="1"/>
  <c r="W32" i="1"/>
  <c r="W79" i="1"/>
  <c r="W43" i="1"/>
  <c r="W41" i="1"/>
  <c r="W34" i="1"/>
  <c r="W71" i="1"/>
  <c r="W65" i="1"/>
  <c r="W80" i="1"/>
  <c r="W44" i="1"/>
  <c r="T22" i="1"/>
  <c r="T74" i="1"/>
  <c r="T25" i="1"/>
  <c r="T58" i="1"/>
  <c r="T2" i="1"/>
  <c r="T31" i="1"/>
  <c r="AA3" i="1" l="1"/>
  <c r="AA2" i="1"/>
  <c r="T93" i="1"/>
  <c r="T92" i="1"/>
</calcChain>
</file>

<file path=xl/sharedStrings.xml><?xml version="1.0" encoding="utf-8"?>
<sst xmlns="http://schemas.openxmlformats.org/spreadsheetml/2006/main" count="633" uniqueCount="102">
  <si>
    <t>Industries</t>
  </si>
  <si>
    <t>All Industries</t>
  </si>
  <si>
    <t/>
  </si>
  <si>
    <t>Private industries</t>
  </si>
  <si>
    <t>Agriculture and Mining</t>
  </si>
  <si>
    <t>Utilities</t>
  </si>
  <si>
    <t>Construction</t>
  </si>
  <si>
    <t>Manufacturing</t>
  </si>
  <si>
    <t>Durable goods</t>
  </si>
  <si>
    <t>Wood products</t>
  </si>
  <si>
    <t>Nonmetallic mineral products</t>
  </si>
  <si>
    <t>Primary metals</t>
  </si>
  <si>
    <t>Fabricated metal products</t>
  </si>
  <si>
    <t>Machinery</t>
  </si>
  <si>
    <t>Computer and electronic products</t>
  </si>
  <si>
    <t>Electrical equipment, appliances, and components</t>
  </si>
  <si>
    <t>Motor vehicles, bodies and trailers, and parts</t>
  </si>
  <si>
    <t>Other transportation equipment</t>
  </si>
  <si>
    <t>Furniture and related products</t>
  </si>
  <si>
    <t>Miscellaneous manufacturing</t>
  </si>
  <si>
    <t>Nondurable goods</t>
  </si>
  <si>
    <t>Food and beverage and tobacco products</t>
  </si>
  <si>
    <t>Textile mills and textile product mills</t>
  </si>
  <si>
    <t>Apparel and leather and allied products</t>
  </si>
  <si>
    <t>Paper products</t>
  </si>
  <si>
    <t>Printing and related support activities</t>
  </si>
  <si>
    <t>Petroleum and coal products</t>
  </si>
  <si>
    <t>Chemical products</t>
  </si>
  <si>
    <t>Plastics and rubber products</t>
  </si>
  <si>
    <t>Wholesale trade</t>
  </si>
  <si>
    <t>Retail trade</t>
  </si>
  <si>
    <t>Motor vehicle and parts dealers</t>
  </si>
  <si>
    <t>Food and beverage stores</t>
  </si>
  <si>
    <t>General merchandise stores</t>
  </si>
  <si>
    <t>Other retail</t>
  </si>
  <si>
    <t>Transportation and warehousing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</si>
  <si>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</si>
  <si>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</si>
  <si>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</si>
  <si>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</si>
  <si>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</si>
  <si>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</si>
  <si>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Other transportation and support activities</t>
  </si>
  <si>
    <t>Warehousing and storage</t>
  </si>
  <si>
    <t>Information</t>
  </si>
  <si>
    <t>Publishing industries, except internet (includes software)</t>
  </si>
  <si>
    <t>Motion picture and sound recording industries</t>
  </si>
  <si>
    <t>Broadcasting and telecommunications</t>
  </si>
  <si>
    <t>Data processing, internet publishing, and other information services</t>
  </si>
  <si>
    <t>Finance, insurance, real estate, rental, and leasing</t>
  </si>
  <si>
    <t>Finance and insurance</t>
  </si>
  <si>
    <t>Federal Reserve banks, credit intermediation, and related activities</t>
  </si>
  <si>
    <t>Securities, commodity contracts, and investments</t>
  </si>
  <si>
    <t>Insurance carriers and related activities</t>
  </si>
  <si>
    <t>Funds, trusts, and other financial vehicles</t>
  </si>
  <si>
    <t>Real estate and rental and leasing</t>
  </si>
  <si>
    <t>Real estate</t>
  </si>
  <si>
    <t>Housing</t>
  </si>
  <si>
    <t>Other real estate</t>
  </si>
  <si>
    <t>Rental and leasing services and lessors of intangible assets</t>
  </si>
  <si>
    <t>Professional and business services</t>
  </si>
  <si>
    <t>Professional, scientific, and technical services</t>
  </si>
  <si>
    <t>Legal services</t>
  </si>
  <si>
    <t>Computer systems design and related services</t>
  </si>
  <si>
    <t>Miscellaneous professional, scientific, and technical services</t>
  </si>
  <si>
    <t>Management of companies and enterprises</t>
  </si>
  <si>
    <t>Administrative and waste management services</t>
  </si>
  <si>
    <t>Administrative and support services</t>
  </si>
  <si>
    <t>Waste management and remediation services</t>
  </si>
  <si>
    <t>Educational services, health care, and social assistance</t>
  </si>
  <si>
    <t>Educational services</t>
  </si>
  <si>
    <t>Health care and social assistance</t>
  </si>
  <si>
    <t>Ambulatory health care services</t>
  </si>
  <si>
    <t>Hospitals and nursing and residential care facilities</t>
  </si>
  <si>
    <t>Hospitals</t>
  </si>
  <si>
    <t>Nursing and residential care facilities</t>
  </si>
  <si>
    <t>Social assistance</t>
  </si>
  <si>
    <t>Arts, entertainment, recreation, accommodation, and food services</t>
  </si>
  <si>
    <t>Arts, entertainment, and recreation</t>
  </si>
  <si>
    <t>Performing arts, spectator sports, museums, and related activities</t>
  </si>
  <si>
    <t>Amusements, gambling, and recreation industries</t>
  </si>
  <si>
    <t>Accommodation and food services</t>
  </si>
  <si>
    <t>Other services, except government</t>
  </si>
  <si>
    <t>Government</t>
  </si>
  <si>
    <t>Federal</t>
  </si>
  <si>
    <t>General government</t>
  </si>
  <si>
    <t>National defense</t>
  </si>
  <si>
    <t>Nondefense</t>
  </si>
  <si>
    <t>Government enterprises</t>
  </si>
  <si>
    <t>State and local</t>
  </si>
  <si>
    <t>Private goods-producing industries</t>
  </si>
  <si>
    <t>Private services-producing industries</t>
  </si>
  <si>
    <t>Average</t>
  </si>
  <si>
    <t>Sum</t>
  </si>
  <si>
    <t>Max</t>
  </si>
  <si>
    <t>Min</t>
  </si>
  <si>
    <t>Result</t>
  </si>
  <si>
    <t>High</t>
  </si>
  <si>
    <t>Middle</t>
  </si>
  <si>
    <t>Low</t>
  </si>
  <si>
    <t>Type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</si>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</sst>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6" fillId="0" borderId="0"/>
    <xf numFmtId="9" fontId="6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/>
    <xf numFmtId="0" fontId="2" fillId="2" borderId="0" xfId="0" applyFont="1" applyFill="1" applyBorder="1"/>
    <xf numFmtId="0" fontId="0" fillId="2" borderId="0" xfId="0" applyFont="1" applyFill="1" applyBorder="1"/>
    <xf numFmtId="0" fontId="0" fillId="2" borderId="5" xfId="0" applyFont="1" applyFill="1" applyBorder="1"/>
    <xf numFmtId="0" fontId="5" fillId="2" borderId="0" xfId="0" applyFont="1" applyFill="1" applyBorder="1"/>
    <xf numFmtId="0" fontId="3" fillId="2" borderId="0" xfId="2" applyFont="1" applyFill="1" applyBorder="1"/>
    <xf numFmtId="0" fontId="0" fillId="2" borderId="2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164" fontId="0" fillId="2" borderId="3" xfId="0" applyNumberFormat="1" applyFont="1" applyFill="1" applyBorder="1" applyAlignment="1">
      <alignment horizontal="right"/>
    </xf>
    <xf numFmtId="164" fontId="3" fillId="2" borderId="3" xfId="2" applyNumberFormat="1" applyFont="1" applyFill="1" applyBorder="1" applyAlignment="1">
      <alignment horizontal="right"/>
    </xf>
    <xf numFmtId="164" fontId="3" fillId="2" borderId="3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164" fontId="0" fillId="0" borderId="0" xfId="0" applyNumberFormat="1" applyBorder="1"/>
    <xf numFmtId="164" fontId="0" fillId="2" borderId="7" xfId="0" applyNumberFormat="1" applyFont="1" applyFill="1" applyBorder="1" applyAlignment="1">
      <alignment horizontal="right"/>
    </xf>
    <xf numFmtId="164" fontId="0" fillId="0" borderId="0" xfId="0" applyNumberFormat="1"/>
    <xf numFmtId="0" fontId="2" fillId="2" borderId="8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</cellXfs>
  <cellStyles count="5">
    <cellStyle name="Normal" xfId="0" builtinId="0"/>
    <cellStyle name="Normal 2" xfId="1"/>
    <cellStyle name="Normal 2 2" xfId="3"/>
    <cellStyle name="Normal 4" xfId="2"/>
    <cellStyle name="Percent 2" xfId="4"/>
  </cellStyles>
  <dxfs count="1">
    <dxf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Table Style 1" pivot="0" count="1"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20636408465339"/>
          <c:y val="5.092582797553824E-2"/>
          <c:w val="0.85259065178739801"/>
          <c:h val="0.892215694079454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Sheet1!$G$92:$Q$92</c:f>
              <c:numCache>
                <c:formatCode>0.000</c:formatCode>
                <c:ptCount val="11"/>
                <c:pt idx="0">
                  <c:v>10756.80000000001</c:v>
                </c:pt>
                <c:pt idx="1">
                  <c:v>10864.224</c:v>
                </c:pt>
                <c:pt idx="2">
                  <c:v>10898.810999999998</c:v>
                </c:pt>
                <c:pt idx="3">
                  <c:v>11018.63000000001</c:v>
                </c:pt>
                <c:pt idx="4">
                  <c:v>11009</c:v>
                </c:pt>
                <c:pt idx="5">
                  <c:v>10994.535999999987</c:v>
                </c:pt>
                <c:pt idx="6">
                  <c:v>11063.710999999981</c:v>
                </c:pt>
                <c:pt idx="7">
                  <c:v>11101.623000000001</c:v>
                </c:pt>
                <c:pt idx="8">
                  <c:v>11187.698000000015</c:v>
                </c:pt>
                <c:pt idx="9">
                  <c:v>11244.46099999999</c:v>
                </c:pt>
                <c:pt idx="10">
                  <c:v>11271.894999999999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B-4880-BD9B-307BCFB2F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580016"/>
        <c:axId val="8335764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Sheet1!$G$93:$R$93</c15:sqref>
                        </c15:formulaRef>
                      </c:ext>
                    </c:extLst>
                    <c:strCache>
                      <c:ptCount val="12"/>
                      <c:pt idx="0">
                        <c:v>118.207</c:v>
                      </c:pt>
                      <c:pt idx="1">
                        <c:v>119.387</c:v>
                      </c:pt>
                      <c:pt idx="2">
                        <c:v>119.767</c:v>
                      </c:pt>
                      <c:pt idx="3">
                        <c:v>121.084</c:v>
                      </c:pt>
                      <c:pt idx="4">
                        <c:v>120.978</c:v>
                      </c:pt>
                      <c:pt idx="5">
                        <c:v>120.819</c:v>
                      </c:pt>
                      <c:pt idx="6">
                        <c:v>121.579</c:v>
                      </c:pt>
                      <c:pt idx="7">
                        <c:v>121.996</c:v>
                      </c:pt>
                      <c:pt idx="8">
                        <c:v>122.942</c:v>
                      </c:pt>
                      <c:pt idx="9">
                        <c:v>123.566</c:v>
                      </c:pt>
                      <c:pt idx="10">
                        <c:v>123.867</c:v>
                      </c:pt>
                      <c:pt idx="11">
                        <c:v>123.545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0A8B-4880-BD9B-307BCFB2F89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series2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Sheet1!$G$93:$R$93</c15:sqref>
                        </c15:formulaRef>
                      </c:ext>
                    </c:extLst>
                    <c:numCache>
                      <c:formatCode>0.000</c:formatCode>
                      <c:ptCount val="12"/>
                      <c:pt idx="0">
                        <c:v>118.20659340659351</c:v>
                      </c:pt>
                      <c:pt idx="1">
                        <c:v>119.38707692307692</c:v>
                      </c:pt>
                      <c:pt idx="2">
                        <c:v>119.76715384615382</c:v>
                      </c:pt>
                      <c:pt idx="3">
                        <c:v>121.08384615384627</c:v>
                      </c:pt>
                      <c:pt idx="4">
                        <c:v>120.97802197802197</c:v>
                      </c:pt>
                      <c:pt idx="5">
                        <c:v>120.81907692307678</c:v>
                      </c:pt>
                      <c:pt idx="6">
                        <c:v>121.57924175824155</c:v>
                      </c:pt>
                      <c:pt idx="7">
                        <c:v>121.99585714285716</c:v>
                      </c:pt>
                      <c:pt idx="8">
                        <c:v>122.94173626373643</c:v>
                      </c:pt>
                      <c:pt idx="9">
                        <c:v>123.56550549450539</c:v>
                      </c:pt>
                      <c:pt idx="10">
                        <c:v>123.86697802197801</c:v>
                      </c:pt>
                      <c:pt idx="11">
                        <c:v>123.54515384615381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8B-4880-BD9B-307BCFB2F89F}"/>
                  </c:ext>
                </c:extLst>
              </c15:ser>
            </c15:filteredLineSeries>
          </c:ext>
        </c:extLst>
      </c:lineChart>
      <c:catAx>
        <c:axId val="83358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76408"/>
        <c:crosses val="autoZero"/>
        <c:auto val="1"/>
        <c:lblAlgn val="ctr"/>
        <c:lblOffset val="100"/>
        <c:noMultiLvlLbl val="0"/>
      </c:catAx>
      <c:valAx>
        <c:axId val="83357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8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with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Sheet1!$G$1:$R$1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Sheet1!$G$93:$R$93</c:f>
              <c:numCache>
                <c:formatCode>0.000</c:formatCode>
                <c:ptCount val="12"/>
                <c:pt idx="0">
                  <c:v>118.20659340659351</c:v>
                </c:pt>
                <c:pt idx="1">
                  <c:v>119.38707692307692</c:v>
                </c:pt>
                <c:pt idx="2">
                  <c:v>119.76715384615382</c:v>
                </c:pt>
                <c:pt idx="3">
                  <c:v>121.08384615384627</c:v>
                </c:pt>
                <c:pt idx="4">
                  <c:v>120.97802197802197</c:v>
                </c:pt>
                <c:pt idx="5">
                  <c:v>120.81907692307678</c:v>
                </c:pt>
                <c:pt idx="6">
                  <c:v>121.57924175824155</c:v>
                </c:pt>
                <c:pt idx="7">
                  <c:v>121.99585714285716</c:v>
                </c:pt>
                <c:pt idx="8">
                  <c:v>122.94173626373643</c:v>
                </c:pt>
                <c:pt idx="9">
                  <c:v>123.56550549450539</c:v>
                </c:pt>
                <c:pt idx="10">
                  <c:v>123.86697802197801</c:v>
                </c:pt>
                <c:pt idx="11">
                  <c:v>123.54515384615381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4-4158-990C-FBB4E8F85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44960"/>
        <c:axId val="654045944"/>
      </c:lineChart>
      <c:catAx>
        <c:axId val="6540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45944"/>
        <c:crosses val="autoZero"/>
        <c:auto val="1"/>
        <c:lblAlgn val="ctr"/>
        <c:lblOffset val="100"/>
        <c:noMultiLvlLbl val="0"/>
      </c:catAx>
      <c:valAx>
        <c:axId val="65404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H/M/L</a:t>
            </a:r>
            <a:r>
              <a:rPr lang="en-US" baseline="0"/>
              <a:t> Pie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Sheet1!$Z$2:$Z$4</c:f>
              <c:strCache>
                <c:ptCount val="3"/>
                <c:pt idx="0">
                  <c:v>High</c:v>
                </c:pt>
                <c:pt idx="1">
                  <c:v>Middle</c:v>
                </c:pt>
                <c:pt idx="2">
                  <c:v>Low</c:v>
                </c:pt>
              </c:strCache>
            </c:strRef>
          </c:cat>
          <c:val>
            <c:numRef>
              <c:f>Sheet1!$AA$2:$AA$4</c:f>
              <c:numCache>
                <c:formatCode>General</c:formatCode>
                <c:ptCount val="3"/>
                <c:pt idx="0">
                  <c:v>8</c:v>
                </c:pt>
                <c:pt idx="1">
                  <c:v>64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4-4A68-B64A-0737546FE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250032</xdr:colOff>
      <xdr:row>99</xdr:row>
      <xdr:rowOff>114300</xdr:rowOff>
    </xdr:from>
    <xdr:to>
      <xdr:col>10</xdr:col>
      <xdr:colOff>152400</xdr:colOff>
      <xdr:row>117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3B516-A760-4D41-8E39-C0854605B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309562</xdr:colOff>
      <xdr:row>99</xdr:row>
      <xdr:rowOff>95250</xdr:rowOff>
    </xdr:from>
    <xdr:to>
      <xdr:col>19</xdr:col>
      <xdr:colOff>495300</xdr:colOff>
      <xdr:row>118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69061B-9218-4A02-8704-DB7F74D8B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602188</xdr:colOff>
      <xdr:row>97</xdr:row>
      <xdr:rowOff>-2</xdr:rowOff>
    </xdr:from>
    <xdr:to>
      <xdr:col>29</xdr:col>
      <xdr:colOff>178592</xdr:colOff>
      <xdr:row>125</xdr:row>
      <xdr:rowOff>105495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DC4C5E-23FB-495C-A5E3-CC126BBC1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1"/>
  <sheetViews>
    <sheetView tabSelected="1" topLeftCell="V97" zoomScale="97" zoomScaleNormal="97" workbookViewId="0">
      <selection activeCell="AE31" sqref="AD31:AE32"/>
    </sheetView>
  </sheetViews>
  <sheetFormatPr defaultRowHeight="14.25" x14ac:dyDescent="0.45"/>
  <cols>
    <col min="1" max="1" width="16.06640625" customWidth="1"/>
    <col min="7" max="7" width="9.19921875" bestFit="1" customWidth="1"/>
    <col min="20" max="20" width="13.6640625" customWidth="1"/>
    <col min="23" max="23" width="9" customWidth="1"/>
    <col min="24" max="25" width="54.73046875" bestFit="1" customWidth="1"/>
  </cols>
  <sheetData>
    <row r="1" spans="1:27" x14ac:dyDescent="0.45">
      <c r="A1" s="20" t="s">
        <v>0</v>
      </c>
      <c r="B1" s="21"/>
      <c r="C1" s="21"/>
      <c r="D1" s="21"/>
      <c r="E1" s="21"/>
      <c r="F1" s="22"/>
      <c r="G1" s="13">
        <v>2005</v>
      </c>
      <c r="H1" s="13">
        <v>2006</v>
      </c>
      <c r="I1" s="13">
        <v>2007</v>
      </c>
      <c r="J1" s="13">
        <v>2008</v>
      </c>
      <c r="K1" s="13">
        <v>2009</v>
      </c>
      <c r="L1" s="13">
        <v>2010</v>
      </c>
      <c r="M1" s="13">
        <v>2011</v>
      </c>
      <c r="N1" s="13">
        <v>2012</v>
      </c>
      <c r="O1" s="13">
        <v>2013</v>
      </c>
      <c r="P1" s="13">
        <v>2014</v>
      </c>
      <c r="Q1" s="13">
        <v>2015</v>
      </c>
      <c r="R1" s="13">
        <v>2016</v>
      </c>
      <c r="S1" s="1" t="s">
        <v>92</v>
      </c>
      <c r="T1" s="1" t="s">
        <v>93</v>
      </c>
      <c r="U1" s="1" t="s">
        <v>94</v>
      </c>
      <c r="V1" s="1" t="s">
        <v>95</v>
      </c>
      <c r="W1" t="s">
        <v>96</v>
      </c>
      <c r="X1" t="s">
        <v>101</v>
      </c>
      <c r="Y1" t="s">
        <v>100</v>
      </c>
    </row>
    <row r="2" spans="1:27" x14ac:dyDescent="0.45">
      <c r="A2" s="17" t="s">
        <v>1</v>
      </c>
      <c r="B2" s="18"/>
      <c r="C2" s="18"/>
      <c r="D2" s="18"/>
      <c r="E2" s="18"/>
      <c r="F2" s="19"/>
      <c r="G2" s="10">
        <v>92.515000000000001</v>
      </c>
      <c r="H2" s="10">
        <v>94.6</v>
      </c>
      <c r="I2" s="10">
        <v>95.305999999999997</v>
      </c>
      <c r="J2" s="10">
        <v>98.066000000000003</v>
      </c>
      <c r="K2" s="10">
        <v>100</v>
      </c>
      <c r="L2" s="10">
        <v>98.408000000000001</v>
      </c>
      <c r="M2" s="10">
        <v>97.138000000000005</v>
      </c>
      <c r="N2" s="10">
        <v>95.504000000000005</v>
      </c>
      <c r="O2" s="10">
        <v>95.796999999999997</v>
      </c>
      <c r="P2" s="10">
        <v>95.75</v>
      </c>
      <c r="Q2" s="10">
        <v>97.403999999999996</v>
      </c>
      <c r="R2" s="10">
        <v>97.8</v>
      </c>
      <c r="S2" s="16">
        <f t="shared" ref="S2:S33" si="0">AVERAGE(G2:R2)</f>
        <v>96.524000000000001</v>
      </c>
      <c r="T2" s="16">
        <f t="shared" ref="T2:T33" si="1">SUM(G2:S2)</f>
        <v>1254.8119999999999</v>
      </c>
      <c r="U2" s="16">
        <f t="shared" ref="U2:U33" si="2">MAX(G2:R2)</f>
        <v>100</v>
      </c>
      <c r="V2" s="16">
        <f t="shared" ref="V2:V33" si="3">MIN(G2:R2)</f>
        <v>92.515000000000001</v>
      </c>
      <c r="W2" t="str">
        <f t="shared" ref="W2:W33" si="4">IF(S2&gt;101,"High",IF(S2&gt;100,"Middle","Low"))</f>
        <v>Low</v>
      </c>
      <c r="X2" s="1" t="s">
        <v>4</v>
      </c>
      <c r="Y2" t="str">
        <f>VLOOKUP(X2,Sheet2!$A$1:$B$78,2,FALSE)</f>
        <v>Agriculture and Mining</v>
      </c>
      <c r="Z2" s="24" t="s">
        <v>97</v>
      </c>
      <c r="AA2" s="25">
        <f xml:space="preserve"> COUNTIF(W2:W91,"High")</f>
        <v>8</v>
      </c>
    </row>
    <row r="3" spans="1:27" ht="21.4" customHeight="1" x14ac:dyDescent="0.45">
      <c r="A3" s="7" t="s">
        <v>2</v>
      </c>
      <c r="B3" s="2" t="s">
        <v>3</v>
      </c>
      <c r="C3" s="3"/>
      <c r="D3" s="3"/>
      <c r="E3" s="3"/>
      <c r="F3" s="5"/>
      <c r="G3" s="12">
        <v>92.453999999999994</v>
      </c>
      <c r="H3" s="12">
        <v>94.561000000000007</v>
      </c>
      <c r="I3" s="12">
        <v>95.284999999999997</v>
      </c>
      <c r="J3" s="12">
        <v>98.058999999999997</v>
      </c>
      <c r="K3" s="12">
        <v>100</v>
      </c>
      <c r="L3" s="12">
        <v>98.435000000000002</v>
      </c>
      <c r="M3" s="12">
        <v>97.188999999999993</v>
      </c>
      <c r="N3" s="12">
        <v>95.585999999999999</v>
      </c>
      <c r="O3" s="12">
        <v>95.894999999999996</v>
      </c>
      <c r="P3" s="12">
        <v>95.858999999999995</v>
      </c>
      <c r="Q3" s="12">
        <v>97.521000000000001</v>
      </c>
      <c r="R3" s="12">
        <v>97.926000000000002</v>
      </c>
      <c r="S3" s="16">
        <f t="shared" si="0"/>
        <v>96.564166666666651</v>
      </c>
      <c r="T3" s="16">
        <f t="shared" si="1"/>
        <v>1255.3341666666663</v>
      </c>
      <c r="U3" s="16">
        <f t="shared" si="2"/>
        <v>100</v>
      </c>
      <c r="V3" s="16">
        <f t="shared" si="3"/>
        <v>92.453999999999994</v>
      </c>
      <c r="W3" s="1" t="str">
        <f t="shared" si="4"/>
        <v>Low</v>
      </c>
      <c r="X3" s="1" t="s">
        <v>5</v>
      </c>
      <c r="Y3" s="1" t="str">
        <f>VLOOKUP(X3,Sheet2!$A$1:$B$78,2,FALSE)</f>
        <v>Utilities</v>
      </c>
      <c r="Z3" s="24" t="s">
        <v>98</v>
      </c>
      <c r="AA3" s="25">
        <f xml:space="preserve"> COUNTIF(W3:W92,"Middle")</f>
        <v>64</v>
      </c>
    </row>
    <row r="4" spans="1:27" x14ac:dyDescent="0.45">
      <c r="A4" s="7" t="s">
        <v>2</v>
      </c>
      <c r="B4" s="3" t="s">
        <v>2</v>
      </c>
      <c r="C4" s="3" t="s">
        <v>4</v>
      </c>
      <c r="D4" s="3"/>
      <c r="E4" s="3"/>
      <c r="F4" s="5"/>
      <c r="G4" s="10">
        <v>99.745999999999995</v>
      </c>
      <c r="H4" s="10">
        <v>100.358</v>
      </c>
      <c r="I4" s="10">
        <v>100.19199999999999</v>
      </c>
      <c r="J4" s="10">
        <v>100.28100000000001</v>
      </c>
      <c r="K4" s="10">
        <v>100</v>
      </c>
      <c r="L4" s="10">
        <v>99.453000000000003</v>
      </c>
      <c r="M4" s="10">
        <v>98.915000000000006</v>
      </c>
      <c r="N4" s="10">
        <v>95.388999999999996</v>
      </c>
      <c r="O4" s="10">
        <v>94.254000000000005</v>
      </c>
      <c r="P4" s="10">
        <v>93.076999999999998</v>
      </c>
      <c r="Q4" s="10">
        <v>91.652000000000001</v>
      </c>
      <c r="R4" s="10">
        <v>88.546999999999997</v>
      </c>
      <c r="S4" s="16">
        <f t="shared" si="0"/>
        <v>96.822000000000003</v>
      </c>
      <c r="T4" s="16">
        <f t="shared" si="1"/>
        <v>1258.6860000000001</v>
      </c>
      <c r="U4" s="16">
        <f t="shared" si="2"/>
        <v>100.358</v>
      </c>
      <c r="V4" s="16">
        <f t="shared" si="3"/>
        <v>88.546999999999997</v>
      </c>
      <c r="W4" s="1" t="str">
        <f t="shared" si="4"/>
        <v>Low</v>
      </c>
      <c r="X4" s="1" t="s">
        <v>5</v>
      </c>
      <c r="Y4" s="1" t="str">
        <f>VLOOKUP(X4,Sheet2!$A$1:$B$78,2,FALSE)</f>
        <v>Utilities</v>
      </c>
      <c r="Z4" s="24" t="s">
        <v>99</v>
      </c>
      <c r="AA4" s="25">
        <f xml:space="preserve"> COUNTIF(W4:W93,"Low")</f>
        <v>16</v>
      </c>
    </row>
    <row r="5" spans="1:27" ht="31.5" customHeight="1" x14ac:dyDescent="0.45">
      <c r="A5" s="7" t="s">
        <v>2</v>
      </c>
      <c r="B5" s="3" t="s">
        <v>2</v>
      </c>
      <c r="C5" s="3" t="s">
        <v>5</v>
      </c>
      <c r="D5" s="3"/>
      <c r="E5" s="3"/>
      <c r="F5" s="5"/>
      <c r="G5" s="10">
        <v>97.724000000000004</v>
      </c>
      <c r="H5" s="10">
        <v>98.813000000000002</v>
      </c>
      <c r="I5" s="10">
        <v>99.248999999999995</v>
      </c>
      <c r="J5" s="10">
        <v>100.038</v>
      </c>
      <c r="K5" s="10">
        <v>100</v>
      </c>
      <c r="L5" s="10">
        <v>99.614999999999995</v>
      </c>
      <c r="M5" s="10">
        <v>99.602000000000004</v>
      </c>
      <c r="N5" s="10">
        <v>96.924999999999997</v>
      </c>
      <c r="O5" s="10">
        <v>96.072999999999993</v>
      </c>
      <c r="P5" s="10">
        <v>95.337000000000003</v>
      </c>
      <c r="Q5" s="10">
        <v>94.281000000000006</v>
      </c>
      <c r="R5" s="10">
        <v>91.572999999999993</v>
      </c>
      <c r="S5" s="16">
        <f t="shared" si="0"/>
        <v>97.435833333333335</v>
      </c>
      <c r="T5" s="16">
        <f t="shared" si="1"/>
        <v>1266.6658333333335</v>
      </c>
      <c r="U5" s="16">
        <f t="shared" si="2"/>
        <v>100.038</v>
      </c>
      <c r="V5" s="16">
        <f t="shared" si="3"/>
        <v>91.572999999999993</v>
      </c>
      <c r="W5" s="1" t="str">
        <f t="shared" si="4"/>
        <v>Low</v>
      </c>
      <c r="X5" s="1" t="s">
        <v>6</v>
      </c>
      <c r="Y5" s="1" t="str">
        <f>VLOOKUP(X5,Sheet2!$A$1:$B$78,2,FALSE)</f>
        <v>Construction</v>
      </c>
    </row>
    <row r="6" spans="1:27" ht="21.4" customHeight="1" x14ac:dyDescent="0.45">
      <c r="A6" s="7" t="s">
        <v>2</v>
      </c>
      <c r="B6" s="3" t="s">
        <v>2</v>
      </c>
      <c r="C6" s="3" t="s">
        <v>6</v>
      </c>
      <c r="D6" s="3"/>
      <c r="E6" s="3"/>
      <c r="F6" s="5"/>
      <c r="G6" s="10">
        <v>98.61</v>
      </c>
      <c r="H6" s="10">
        <v>99.617000000000004</v>
      </c>
      <c r="I6" s="10">
        <v>98.965000000000003</v>
      </c>
      <c r="J6" s="10">
        <v>100.417</v>
      </c>
      <c r="K6" s="10">
        <v>100</v>
      </c>
      <c r="L6" s="10">
        <v>97.703999999999994</v>
      </c>
      <c r="M6" s="10">
        <v>98.043999999999997</v>
      </c>
      <c r="N6" s="10">
        <v>97.509</v>
      </c>
      <c r="O6" s="10">
        <v>97.93</v>
      </c>
      <c r="P6" s="10">
        <v>98.004999999999995</v>
      </c>
      <c r="Q6" s="10">
        <v>97.34</v>
      </c>
      <c r="R6" s="10">
        <v>97.948999999999998</v>
      </c>
      <c r="S6" s="16">
        <f t="shared" si="0"/>
        <v>98.507500000000007</v>
      </c>
      <c r="T6" s="16">
        <f t="shared" si="1"/>
        <v>1280.5975000000001</v>
      </c>
      <c r="U6" s="16">
        <f t="shared" si="2"/>
        <v>100.417</v>
      </c>
      <c r="V6" s="16">
        <f t="shared" si="3"/>
        <v>97.34</v>
      </c>
      <c r="W6" s="1" t="str">
        <f t="shared" si="4"/>
        <v>Low</v>
      </c>
      <c r="X6" s="1" t="s">
        <v>7</v>
      </c>
      <c r="Y6" s="1" t="str">
        <f>VLOOKUP(X6,Sheet2!$A$1:$B$78,2,FALSE)</f>
        <v>Manufacturing</v>
      </c>
    </row>
    <row r="7" spans="1:27" ht="21.4" customHeight="1" x14ac:dyDescent="0.45">
      <c r="A7" s="7" t="s">
        <v>2</v>
      </c>
      <c r="B7" s="3" t="s">
        <v>2</v>
      </c>
      <c r="C7" s="3" t="s">
        <v>7</v>
      </c>
      <c r="D7" s="3"/>
      <c r="E7" s="3"/>
      <c r="F7" s="5"/>
      <c r="G7" s="10">
        <v>95.778000000000006</v>
      </c>
      <c r="H7" s="10">
        <v>95.534000000000006</v>
      </c>
      <c r="I7" s="10">
        <v>94.641000000000005</v>
      </c>
      <c r="J7" s="10">
        <v>96.364999999999995</v>
      </c>
      <c r="K7" s="10">
        <v>100</v>
      </c>
      <c r="L7" s="10">
        <v>98.114000000000004</v>
      </c>
      <c r="M7" s="10">
        <v>98.566999999999993</v>
      </c>
      <c r="N7" s="10">
        <v>99.358000000000004</v>
      </c>
      <c r="O7" s="10">
        <v>100.06100000000001</v>
      </c>
      <c r="P7" s="10">
        <v>101.17400000000001</v>
      </c>
      <c r="Q7" s="10">
        <v>102.325</v>
      </c>
      <c r="R7" s="10">
        <v>102.149</v>
      </c>
      <c r="S7" s="16">
        <f t="shared" si="0"/>
        <v>98.672166666666655</v>
      </c>
      <c r="T7" s="16">
        <f t="shared" si="1"/>
        <v>1282.7381666666665</v>
      </c>
      <c r="U7" s="16">
        <f t="shared" si="2"/>
        <v>102.325</v>
      </c>
      <c r="V7" s="16">
        <f t="shared" si="3"/>
        <v>94.641000000000005</v>
      </c>
      <c r="W7" s="1" t="str">
        <f t="shared" si="4"/>
        <v>Low</v>
      </c>
      <c r="X7" s="1" t="s">
        <v>8</v>
      </c>
      <c r="Y7" s="1" t="str">
        <f>VLOOKUP(X7,Sheet2!$A$1:$B$78,2,FALSE)</f>
        <v>Durable goods</v>
      </c>
    </row>
    <row r="8" spans="1:27" ht="21.4" customHeight="1" x14ac:dyDescent="0.45">
      <c r="A8" s="7" t="s">
        <v>2</v>
      </c>
      <c r="B8" s="3" t="s">
        <v>2</v>
      </c>
      <c r="C8" s="3" t="s">
        <v>2</v>
      </c>
      <c r="D8" s="3" t="s">
        <v>8</v>
      </c>
      <c r="E8" s="3"/>
      <c r="F8" s="3"/>
      <c r="G8" s="10">
        <v>94.126000000000005</v>
      </c>
      <c r="H8" s="10">
        <v>96.231999999999999</v>
      </c>
      <c r="I8" s="10">
        <v>98.046000000000006</v>
      </c>
      <c r="J8" s="10">
        <v>100</v>
      </c>
      <c r="K8" s="10">
        <v>100</v>
      </c>
      <c r="L8" s="10">
        <v>100</v>
      </c>
      <c r="M8" s="10">
        <v>100</v>
      </c>
      <c r="N8" s="10">
        <v>100</v>
      </c>
      <c r="O8" s="10">
        <v>100</v>
      </c>
      <c r="P8" s="10">
        <v>100</v>
      </c>
      <c r="Q8" s="10">
        <v>100</v>
      </c>
      <c r="R8" s="10">
        <v>100</v>
      </c>
      <c r="S8" s="16">
        <f t="shared" si="0"/>
        <v>99.033666666666662</v>
      </c>
      <c r="T8" s="16">
        <f t="shared" si="1"/>
        <v>1287.4376666666667</v>
      </c>
      <c r="U8" s="16">
        <f t="shared" si="2"/>
        <v>100</v>
      </c>
      <c r="V8" s="16">
        <f t="shared" si="3"/>
        <v>94.126000000000005</v>
      </c>
      <c r="W8" s="1" t="str">
        <f t="shared" si="4"/>
        <v>Low</v>
      </c>
      <c r="X8" s="1" t="s">
        <v>9</v>
      </c>
      <c r="Y8" s="1" t="str">
        <f>VLOOKUP(X8,Sheet2!$A$1:$B$78,2,FALSE)</f>
        <v>Durable goods</v>
      </c>
    </row>
    <row r="9" spans="1:27" ht="21.4" customHeight="1" x14ac:dyDescent="0.45">
      <c r="A9" s="7" t="s">
        <v>2</v>
      </c>
      <c r="B9" s="3" t="s">
        <v>2</v>
      </c>
      <c r="C9" s="3" t="s">
        <v>2</v>
      </c>
      <c r="D9" s="3" t="s">
        <v>2</v>
      </c>
      <c r="E9" s="3" t="s">
        <v>9</v>
      </c>
      <c r="F9" s="3"/>
      <c r="G9" s="10">
        <v>100.389</v>
      </c>
      <c r="H9" s="10">
        <v>99.945999999999998</v>
      </c>
      <c r="I9" s="10">
        <v>98.984999999999999</v>
      </c>
      <c r="J9" s="10">
        <v>99.709000000000003</v>
      </c>
      <c r="K9" s="10">
        <v>100</v>
      </c>
      <c r="L9" s="10">
        <v>99.744</v>
      </c>
      <c r="M9" s="10">
        <v>99.564999999999998</v>
      </c>
      <c r="N9" s="10">
        <v>98.906000000000006</v>
      </c>
      <c r="O9" s="10">
        <v>99.251999999999995</v>
      </c>
      <c r="P9" s="10">
        <v>99.411000000000001</v>
      </c>
      <c r="Q9" s="10">
        <v>99.302999999999997</v>
      </c>
      <c r="R9" s="10">
        <v>99.212000000000003</v>
      </c>
      <c r="S9" s="16">
        <f t="shared" si="0"/>
        <v>99.535166666666669</v>
      </c>
      <c r="T9" s="16">
        <f t="shared" si="1"/>
        <v>1293.9571666666666</v>
      </c>
      <c r="U9" s="16">
        <f t="shared" si="2"/>
        <v>100.389</v>
      </c>
      <c r="V9" s="16">
        <f t="shared" si="3"/>
        <v>98.906000000000006</v>
      </c>
      <c r="W9" s="1" t="str">
        <f t="shared" si="4"/>
        <v>Low</v>
      </c>
      <c r="X9" s="1" t="s">
        <v>10</v>
      </c>
      <c r="Y9" s="1" t="str">
        <f>VLOOKUP(X9,Sheet2!$A$1:$B$78,2,FALSE)</f>
        <v>Durable goods</v>
      </c>
    </row>
    <row r="10" spans="1:27" ht="21.4" customHeight="1" x14ac:dyDescent="0.45">
      <c r="A10" s="7" t="s">
        <v>2</v>
      </c>
      <c r="B10" s="3" t="s">
        <v>2</v>
      </c>
      <c r="C10" s="3" t="s">
        <v>2</v>
      </c>
      <c r="D10" s="3" t="s">
        <v>2</v>
      </c>
      <c r="E10" s="3" t="s">
        <v>10</v>
      </c>
      <c r="F10" s="3"/>
      <c r="G10" s="10">
        <v>99.552000000000007</v>
      </c>
      <c r="H10" s="10">
        <v>100.108</v>
      </c>
      <c r="I10" s="10">
        <v>101.387</v>
      </c>
      <c r="J10" s="10">
        <v>100.658</v>
      </c>
      <c r="K10" s="10">
        <v>100</v>
      </c>
      <c r="L10" s="10">
        <v>99.388999999999996</v>
      </c>
      <c r="M10" s="10">
        <v>98.653000000000006</v>
      </c>
      <c r="N10" s="10">
        <v>98.731999999999999</v>
      </c>
      <c r="O10" s="10">
        <v>98.180999999999997</v>
      </c>
      <c r="P10" s="10">
        <v>98.471999999999994</v>
      </c>
      <c r="Q10" s="10">
        <v>99.203999999999994</v>
      </c>
      <c r="R10" s="10">
        <v>100.428</v>
      </c>
      <c r="S10" s="16">
        <f t="shared" si="0"/>
        <v>99.563666666666677</v>
      </c>
      <c r="T10" s="16">
        <f t="shared" si="1"/>
        <v>1294.3276666666668</v>
      </c>
      <c r="U10" s="16">
        <f t="shared" si="2"/>
        <v>101.387</v>
      </c>
      <c r="V10" s="16">
        <f t="shared" si="3"/>
        <v>98.180999999999997</v>
      </c>
      <c r="W10" s="1" t="str">
        <f t="shared" si="4"/>
        <v>Low</v>
      </c>
      <c r="X10" s="1" t="s">
        <v>11</v>
      </c>
      <c r="Y10" s="1" t="str">
        <f>VLOOKUP(X10,Sheet2!$A$1:$B$78,2,FALSE)</f>
        <v>Durable goods</v>
      </c>
    </row>
    <row r="11" spans="1:27" ht="21.4" customHeight="1" x14ac:dyDescent="0.45">
      <c r="A11" s="7" t="s">
        <v>2</v>
      </c>
      <c r="B11" s="3" t="s">
        <v>2</v>
      </c>
      <c r="C11" s="3" t="s">
        <v>2</v>
      </c>
      <c r="D11" s="3" t="s">
        <v>2</v>
      </c>
      <c r="E11" s="3" t="s">
        <v>11</v>
      </c>
      <c r="F11" s="3"/>
      <c r="G11" s="10">
        <v>96.91</v>
      </c>
      <c r="H11" s="10">
        <v>98.49</v>
      </c>
      <c r="I11" s="10">
        <v>99.524000000000001</v>
      </c>
      <c r="J11" s="10">
        <v>100.649</v>
      </c>
      <c r="K11" s="10">
        <v>100</v>
      </c>
      <c r="L11" s="10">
        <v>99.281000000000006</v>
      </c>
      <c r="M11" s="10">
        <v>99.614999999999995</v>
      </c>
      <c r="N11" s="10">
        <v>99.777000000000001</v>
      </c>
      <c r="O11" s="10">
        <v>100.512</v>
      </c>
      <c r="P11" s="10">
        <v>100.54300000000001</v>
      </c>
      <c r="Q11" s="10">
        <v>100.197</v>
      </c>
      <c r="R11" s="10">
        <v>99.486999999999995</v>
      </c>
      <c r="S11" s="16">
        <f t="shared" si="0"/>
        <v>99.582083333333344</v>
      </c>
      <c r="T11" s="16">
        <f t="shared" si="1"/>
        <v>1294.5670833333334</v>
      </c>
      <c r="U11" s="16">
        <f t="shared" si="2"/>
        <v>100.649</v>
      </c>
      <c r="V11" s="16">
        <f t="shared" si="3"/>
        <v>96.91</v>
      </c>
      <c r="W11" s="1" t="str">
        <f t="shared" si="4"/>
        <v>Low</v>
      </c>
      <c r="X11" s="1" t="s">
        <v>12</v>
      </c>
      <c r="Y11" s="1" t="str">
        <f>VLOOKUP(X11,Sheet2!$A$1:$B$78,2,FALSE)</f>
        <v>Durable goods</v>
      </c>
    </row>
    <row r="12" spans="1:27" ht="21.4" customHeight="1" x14ac:dyDescent="0.45">
      <c r="A12" s="7" t="s">
        <v>2</v>
      </c>
      <c r="B12" s="3" t="s">
        <v>2</v>
      </c>
      <c r="C12" s="3" t="s">
        <v>2</v>
      </c>
      <c r="D12" s="3" t="s">
        <v>2</v>
      </c>
      <c r="E12" s="3" t="s">
        <v>12</v>
      </c>
      <c r="F12" s="3"/>
      <c r="G12" s="12">
        <v>96.706000000000003</v>
      </c>
      <c r="H12" s="12">
        <v>98.328000000000003</v>
      </c>
      <c r="I12" s="12">
        <v>99.42</v>
      </c>
      <c r="J12" s="12">
        <v>100.604</v>
      </c>
      <c r="K12" s="12">
        <v>100</v>
      </c>
      <c r="L12" s="12">
        <v>99.331999999999994</v>
      </c>
      <c r="M12" s="12">
        <v>99.712999999999994</v>
      </c>
      <c r="N12" s="12">
        <v>99.908000000000001</v>
      </c>
      <c r="O12" s="12">
        <v>100.67100000000001</v>
      </c>
      <c r="P12" s="12">
        <v>100.741</v>
      </c>
      <c r="Q12" s="12">
        <v>100.434</v>
      </c>
      <c r="R12" s="12">
        <v>99.744</v>
      </c>
      <c r="S12" s="16">
        <f t="shared" si="0"/>
        <v>99.633416666666662</v>
      </c>
      <c r="T12" s="16">
        <f t="shared" si="1"/>
        <v>1295.2344166666664</v>
      </c>
      <c r="U12" s="16">
        <f t="shared" si="2"/>
        <v>100.741</v>
      </c>
      <c r="V12" s="16">
        <f t="shared" si="3"/>
        <v>96.706000000000003</v>
      </c>
      <c r="W12" s="1" t="str">
        <f t="shared" si="4"/>
        <v>Low</v>
      </c>
      <c r="X12" s="1" t="s">
        <v>13</v>
      </c>
      <c r="Y12" s="1" t="str">
        <f>VLOOKUP(X12,Sheet2!$A$1:$B$78,2,FALSE)</f>
        <v>Durable goods</v>
      </c>
    </row>
    <row r="13" spans="1:27" ht="21.4" customHeight="1" x14ac:dyDescent="0.45">
      <c r="A13" s="7" t="s">
        <v>2</v>
      </c>
      <c r="B13" s="3" t="s">
        <v>2</v>
      </c>
      <c r="C13" s="3" t="s">
        <v>2</v>
      </c>
      <c r="D13" s="3" t="s">
        <v>2</v>
      </c>
      <c r="E13" s="3" t="s">
        <v>13</v>
      </c>
      <c r="F13" s="3"/>
      <c r="G13" s="12">
        <v>96.600999999999999</v>
      </c>
      <c r="H13" s="12">
        <v>98.242000000000004</v>
      </c>
      <c r="I13" s="12">
        <v>99.364999999999995</v>
      </c>
      <c r="J13" s="12">
        <v>100.581</v>
      </c>
      <c r="K13" s="12">
        <v>100</v>
      </c>
      <c r="L13" s="12">
        <v>99.358000000000004</v>
      </c>
      <c r="M13" s="12">
        <v>99.766999999999996</v>
      </c>
      <c r="N13" s="12">
        <v>99.981999999999999</v>
      </c>
      <c r="O13" s="12">
        <v>100.764</v>
      </c>
      <c r="P13" s="12">
        <v>100.86499999999999</v>
      </c>
      <c r="Q13" s="12">
        <v>100.58799999999999</v>
      </c>
      <c r="R13" s="12">
        <v>99.915000000000006</v>
      </c>
      <c r="S13" s="16">
        <f t="shared" si="0"/>
        <v>99.668999999999997</v>
      </c>
      <c r="T13" s="16">
        <f t="shared" si="1"/>
        <v>1295.6970000000001</v>
      </c>
      <c r="U13" s="16">
        <f t="shared" si="2"/>
        <v>100.86499999999999</v>
      </c>
      <c r="V13" s="16">
        <f t="shared" si="3"/>
        <v>96.600999999999999</v>
      </c>
      <c r="W13" s="1" t="str">
        <f t="shared" si="4"/>
        <v>Low</v>
      </c>
      <c r="X13" s="1" t="s">
        <v>14</v>
      </c>
      <c r="Y13" s="1" t="str">
        <f>VLOOKUP(X13,Sheet2!$A$1:$B$78,2,FALSE)</f>
        <v>Durable goods</v>
      </c>
    </row>
    <row r="14" spans="1:27" ht="21.4" customHeight="1" x14ac:dyDescent="0.45">
      <c r="A14" s="7" t="s">
        <v>2</v>
      </c>
      <c r="B14" s="3" t="s">
        <v>2</v>
      </c>
      <c r="C14" s="3" t="s">
        <v>2</v>
      </c>
      <c r="D14" s="3" t="s">
        <v>2</v>
      </c>
      <c r="E14" s="3" t="s">
        <v>14</v>
      </c>
      <c r="F14" s="3"/>
      <c r="G14" s="10">
        <v>93.486000000000004</v>
      </c>
      <c r="H14" s="10">
        <v>96.177999999999997</v>
      </c>
      <c r="I14" s="10">
        <v>97.533000000000001</v>
      </c>
      <c r="J14" s="10">
        <v>99.402000000000001</v>
      </c>
      <c r="K14" s="10">
        <v>100</v>
      </c>
      <c r="L14" s="10">
        <v>100.149</v>
      </c>
      <c r="M14" s="10">
        <v>101.27500000000001</v>
      </c>
      <c r="N14" s="10">
        <v>101.498</v>
      </c>
      <c r="O14" s="10">
        <v>101.238</v>
      </c>
      <c r="P14" s="10">
        <v>101.94499999999999</v>
      </c>
      <c r="Q14" s="10">
        <v>101.73099999999999</v>
      </c>
      <c r="R14" s="10">
        <v>101.598</v>
      </c>
      <c r="S14" s="16">
        <f t="shared" si="0"/>
        <v>99.669416666666663</v>
      </c>
      <c r="T14" s="16">
        <f t="shared" si="1"/>
        <v>1295.7024166666665</v>
      </c>
      <c r="U14" s="16">
        <f t="shared" si="2"/>
        <v>101.94499999999999</v>
      </c>
      <c r="V14" s="16">
        <f t="shared" si="3"/>
        <v>93.486000000000004</v>
      </c>
      <c r="W14" s="1" t="str">
        <f t="shared" si="4"/>
        <v>Low</v>
      </c>
      <c r="X14" s="1" t="s">
        <v>15</v>
      </c>
      <c r="Y14" s="1" t="str">
        <f>VLOOKUP(X14,Sheet2!$A$1:$B$78,2,FALSE)</f>
        <v>Durable goods</v>
      </c>
    </row>
    <row r="15" spans="1:27" ht="21.4" customHeight="1" x14ac:dyDescent="0.45">
      <c r="A15" s="7" t="s">
        <v>2</v>
      </c>
      <c r="B15" s="3" t="s">
        <v>2</v>
      </c>
      <c r="C15" s="3" t="s">
        <v>2</v>
      </c>
      <c r="D15" s="3" t="s">
        <v>2</v>
      </c>
      <c r="E15" s="3" t="s">
        <v>15</v>
      </c>
      <c r="F15" s="3"/>
      <c r="G15" s="10">
        <v>99.736999999999995</v>
      </c>
      <c r="H15" s="10">
        <v>100.19499999999999</v>
      </c>
      <c r="I15" s="10">
        <v>98.619</v>
      </c>
      <c r="J15" s="10">
        <v>99.459000000000003</v>
      </c>
      <c r="K15" s="10">
        <v>100</v>
      </c>
      <c r="L15" s="10">
        <v>99.843000000000004</v>
      </c>
      <c r="M15" s="10">
        <v>99.888999999999996</v>
      </c>
      <c r="N15" s="10">
        <v>100.069</v>
      </c>
      <c r="O15" s="10">
        <v>99.944999999999993</v>
      </c>
      <c r="P15" s="10">
        <v>100.02500000000001</v>
      </c>
      <c r="Q15" s="10">
        <v>99.929000000000002</v>
      </c>
      <c r="R15" s="10">
        <v>98.924000000000007</v>
      </c>
      <c r="S15" s="16">
        <f t="shared" si="0"/>
        <v>99.719499999999982</v>
      </c>
      <c r="T15" s="16">
        <f t="shared" si="1"/>
        <v>1296.3534999999997</v>
      </c>
      <c r="U15" s="16">
        <f t="shared" si="2"/>
        <v>100.19499999999999</v>
      </c>
      <c r="V15" s="16">
        <f t="shared" si="3"/>
        <v>98.619</v>
      </c>
      <c r="W15" s="1" t="str">
        <f t="shared" si="4"/>
        <v>Low</v>
      </c>
      <c r="X15" s="1" t="s">
        <v>16</v>
      </c>
      <c r="Y15" s="1" t="str">
        <f>VLOOKUP(X15,Sheet2!$A$1:$B$78,2,FALSE)</f>
        <v>Durable goods</v>
      </c>
    </row>
    <row r="16" spans="1:27" ht="21.4" customHeight="1" x14ac:dyDescent="0.45">
      <c r="A16" s="7" t="s">
        <v>2</v>
      </c>
      <c r="B16" s="3" t="s">
        <v>2</v>
      </c>
      <c r="C16" s="3" t="s">
        <v>2</v>
      </c>
      <c r="D16" s="3" t="s">
        <v>2</v>
      </c>
      <c r="E16" s="3" t="s">
        <v>16</v>
      </c>
      <c r="F16" s="3"/>
      <c r="G16" s="10">
        <v>94.144000000000005</v>
      </c>
      <c r="H16" s="10">
        <v>96.25</v>
      </c>
      <c r="I16" s="10">
        <v>98.064999999999998</v>
      </c>
      <c r="J16" s="10">
        <v>100.01900000000001</v>
      </c>
      <c r="K16" s="10">
        <v>100</v>
      </c>
      <c r="L16" s="10">
        <v>100.01600000000001</v>
      </c>
      <c r="M16" s="10">
        <v>100.01600000000001</v>
      </c>
      <c r="N16" s="10">
        <v>100.01600000000001</v>
      </c>
      <c r="O16" s="10">
        <v>101.28</v>
      </c>
      <c r="P16" s="10">
        <v>102.127</v>
      </c>
      <c r="Q16" s="10">
        <v>102.53700000000001</v>
      </c>
      <c r="R16" s="10">
        <v>102.223</v>
      </c>
      <c r="S16" s="16">
        <f t="shared" si="0"/>
        <v>99.724416666666642</v>
      </c>
      <c r="T16" s="16">
        <f t="shared" si="1"/>
        <v>1296.4174166666664</v>
      </c>
      <c r="U16" s="16">
        <f t="shared" si="2"/>
        <v>102.53700000000001</v>
      </c>
      <c r="V16" s="16">
        <f t="shared" si="3"/>
        <v>94.144000000000005</v>
      </c>
      <c r="W16" s="1" t="str">
        <f t="shared" si="4"/>
        <v>Low</v>
      </c>
      <c r="X16" s="1" t="s">
        <v>17</v>
      </c>
      <c r="Y16" s="1" t="str">
        <f>VLOOKUP(X16,Sheet2!$A$1:$B$78,2,FALSE)</f>
        <v>Durable goods</v>
      </c>
    </row>
    <row r="17" spans="1:25" ht="21.4" customHeight="1" x14ac:dyDescent="0.45">
      <c r="A17" s="7" t="s">
        <v>2</v>
      </c>
      <c r="B17" s="3" t="s">
        <v>2</v>
      </c>
      <c r="C17" s="3" t="s">
        <v>2</v>
      </c>
      <c r="D17" s="3" t="s">
        <v>2</v>
      </c>
      <c r="E17" s="3" t="s">
        <v>17</v>
      </c>
      <c r="F17" s="3"/>
      <c r="G17" s="10">
        <v>100.70099999999999</v>
      </c>
      <c r="H17" s="10">
        <v>100.584</v>
      </c>
      <c r="I17" s="10">
        <v>100.009</v>
      </c>
      <c r="J17" s="10">
        <v>100.334</v>
      </c>
      <c r="K17" s="10">
        <v>100</v>
      </c>
      <c r="L17" s="10">
        <v>99.171000000000006</v>
      </c>
      <c r="M17" s="10">
        <v>99.27</v>
      </c>
      <c r="N17" s="10">
        <v>99.429000000000002</v>
      </c>
      <c r="O17" s="10">
        <v>100.05200000000001</v>
      </c>
      <c r="P17" s="10">
        <v>100.13800000000001</v>
      </c>
      <c r="Q17" s="10">
        <v>99.436000000000007</v>
      </c>
      <c r="R17" s="10">
        <v>98.963999999999999</v>
      </c>
      <c r="S17" s="16">
        <f t="shared" si="0"/>
        <v>99.840666666666664</v>
      </c>
      <c r="T17" s="16">
        <f t="shared" si="1"/>
        <v>1297.9286666666667</v>
      </c>
      <c r="U17" s="16">
        <f t="shared" si="2"/>
        <v>100.70099999999999</v>
      </c>
      <c r="V17" s="16">
        <f t="shared" si="3"/>
        <v>98.963999999999999</v>
      </c>
      <c r="W17" s="1" t="str">
        <f t="shared" si="4"/>
        <v>Low</v>
      </c>
      <c r="X17" s="1" t="s">
        <v>18</v>
      </c>
      <c r="Y17" s="1" t="str">
        <f>VLOOKUP(X17,Sheet2!$A$1:$B$78,2,FALSE)</f>
        <v>Durable goods</v>
      </c>
    </row>
    <row r="18" spans="1:25" ht="21.4" customHeight="1" x14ac:dyDescent="0.45">
      <c r="A18" s="7" t="s">
        <v>2</v>
      </c>
      <c r="B18" s="3" t="s">
        <v>2</v>
      </c>
      <c r="C18" s="3" t="s">
        <v>2</v>
      </c>
      <c r="D18" s="3" t="s">
        <v>2</v>
      </c>
      <c r="E18" s="3" t="s">
        <v>18</v>
      </c>
      <c r="F18" s="3"/>
      <c r="G18" s="12">
        <v>103.325</v>
      </c>
      <c r="H18" s="12">
        <v>102.28</v>
      </c>
      <c r="I18" s="12">
        <v>100.84</v>
      </c>
      <c r="J18" s="12">
        <v>100.521</v>
      </c>
      <c r="K18" s="12">
        <v>100</v>
      </c>
      <c r="L18" s="12">
        <v>99.001000000000005</v>
      </c>
      <c r="M18" s="12">
        <v>98.918999999999997</v>
      </c>
      <c r="N18" s="12">
        <v>99.049000000000007</v>
      </c>
      <c r="O18" s="12">
        <v>99.561000000000007</v>
      </c>
      <c r="P18" s="12">
        <v>99.572999999999993</v>
      </c>
      <c r="Q18" s="12">
        <v>98.456000000000003</v>
      </c>
      <c r="R18" s="12">
        <v>97.924000000000007</v>
      </c>
      <c r="S18" s="16">
        <f t="shared" si="0"/>
        <v>99.954083333333344</v>
      </c>
      <c r="T18" s="16">
        <f t="shared" si="1"/>
        <v>1299.4030833333334</v>
      </c>
      <c r="U18" s="16">
        <f t="shared" si="2"/>
        <v>103.325</v>
      </c>
      <c r="V18" s="16">
        <f t="shared" si="3"/>
        <v>97.924000000000007</v>
      </c>
      <c r="W18" s="1" t="str">
        <f t="shared" si="4"/>
        <v>Low</v>
      </c>
      <c r="X18" s="1" t="s">
        <v>19</v>
      </c>
      <c r="Y18" s="1" t="str">
        <f>VLOOKUP(X18,Sheet2!$A$1:$B$78,2,FALSE)</f>
        <v>Durable goods</v>
      </c>
    </row>
    <row r="19" spans="1:25" ht="21.4" customHeight="1" x14ac:dyDescent="0.45">
      <c r="A19" s="7" t="s">
        <v>2</v>
      </c>
      <c r="B19" s="3" t="s">
        <v>2</v>
      </c>
      <c r="C19" s="3" t="s">
        <v>2</v>
      </c>
      <c r="D19" s="3" t="s">
        <v>2</v>
      </c>
      <c r="E19" s="3" t="s">
        <v>19</v>
      </c>
      <c r="F19" s="3"/>
      <c r="G19" s="10">
        <v>100</v>
      </c>
      <c r="H19" s="10">
        <v>100</v>
      </c>
      <c r="I19" s="10">
        <v>100</v>
      </c>
      <c r="J19" s="10">
        <v>100</v>
      </c>
      <c r="K19" s="10">
        <v>100</v>
      </c>
      <c r="L19" s="10">
        <v>100</v>
      </c>
      <c r="M19" s="10">
        <v>100</v>
      </c>
      <c r="N19" s="10">
        <v>100</v>
      </c>
      <c r="O19" s="10">
        <v>100</v>
      </c>
      <c r="P19" s="10">
        <v>100</v>
      </c>
      <c r="Q19" s="10">
        <v>100</v>
      </c>
      <c r="R19" s="10">
        <v>100</v>
      </c>
      <c r="S19" s="16">
        <f t="shared" si="0"/>
        <v>100</v>
      </c>
      <c r="T19" s="16">
        <f t="shared" si="1"/>
        <v>1300</v>
      </c>
      <c r="U19" s="16">
        <f t="shared" si="2"/>
        <v>100</v>
      </c>
      <c r="V19" s="16">
        <f t="shared" si="3"/>
        <v>100</v>
      </c>
      <c r="W19" s="1" t="str">
        <f t="shared" si="4"/>
        <v>Low</v>
      </c>
      <c r="X19" s="1" t="s">
        <v>21</v>
      </c>
      <c r="Y19" s="1" t="str">
        <f>VLOOKUP(X19,Sheet2!$A$1:$B$78,2,FALSE)</f>
        <v>Nondurable goods</v>
      </c>
    </row>
    <row r="20" spans="1:25" ht="21.4" customHeight="1" x14ac:dyDescent="0.45">
      <c r="A20" s="7" t="s">
        <v>2</v>
      </c>
      <c r="B20" s="3" t="s">
        <v>2</v>
      </c>
      <c r="C20" s="3" t="s">
        <v>2</v>
      </c>
      <c r="D20" s="3" t="s">
        <v>20</v>
      </c>
      <c r="E20" s="3"/>
      <c r="F20" s="3"/>
      <c r="G20" s="12">
        <v>105.68</v>
      </c>
      <c r="H20" s="12">
        <v>104.206</v>
      </c>
      <c r="I20" s="12">
        <v>102.038</v>
      </c>
      <c r="J20" s="12">
        <v>101.01900000000001</v>
      </c>
      <c r="K20" s="12">
        <v>100</v>
      </c>
      <c r="L20" s="12">
        <v>98.873999999999995</v>
      </c>
      <c r="M20" s="12">
        <v>98.447999999999993</v>
      </c>
      <c r="N20" s="12">
        <v>98.2</v>
      </c>
      <c r="O20" s="12">
        <v>98.608000000000004</v>
      </c>
      <c r="P20" s="12">
        <v>98.585999999999999</v>
      </c>
      <c r="Q20" s="12">
        <v>97.861000000000004</v>
      </c>
      <c r="R20" s="12">
        <v>97.197999999999993</v>
      </c>
      <c r="S20" s="16">
        <f t="shared" si="0"/>
        <v>100.05983333333336</v>
      </c>
      <c r="T20" s="16">
        <f t="shared" si="1"/>
        <v>1300.7778333333335</v>
      </c>
      <c r="U20" s="16">
        <f t="shared" si="2"/>
        <v>105.68</v>
      </c>
      <c r="V20" s="16">
        <f t="shared" si="3"/>
        <v>97.197999999999993</v>
      </c>
      <c r="W20" s="1" t="str">
        <f t="shared" si="4"/>
        <v>Middle</v>
      </c>
      <c r="X20" s="1" t="s">
        <v>22</v>
      </c>
      <c r="Y20" s="1" t="str">
        <f>VLOOKUP(X20,Sheet2!$A$1:$B$78,2,FALSE)</f>
        <v>Nondurable goods</v>
      </c>
    </row>
    <row r="21" spans="1:25" ht="21.4" customHeight="1" x14ac:dyDescent="0.45">
      <c r="A21" s="7" t="s">
        <v>2</v>
      </c>
      <c r="B21" s="3" t="s">
        <v>2</v>
      </c>
      <c r="C21" s="3" t="s">
        <v>2</v>
      </c>
      <c r="D21" s="3" t="s">
        <v>2</v>
      </c>
      <c r="E21" s="3" t="s">
        <v>21</v>
      </c>
      <c r="F21" s="3"/>
      <c r="G21" s="10">
        <v>105.61199999999999</v>
      </c>
      <c r="H21" s="10">
        <v>104.161</v>
      </c>
      <c r="I21" s="10">
        <v>102.01900000000001</v>
      </c>
      <c r="J21" s="10">
        <v>101.01900000000001</v>
      </c>
      <c r="K21" s="10">
        <v>100</v>
      </c>
      <c r="L21" s="10">
        <v>98.882999999999996</v>
      </c>
      <c r="M21" s="10">
        <v>98.465999999999994</v>
      </c>
      <c r="N21" s="10">
        <v>98.221000000000004</v>
      </c>
      <c r="O21" s="10">
        <v>98.632000000000005</v>
      </c>
      <c r="P21" s="10">
        <v>98.614999999999995</v>
      </c>
      <c r="Q21" s="10">
        <v>97.894000000000005</v>
      </c>
      <c r="R21" s="10">
        <v>97.231999999999999</v>
      </c>
      <c r="S21" s="16">
        <f t="shared" si="0"/>
        <v>100.06283333333334</v>
      </c>
      <c r="T21" s="16">
        <f t="shared" si="1"/>
        <v>1300.8168333333335</v>
      </c>
      <c r="U21" s="16">
        <f t="shared" si="2"/>
        <v>105.61199999999999</v>
      </c>
      <c r="V21" s="16">
        <f t="shared" si="3"/>
        <v>97.231999999999999</v>
      </c>
      <c r="W21" s="1" t="str">
        <f t="shared" si="4"/>
        <v>Middle</v>
      </c>
      <c r="X21" s="1" t="s">
        <v>23</v>
      </c>
      <c r="Y21" s="1" t="str">
        <f>VLOOKUP(X21,Sheet2!$A$1:$B$78,2,FALSE)</f>
        <v>Nondurable goods</v>
      </c>
    </row>
    <row r="22" spans="1:25" ht="21.4" customHeight="1" x14ac:dyDescent="0.45">
      <c r="A22" s="7" t="s">
        <v>2</v>
      </c>
      <c r="B22" s="3" t="s">
        <v>2</v>
      </c>
      <c r="C22" s="3" t="s">
        <v>2</v>
      </c>
      <c r="D22" s="3" t="s">
        <v>2</v>
      </c>
      <c r="E22" s="3" t="s">
        <v>22</v>
      </c>
      <c r="F22" s="3"/>
      <c r="G22" s="10">
        <v>94.067999999999998</v>
      </c>
      <c r="H22" s="10">
        <v>96.22</v>
      </c>
      <c r="I22" s="10">
        <v>98.051000000000002</v>
      </c>
      <c r="J22" s="10">
        <v>100.054</v>
      </c>
      <c r="K22" s="10">
        <v>100</v>
      </c>
      <c r="L22" s="10">
        <v>100.039</v>
      </c>
      <c r="M22" s="10">
        <v>100.97</v>
      </c>
      <c r="N22" s="10">
        <v>101.53400000000001</v>
      </c>
      <c r="O22" s="10">
        <v>102.19</v>
      </c>
      <c r="P22" s="10">
        <v>102.834</v>
      </c>
      <c r="Q22" s="10">
        <v>103.251</v>
      </c>
      <c r="R22" s="10">
        <v>102.634</v>
      </c>
      <c r="S22" s="16">
        <f t="shared" si="0"/>
        <v>100.15375</v>
      </c>
      <c r="T22" s="16">
        <f t="shared" si="1"/>
        <v>1301.99875</v>
      </c>
      <c r="U22" s="16">
        <f t="shared" si="2"/>
        <v>103.251</v>
      </c>
      <c r="V22" s="16">
        <f t="shared" si="3"/>
        <v>94.067999999999998</v>
      </c>
      <c r="W22" s="1" t="str">
        <f t="shared" si="4"/>
        <v>Middle</v>
      </c>
      <c r="X22" s="1" t="s">
        <v>24</v>
      </c>
      <c r="Y22" s="1" t="str">
        <f>VLOOKUP(X22,Sheet2!$A$1:$B$78,2,FALSE)</f>
        <v>Nondurable goods</v>
      </c>
    </row>
    <row r="23" spans="1:25" ht="21.4" customHeight="1" x14ac:dyDescent="0.45">
      <c r="A23" s="7" t="s">
        <v>2</v>
      </c>
      <c r="B23" s="3" t="s">
        <v>2</v>
      </c>
      <c r="C23" s="3" t="s">
        <v>2</v>
      </c>
      <c r="D23" s="3" t="s">
        <v>2</v>
      </c>
      <c r="E23" s="3" t="s">
        <v>23</v>
      </c>
      <c r="F23" s="3"/>
      <c r="G23" s="10">
        <v>97.673000000000002</v>
      </c>
      <c r="H23" s="10">
        <v>98.272999999999996</v>
      </c>
      <c r="I23" s="10">
        <v>98.87</v>
      </c>
      <c r="J23" s="10">
        <v>99.593999999999994</v>
      </c>
      <c r="K23" s="10">
        <v>100</v>
      </c>
      <c r="L23" s="10">
        <v>99.679000000000002</v>
      </c>
      <c r="M23" s="10">
        <v>100.035</v>
      </c>
      <c r="N23" s="10">
        <v>100.614</v>
      </c>
      <c r="O23" s="10">
        <v>101.855</v>
      </c>
      <c r="P23" s="10">
        <v>103.11</v>
      </c>
      <c r="Q23" s="10">
        <v>102.358</v>
      </c>
      <c r="R23" s="10">
        <v>101.06699999999999</v>
      </c>
      <c r="S23" s="16">
        <f t="shared" si="0"/>
        <v>100.26066666666668</v>
      </c>
      <c r="T23" s="16">
        <f t="shared" si="1"/>
        <v>1303.3886666666667</v>
      </c>
      <c r="U23" s="16">
        <f t="shared" si="2"/>
        <v>103.11</v>
      </c>
      <c r="V23" s="16">
        <f t="shared" si="3"/>
        <v>97.673000000000002</v>
      </c>
      <c r="W23" s="1" t="str">
        <f t="shared" si="4"/>
        <v>Middle</v>
      </c>
      <c r="X23" s="1" t="s">
        <v>25</v>
      </c>
      <c r="Y23" s="1" t="str">
        <f>VLOOKUP(X23,Sheet2!$A$1:$B$78,2,FALSE)</f>
        <v>Nondurable goods</v>
      </c>
    </row>
    <row r="24" spans="1:25" ht="21.4" customHeight="1" x14ac:dyDescent="0.45">
      <c r="A24" s="7" t="s">
        <v>2</v>
      </c>
      <c r="B24" s="3" t="s">
        <v>2</v>
      </c>
      <c r="C24" s="3" t="s">
        <v>2</v>
      </c>
      <c r="D24" s="3" t="s">
        <v>2</v>
      </c>
      <c r="E24" s="3" t="s">
        <v>24</v>
      </c>
      <c r="F24" s="3"/>
      <c r="G24" s="10">
        <v>94.83</v>
      </c>
      <c r="H24" s="10">
        <v>96.799000000000007</v>
      </c>
      <c r="I24" s="10">
        <v>98.412000000000006</v>
      </c>
      <c r="J24" s="10">
        <v>100.184</v>
      </c>
      <c r="K24" s="10">
        <v>100</v>
      </c>
      <c r="L24" s="10">
        <v>99.819000000000003</v>
      </c>
      <c r="M24" s="10">
        <v>100.709</v>
      </c>
      <c r="N24" s="10">
        <v>101.279</v>
      </c>
      <c r="O24" s="10">
        <v>102.379</v>
      </c>
      <c r="P24" s="10">
        <v>103</v>
      </c>
      <c r="Q24" s="10">
        <v>103.197</v>
      </c>
      <c r="R24" s="10">
        <v>102.77800000000001</v>
      </c>
      <c r="S24" s="16">
        <f t="shared" si="0"/>
        <v>100.28216666666667</v>
      </c>
      <c r="T24" s="16">
        <f t="shared" si="1"/>
        <v>1303.6681666666666</v>
      </c>
      <c r="U24" s="16">
        <f t="shared" si="2"/>
        <v>103.197</v>
      </c>
      <c r="V24" s="16">
        <f t="shared" si="3"/>
        <v>94.83</v>
      </c>
      <c r="W24" s="1" t="str">
        <f t="shared" si="4"/>
        <v>Middle</v>
      </c>
      <c r="X24" s="1" t="s">
        <v>26</v>
      </c>
      <c r="Y24" s="1" t="str">
        <f>VLOOKUP(X24,Sheet2!$A$1:$B$78,2,FALSE)</f>
        <v>Nondurable goods</v>
      </c>
    </row>
    <row r="25" spans="1:25" ht="21.4" customHeight="1" x14ac:dyDescent="0.45">
      <c r="A25" s="7" t="s">
        <v>2</v>
      </c>
      <c r="B25" s="3" t="s">
        <v>2</v>
      </c>
      <c r="C25" s="3" t="s">
        <v>2</v>
      </c>
      <c r="D25" s="3" t="s">
        <v>2</v>
      </c>
      <c r="E25" s="3" t="s">
        <v>25</v>
      </c>
      <c r="F25" s="3"/>
      <c r="G25" s="12">
        <v>94.825999999999993</v>
      </c>
      <c r="H25" s="12">
        <v>96.795000000000002</v>
      </c>
      <c r="I25" s="12">
        <v>98.41</v>
      </c>
      <c r="J25" s="12">
        <v>100.18300000000001</v>
      </c>
      <c r="K25" s="12">
        <v>100</v>
      </c>
      <c r="L25" s="12">
        <v>99.82</v>
      </c>
      <c r="M25" s="12">
        <v>100.712</v>
      </c>
      <c r="N25" s="12">
        <v>101.283</v>
      </c>
      <c r="O25" s="12">
        <v>102.386</v>
      </c>
      <c r="P25" s="12">
        <v>103.009</v>
      </c>
      <c r="Q25" s="12">
        <v>103.20699999999999</v>
      </c>
      <c r="R25" s="12">
        <v>102.788</v>
      </c>
      <c r="S25" s="16">
        <f t="shared" si="0"/>
        <v>100.28491666666666</v>
      </c>
      <c r="T25" s="16">
        <f t="shared" si="1"/>
        <v>1303.7039166666666</v>
      </c>
      <c r="U25" s="16">
        <f t="shared" si="2"/>
        <v>103.20699999999999</v>
      </c>
      <c r="V25" s="16">
        <f t="shared" si="3"/>
        <v>94.825999999999993</v>
      </c>
      <c r="W25" s="1" t="str">
        <f t="shared" si="4"/>
        <v>Middle</v>
      </c>
      <c r="X25" s="1" t="s">
        <v>27</v>
      </c>
      <c r="Y25" s="1" t="str">
        <f>VLOOKUP(X25,Sheet2!$A$1:$B$78,2,FALSE)</f>
        <v>Nondurable goods</v>
      </c>
    </row>
    <row r="26" spans="1:25" ht="21.4" customHeight="1" x14ac:dyDescent="0.45">
      <c r="A26" s="7" t="s">
        <v>2</v>
      </c>
      <c r="B26" s="3" t="s">
        <v>2</v>
      </c>
      <c r="C26" s="3" t="s">
        <v>2</v>
      </c>
      <c r="D26" s="3" t="s">
        <v>2</v>
      </c>
      <c r="E26" s="3" t="s">
        <v>26</v>
      </c>
      <c r="F26" s="3"/>
      <c r="G26" s="12">
        <v>93.998999999999995</v>
      </c>
      <c r="H26" s="12">
        <v>96.171999999999997</v>
      </c>
      <c r="I26" s="12">
        <v>98.033000000000001</v>
      </c>
      <c r="J26" s="12">
        <v>100.033</v>
      </c>
      <c r="K26" s="12">
        <v>100</v>
      </c>
      <c r="L26" s="12">
        <v>100.04600000000001</v>
      </c>
      <c r="M26" s="12">
        <v>100.7</v>
      </c>
      <c r="N26" s="12">
        <v>100.998</v>
      </c>
      <c r="O26" s="12">
        <v>102.268</v>
      </c>
      <c r="P26" s="12">
        <v>103.325</v>
      </c>
      <c r="Q26" s="12">
        <v>104.521</v>
      </c>
      <c r="R26" s="12">
        <v>104.404</v>
      </c>
      <c r="S26" s="16">
        <f t="shared" si="0"/>
        <v>100.37491666666669</v>
      </c>
      <c r="T26" s="16">
        <f t="shared" si="1"/>
        <v>1304.8739166666669</v>
      </c>
      <c r="U26" s="16">
        <f t="shared" si="2"/>
        <v>104.521</v>
      </c>
      <c r="V26" s="16">
        <f t="shared" si="3"/>
        <v>93.998999999999995</v>
      </c>
      <c r="W26" s="1" t="str">
        <f t="shared" si="4"/>
        <v>Middle</v>
      </c>
      <c r="X26" s="1" t="s">
        <v>28</v>
      </c>
      <c r="Y26" s="1" t="str">
        <f>VLOOKUP(X26,Sheet2!$A$1:$B$78,2,FALSE)</f>
        <v>Nondurable goods</v>
      </c>
    </row>
    <row r="27" spans="1:25" ht="21.4" customHeight="1" x14ac:dyDescent="0.45">
      <c r="A27" s="7" t="s">
        <v>2</v>
      </c>
      <c r="B27" s="3" t="s">
        <v>2</v>
      </c>
      <c r="C27" s="3" t="s">
        <v>2</v>
      </c>
      <c r="D27" s="3" t="s">
        <v>2</v>
      </c>
      <c r="E27" s="3" t="s">
        <v>27</v>
      </c>
      <c r="F27" s="3"/>
      <c r="G27" s="10">
        <v>93.997</v>
      </c>
      <c r="H27" s="10">
        <v>96.171000000000006</v>
      </c>
      <c r="I27" s="10">
        <v>98.031999999999996</v>
      </c>
      <c r="J27" s="10">
        <v>100.033</v>
      </c>
      <c r="K27" s="10">
        <v>100</v>
      </c>
      <c r="L27" s="10">
        <v>100.04600000000001</v>
      </c>
      <c r="M27" s="10">
        <v>100.697</v>
      </c>
      <c r="N27" s="10">
        <v>100.991</v>
      </c>
      <c r="O27" s="10">
        <v>102.261</v>
      </c>
      <c r="P27" s="10">
        <v>103.32299999999999</v>
      </c>
      <c r="Q27" s="10">
        <v>104.542</v>
      </c>
      <c r="R27" s="10">
        <v>104.42700000000001</v>
      </c>
      <c r="S27" s="16">
        <f t="shared" si="0"/>
        <v>100.37666666666665</v>
      </c>
      <c r="T27" s="16">
        <f t="shared" si="1"/>
        <v>1304.8966666666663</v>
      </c>
      <c r="U27" s="16">
        <f t="shared" si="2"/>
        <v>104.542</v>
      </c>
      <c r="V27" s="16">
        <f t="shared" si="3"/>
        <v>93.997</v>
      </c>
      <c r="W27" s="1" t="str">
        <f t="shared" si="4"/>
        <v>Middle</v>
      </c>
      <c r="X27" s="1" t="s">
        <v>29</v>
      </c>
      <c r="Y27" s="1" t="str">
        <f>VLOOKUP(X27,Sheet2!$A$1:$B$78,2,FALSE)</f>
        <v>Wholesale trade</v>
      </c>
    </row>
    <row r="28" spans="1:25" ht="21.4" customHeight="1" x14ac:dyDescent="0.45">
      <c r="A28" s="7" t="s">
        <v>2</v>
      </c>
      <c r="B28" s="3" t="s">
        <v>2</v>
      </c>
      <c r="C28" s="3" t="s">
        <v>2</v>
      </c>
      <c r="D28" s="3" t="s">
        <v>2</v>
      </c>
      <c r="E28" s="3" t="s">
        <v>28</v>
      </c>
      <c r="F28" s="3"/>
      <c r="G28" s="10">
        <v>105.265</v>
      </c>
      <c r="H28" s="10">
        <v>103.40600000000001</v>
      </c>
      <c r="I28" s="10">
        <v>101.721</v>
      </c>
      <c r="J28" s="10">
        <v>100.73099999999999</v>
      </c>
      <c r="K28" s="10">
        <v>100</v>
      </c>
      <c r="L28" s="10">
        <v>99.195999999999998</v>
      </c>
      <c r="M28" s="10">
        <v>98.986999999999995</v>
      </c>
      <c r="N28" s="10">
        <v>99.293000000000006</v>
      </c>
      <c r="O28" s="10">
        <v>99.975999999999999</v>
      </c>
      <c r="P28" s="10">
        <v>99.950999999999993</v>
      </c>
      <c r="Q28" s="10">
        <v>98.451999999999998</v>
      </c>
      <c r="R28" s="10">
        <v>97.661000000000001</v>
      </c>
      <c r="S28" s="16">
        <f t="shared" si="0"/>
        <v>100.38658333333335</v>
      </c>
      <c r="T28" s="16">
        <f t="shared" si="1"/>
        <v>1305.0255833333335</v>
      </c>
      <c r="U28" s="16">
        <f t="shared" si="2"/>
        <v>105.265</v>
      </c>
      <c r="V28" s="16">
        <f t="shared" si="3"/>
        <v>97.661000000000001</v>
      </c>
      <c r="W28" s="1" t="str">
        <f t="shared" si="4"/>
        <v>Middle</v>
      </c>
      <c r="X28" s="1" t="s">
        <v>30</v>
      </c>
      <c r="Y28" s="1" t="str">
        <f>VLOOKUP(X28,Sheet2!$A$1:$B$78,2,FALSE)</f>
        <v>Retail trade</v>
      </c>
    </row>
    <row r="29" spans="1:25" ht="21.4" customHeight="1" x14ac:dyDescent="0.45">
      <c r="A29" s="7" t="s">
        <v>2</v>
      </c>
      <c r="B29" s="3" t="s">
        <v>2</v>
      </c>
      <c r="C29" s="3" t="s">
        <v>29</v>
      </c>
      <c r="D29" s="3"/>
      <c r="E29" s="3"/>
      <c r="F29" s="5"/>
      <c r="G29" s="10">
        <v>94.924000000000007</v>
      </c>
      <c r="H29" s="10">
        <v>96.822000000000003</v>
      </c>
      <c r="I29" s="10">
        <v>98.491</v>
      </c>
      <c r="J29" s="10">
        <v>100.485</v>
      </c>
      <c r="K29" s="10">
        <v>100</v>
      </c>
      <c r="L29" s="10">
        <v>99.879000000000005</v>
      </c>
      <c r="M29" s="10">
        <v>100.669</v>
      </c>
      <c r="N29" s="10">
        <v>101.26600000000001</v>
      </c>
      <c r="O29" s="10">
        <v>102.45699999999999</v>
      </c>
      <c r="P29" s="10">
        <v>103.214</v>
      </c>
      <c r="Q29" s="10">
        <v>103.52</v>
      </c>
      <c r="R29" s="10">
        <v>103.212</v>
      </c>
      <c r="S29" s="16">
        <f t="shared" si="0"/>
        <v>100.41158333333333</v>
      </c>
      <c r="T29" s="16">
        <f t="shared" si="1"/>
        <v>1305.3505833333331</v>
      </c>
      <c r="U29" s="16">
        <f t="shared" si="2"/>
        <v>103.52</v>
      </c>
      <c r="V29" s="16">
        <f t="shared" si="3"/>
        <v>94.924000000000007</v>
      </c>
      <c r="W29" s="1" t="str">
        <f t="shared" si="4"/>
        <v>Middle</v>
      </c>
      <c r="X29" s="1" t="s">
        <v>31</v>
      </c>
      <c r="Y29" s="1" t="str">
        <f>VLOOKUP(X29,Sheet2!$A$1:$B$78,2,FALSE)</f>
        <v>Motor vehicle and parts dealers</v>
      </c>
    </row>
    <row r="30" spans="1:25" ht="21.4" customHeight="1" x14ac:dyDescent="0.45">
      <c r="A30" s="7" t="s">
        <v>2</v>
      </c>
      <c r="B30" s="3" t="s">
        <v>2</v>
      </c>
      <c r="C30" s="3" t="s">
        <v>30</v>
      </c>
      <c r="D30" s="3"/>
      <c r="E30" s="3"/>
      <c r="F30" s="5"/>
      <c r="G30" s="12">
        <v>92.084999999999994</v>
      </c>
      <c r="H30" s="12">
        <v>96.25</v>
      </c>
      <c r="I30" s="12">
        <v>98.064999999999998</v>
      </c>
      <c r="J30" s="12">
        <v>100.01900000000001</v>
      </c>
      <c r="K30" s="12">
        <v>100</v>
      </c>
      <c r="L30" s="12">
        <v>100.017</v>
      </c>
      <c r="M30" s="12">
        <v>101.14100000000001</v>
      </c>
      <c r="N30" s="12">
        <v>101.92</v>
      </c>
      <c r="O30" s="12">
        <v>103.208</v>
      </c>
      <c r="P30" s="12">
        <v>104.071</v>
      </c>
      <c r="Q30" s="12">
        <v>104.489</v>
      </c>
      <c r="R30" s="12">
        <v>104.169</v>
      </c>
      <c r="S30" s="16">
        <f t="shared" si="0"/>
        <v>100.45283333333333</v>
      </c>
      <c r="T30" s="16">
        <f t="shared" si="1"/>
        <v>1305.8868333333332</v>
      </c>
      <c r="U30" s="16">
        <f t="shared" si="2"/>
        <v>104.489</v>
      </c>
      <c r="V30" s="16">
        <f t="shared" si="3"/>
        <v>92.084999999999994</v>
      </c>
      <c r="W30" s="1" t="str">
        <f t="shared" si="4"/>
        <v>Middle</v>
      </c>
      <c r="X30" s="1" t="s">
        <v>32</v>
      </c>
      <c r="Y30" s="1" t="str">
        <f>VLOOKUP(X30,Sheet2!$A$1:$B$78,2,FALSE)</f>
        <v>Food and beverage stores</v>
      </c>
    </row>
    <row r="31" spans="1:25" ht="21.4" customHeight="1" x14ac:dyDescent="0.45">
      <c r="A31" s="7" t="s">
        <v>2</v>
      </c>
      <c r="B31" s="3" t="s">
        <v>2</v>
      </c>
      <c r="C31" s="3" t="s">
        <v>2</v>
      </c>
      <c r="D31" s="3" t="s">
        <v>31</v>
      </c>
      <c r="E31" s="3"/>
      <c r="F31" s="3"/>
      <c r="G31" s="10">
        <v>132.96899999999999</v>
      </c>
      <c r="H31" s="10">
        <v>123.697</v>
      </c>
      <c r="I31" s="10">
        <v>113.02200000000001</v>
      </c>
      <c r="J31" s="10">
        <v>104.89400000000001</v>
      </c>
      <c r="K31" s="10">
        <v>100</v>
      </c>
      <c r="L31" s="10">
        <v>96.867999999999995</v>
      </c>
      <c r="M31" s="10">
        <v>92.956000000000003</v>
      </c>
      <c r="N31" s="10">
        <v>90.186000000000007</v>
      </c>
      <c r="O31" s="10">
        <v>89.24</v>
      </c>
      <c r="P31" s="10">
        <v>88.492000000000004</v>
      </c>
      <c r="Q31" s="10">
        <v>87.558000000000007</v>
      </c>
      <c r="R31" s="10">
        <v>85.594999999999999</v>
      </c>
      <c r="S31" s="16">
        <f t="shared" si="0"/>
        <v>100.45641666666667</v>
      </c>
      <c r="T31" s="16">
        <f t="shared" si="1"/>
        <v>1305.9334166666667</v>
      </c>
      <c r="U31" s="16">
        <f t="shared" si="2"/>
        <v>132.96899999999999</v>
      </c>
      <c r="V31" s="16">
        <f t="shared" si="3"/>
        <v>85.594999999999999</v>
      </c>
      <c r="W31" s="1" t="str">
        <f t="shared" si="4"/>
        <v>Middle</v>
      </c>
      <c r="X31" s="1" t="s">
        <v>33</v>
      </c>
      <c r="Y31" s="1" t="str">
        <f>VLOOKUP(X31,Sheet2!$A$1:$B$78,2,FALSE)</f>
        <v>General merchandise stores</v>
      </c>
    </row>
    <row r="32" spans="1:25" ht="21.4" customHeight="1" x14ac:dyDescent="0.45">
      <c r="A32" s="7" t="s">
        <v>2</v>
      </c>
      <c r="B32" s="3" t="s">
        <v>2</v>
      </c>
      <c r="C32" s="3" t="s">
        <v>2</v>
      </c>
      <c r="D32" s="3" t="s">
        <v>32</v>
      </c>
      <c r="E32" s="3"/>
      <c r="F32" s="3"/>
      <c r="G32" s="10">
        <v>94.275000000000006</v>
      </c>
      <c r="H32" s="10">
        <v>96.295000000000002</v>
      </c>
      <c r="I32" s="10">
        <v>98.07</v>
      </c>
      <c r="J32" s="10">
        <v>100.00700000000001</v>
      </c>
      <c r="K32" s="10">
        <v>100</v>
      </c>
      <c r="L32" s="10">
        <v>100.01900000000001</v>
      </c>
      <c r="M32" s="10">
        <v>101.053</v>
      </c>
      <c r="N32" s="10">
        <v>101.681</v>
      </c>
      <c r="O32" s="10">
        <v>102.801</v>
      </c>
      <c r="P32" s="10">
        <v>103.613</v>
      </c>
      <c r="Q32" s="10">
        <v>104.045</v>
      </c>
      <c r="R32" s="10">
        <v>103.667</v>
      </c>
      <c r="S32" s="16">
        <f t="shared" si="0"/>
        <v>100.46050000000001</v>
      </c>
      <c r="T32" s="16">
        <f t="shared" si="1"/>
        <v>1305.9865</v>
      </c>
      <c r="U32" s="16">
        <f t="shared" si="2"/>
        <v>104.045</v>
      </c>
      <c r="V32" s="16">
        <f t="shared" si="3"/>
        <v>94.275000000000006</v>
      </c>
      <c r="W32" s="1" t="str">
        <f t="shared" si="4"/>
        <v>Middle</v>
      </c>
      <c r="X32" s="1" t="s">
        <v>34</v>
      </c>
      <c r="Y32" s="1" t="str">
        <f>VLOOKUP(X32,Sheet2!$A$1:$B$78,2,FALSE)</f>
        <v>Other retail</v>
      </c>
    </row>
    <row r="33" spans="1:25" ht="21.4" customHeight="1" x14ac:dyDescent="0.45">
      <c r="A33" s="7" t="s">
        <v>2</v>
      </c>
      <c r="B33" s="3" t="s">
        <v>2</v>
      </c>
      <c r="C33" s="3" t="s">
        <v>2</v>
      </c>
      <c r="D33" s="3" t="s">
        <v>33</v>
      </c>
      <c r="E33" s="3"/>
      <c r="F33" s="3"/>
      <c r="G33" s="12">
        <v>129.80699999999999</v>
      </c>
      <c r="H33" s="12">
        <v>121.81699999999999</v>
      </c>
      <c r="I33" s="12">
        <v>112.084</v>
      </c>
      <c r="J33" s="12">
        <v>104.616</v>
      </c>
      <c r="K33" s="12">
        <v>100</v>
      </c>
      <c r="L33" s="12">
        <v>97.186000000000007</v>
      </c>
      <c r="M33" s="12">
        <v>93.790999999999997</v>
      </c>
      <c r="N33" s="12">
        <v>91.168000000000006</v>
      </c>
      <c r="O33" s="12">
        <v>90.27</v>
      </c>
      <c r="P33" s="12">
        <v>89.55</v>
      </c>
      <c r="Q33" s="12">
        <v>88.662000000000006</v>
      </c>
      <c r="R33" s="12">
        <v>86.747</v>
      </c>
      <c r="S33" s="16">
        <f t="shared" si="0"/>
        <v>100.47483333333334</v>
      </c>
      <c r="T33" s="16">
        <f t="shared" si="1"/>
        <v>1306.1728333333335</v>
      </c>
      <c r="U33" s="16">
        <f t="shared" si="2"/>
        <v>129.80699999999999</v>
      </c>
      <c r="V33" s="16">
        <f t="shared" si="3"/>
        <v>86.747</v>
      </c>
      <c r="W33" s="1" t="str">
        <f t="shared" si="4"/>
        <v>Middle</v>
      </c>
      <c r="X33" s="1" t="s">
        <v>35</v>
      </c>
      <c r="Y33" s="1" t="str">
        <f>VLOOKUP(X33,Sheet2!$A$1:$B$78,2,FALSE)</f>
        <v>Transportation and warehousing</v>
      </c>
    </row>
    <row r="34" spans="1:25" ht="21.4" customHeight="1" x14ac:dyDescent="0.45">
      <c r="A34" s="7" t="s">
        <v>2</v>
      </c>
      <c r="B34" s="3" t="s">
        <v>2</v>
      </c>
      <c r="C34" s="3" t="s">
        <v>2</v>
      </c>
      <c r="D34" s="3" t="s">
        <v>34</v>
      </c>
      <c r="E34" s="3"/>
      <c r="F34" s="3"/>
      <c r="G34" s="10">
        <v>129.74700000000001</v>
      </c>
      <c r="H34" s="10">
        <v>121.776</v>
      </c>
      <c r="I34" s="10">
        <v>112.063</v>
      </c>
      <c r="J34" s="10">
        <v>104.60899999999999</v>
      </c>
      <c r="K34" s="10">
        <v>100</v>
      </c>
      <c r="L34" s="10">
        <v>97.191000000000003</v>
      </c>
      <c r="M34" s="10">
        <v>93.802999999999997</v>
      </c>
      <c r="N34" s="10">
        <v>91.186000000000007</v>
      </c>
      <c r="O34" s="10">
        <v>90.293000000000006</v>
      </c>
      <c r="P34" s="10">
        <v>89.575999999999993</v>
      </c>
      <c r="Q34" s="10">
        <v>88.691999999999993</v>
      </c>
      <c r="R34" s="10">
        <v>86.781000000000006</v>
      </c>
      <c r="S34" s="16">
        <f t="shared" ref="S34:S65" si="5">AVERAGE(G34:R34)</f>
        <v>100.47641666666665</v>
      </c>
      <c r="T34" s="16">
        <f t="shared" ref="T34:T65" si="6">SUM(G34:S34)</f>
        <v>1306.1934166666665</v>
      </c>
      <c r="U34" s="16">
        <f t="shared" ref="U34:U65" si="7">MAX(G34:R34)</f>
        <v>129.74700000000001</v>
      </c>
      <c r="V34" s="16">
        <f t="shared" ref="V34:V65" si="8">MIN(G34:R34)</f>
        <v>86.781000000000006</v>
      </c>
      <c r="W34" s="1" t="str">
        <f t="shared" ref="W34:W65" si="9">IF(S34&gt;101,"High",IF(S34&gt;100,"Middle","Low"))</f>
        <v>Middle</v>
      </c>
      <c r="X34" s="1" t="s">
        <v>36</v>
      </c>
      <c r="Y34" s="1" t="str">
        <f>VLOOKUP(X34,Sheet2!$A$1:$B$78,2,FALSE)</f>
        <v>Air transportation</v>
      </c>
    </row>
    <row r="35" spans="1:25" ht="21.4" customHeight="1" x14ac:dyDescent="0.45">
      <c r="A35" s="7" t="s">
        <v>2</v>
      </c>
      <c r="B35" s="3" t="s">
        <v>2</v>
      </c>
      <c r="C35" s="3" t="s">
        <v>35</v>
      </c>
      <c r="D35" s="3"/>
      <c r="E35" s="3"/>
      <c r="F35" s="5"/>
      <c r="G35" s="10">
        <v>130.09399999999999</v>
      </c>
      <c r="H35" s="10">
        <v>122.012</v>
      </c>
      <c r="I35" s="10">
        <v>112.188</v>
      </c>
      <c r="J35" s="10">
        <v>104.654</v>
      </c>
      <c r="K35" s="10">
        <v>100</v>
      </c>
      <c r="L35" s="10">
        <v>97.165999999999997</v>
      </c>
      <c r="M35" s="10">
        <v>93.744</v>
      </c>
      <c r="N35" s="10">
        <v>91.144000000000005</v>
      </c>
      <c r="O35" s="10">
        <v>90.242999999999995</v>
      </c>
      <c r="P35" s="10">
        <v>89.533000000000001</v>
      </c>
      <c r="Q35" s="10">
        <v>88.647999999999996</v>
      </c>
      <c r="R35" s="10">
        <v>86.757000000000005</v>
      </c>
      <c r="S35" s="16">
        <f t="shared" si="5"/>
        <v>100.51524999999999</v>
      </c>
      <c r="T35" s="16">
        <f t="shared" si="6"/>
        <v>1306.6982499999999</v>
      </c>
      <c r="U35" s="16">
        <f t="shared" si="7"/>
        <v>130.09399999999999</v>
      </c>
      <c r="V35" s="16">
        <f t="shared" si="8"/>
        <v>86.757000000000005</v>
      </c>
      <c r="W35" s="1" t="str">
        <f t="shared" si="9"/>
        <v>Middle</v>
      </c>
      <c r="X35" s="1" t="s">
        <v>36</v>
      </c>
      <c r="Y35" s="1" t="str">
        <f>VLOOKUP(X35,Sheet2!$A$1:$B$78,2,FALSE)</f>
        <v>Air transportation</v>
      </c>
    </row>
    <row r="36" spans="1:25" ht="21.4" customHeight="1" x14ac:dyDescent="0.45">
      <c r="A36" s="7" t="s">
        <v>2</v>
      </c>
      <c r="B36" s="3" t="s">
        <v>2</v>
      </c>
      <c r="C36" s="3" t="s">
        <v>2</v>
      </c>
      <c r="D36" s="3" t="s">
        <v>36</v>
      </c>
      <c r="E36" s="3"/>
      <c r="F36" s="3"/>
      <c r="G36" s="10">
        <v>94.34</v>
      </c>
      <c r="H36" s="10">
        <v>96.412999999999997</v>
      </c>
      <c r="I36" s="10">
        <v>98.173000000000002</v>
      </c>
      <c r="J36" s="10">
        <v>100.06699999999999</v>
      </c>
      <c r="K36" s="10">
        <v>100</v>
      </c>
      <c r="L36" s="10">
        <v>99.965999999999994</v>
      </c>
      <c r="M36" s="10">
        <v>101.018</v>
      </c>
      <c r="N36" s="10">
        <v>101.73399999999999</v>
      </c>
      <c r="O36" s="10">
        <v>102.968</v>
      </c>
      <c r="P36" s="10">
        <v>103.74299999999999</v>
      </c>
      <c r="Q36" s="10">
        <v>104.078</v>
      </c>
      <c r="R36" s="10">
        <v>103.71</v>
      </c>
      <c r="S36" s="16">
        <f t="shared" si="5"/>
        <v>100.5175</v>
      </c>
      <c r="T36" s="16">
        <f t="shared" si="6"/>
        <v>1306.7275</v>
      </c>
      <c r="U36" s="16">
        <f t="shared" si="7"/>
        <v>104.078</v>
      </c>
      <c r="V36" s="16">
        <f t="shared" si="8"/>
        <v>94.34</v>
      </c>
      <c r="W36" s="1" t="str">
        <f t="shared" si="9"/>
        <v>Middle</v>
      </c>
      <c r="X36" s="1" t="s">
        <v>37</v>
      </c>
      <c r="Y36" s="1" t="str">
        <f>VLOOKUP(X36,Sheet2!$A$1:$B$78,2,FALSE)</f>
        <v>Rail transportation</v>
      </c>
    </row>
    <row r="37" spans="1:25" ht="21.4" customHeight="1" x14ac:dyDescent="0.45">
      <c r="A37" s="7" t="s">
        <v>2</v>
      </c>
      <c r="B37" s="3" t="s">
        <v>2</v>
      </c>
      <c r="C37" s="3" t="s">
        <v>2</v>
      </c>
      <c r="D37" s="3" t="s">
        <v>37</v>
      </c>
      <c r="E37" s="3"/>
      <c r="F37" s="3"/>
      <c r="G37" s="12">
        <v>95.375</v>
      </c>
      <c r="H37" s="12">
        <v>97.385999999999996</v>
      </c>
      <c r="I37" s="12">
        <v>99.03</v>
      </c>
      <c r="J37" s="12">
        <v>101.142</v>
      </c>
      <c r="K37" s="12">
        <v>100</v>
      </c>
      <c r="L37" s="12">
        <v>100.16800000000001</v>
      </c>
      <c r="M37" s="12">
        <v>101.104</v>
      </c>
      <c r="N37" s="12">
        <v>101.325</v>
      </c>
      <c r="O37" s="12">
        <v>102.289</v>
      </c>
      <c r="P37" s="12">
        <v>103.06399999999999</v>
      </c>
      <c r="Q37" s="12">
        <v>103.172</v>
      </c>
      <c r="R37" s="12">
        <v>102.60599999999999</v>
      </c>
      <c r="S37" s="16">
        <f t="shared" si="5"/>
        <v>100.55508333333334</v>
      </c>
      <c r="T37" s="16">
        <f t="shared" si="6"/>
        <v>1307.2160833333335</v>
      </c>
      <c r="U37" s="16">
        <f t="shared" si="7"/>
        <v>103.172</v>
      </c>
      <c r="V37" s="16">
        <f t="shared" si="8"/>
        <v>95.375</v>
      </c>
      <c r="W37" s="1" t="str">
        <f t="shared" si="9"/>
        <v>Middle</v>
      </c>
      <c r="X37" s="1" t="s">
        <v>38</v>
      </c>
      <c r="Y37" s="1" t="str">
        <f>VLOOKUP(X37,Sheet2!$A$1:$B$78,2,FALSE)</f>
        <v>Water transportation</v>
      </c>
    </row>
    <row r="38" spans="1:25" ht="21.4" customHeight="1" x14ac:dyDescent="0.45">
      <c r="A38" s="7" t="s">
        <v>2</v>
      </c>
      <c r="B38" s="3" t="s">
        <v>2</v>
      </c>
      <c r="C38" s="3" t="s">
        <v>2</v>
      </c>
      <c r="D38" s="3" t="s">
        <v>38</v>
      </c>
      <c r="E38" s="3"/>
      <c r="F38" s="3"/>
      <c r="G38" s="10">
        <v>93.936999999999998</v>
      </c>
      <c r="H38" s="10">
        <v>96.13</v>
      </c>
      <c r="I38" s="10">
        <v>98.016000000000005</v>
      </c>
      <c r="J38" s="10">
        <v>100.01600000000001</v>
      </c>
      <c r="K38" s="10">
        <v>100</v>
      </c>
      <c r="L38" s="10">
        <v>100.051</v>
      </c>
      <c r="M38" s="10">
        <v>100.45</v>
      </c>
      <c r="N38" s="10">
        <v>100.502</v>
      </c>
      <c r="O38" s="10">
        <v>102.31699999999999</v>
      </c>
      <c r="P38" s="10">
        <v>103.75</v>
      </c>
      <c r="Q38" s="10">
        <v>105.685</v>
      </c>
      <c r="R38" s="10">
        <v>106.029</v>
      </c>
      <c r="S38" s="16">
        <f t="shared" si="5"/>
        <v>100.57358333333333</v>
      </c>
      <c r="T38" s="16">
        <f t="shared" si="6"/>
        <v>1307.4565833333334</v>
      </c>
      <c r="U38" s="16">
        <f t="shared" si="7"/>
        <v>106.029</v>
      </c>
      <c r="V38" s="16">
        <f t="shared" si="8"/>
        <v>93.936999999999998</v>
      </c>
      <c r="W38" s="1" t="str">
        <f t="shared" si="9"/>
        <v>Middle</v>
      </c>
      <c r="X38" s="1" t="s">
        <v>39</v>
      </c>
      <c r="Y38" s="1" t="str">
        <f>VLOOKUP(X38,Sheet2!$A$1:$B$78,2,FALSE)</f>
        <v>Truck transportation</v>
      </c>
    </row>
    <row r="39" spans="1:25" ht="21.4" customHeight="1" x14ac:dyDescent="0.45">
      <c r="A39" s="7" t="s">
        <v>2</v>
      </c>
      <c r="B39" s="3" t="s">
        <v>2</v>
      </c>
      <c r="C39" s="3" t="s">
        <v>2</v>
      </c>
      <c r="D39" s="3" t="s">
        <v>39</v>
      </c>
      <c r="E39" s="3"/>
      <c r="F39" s="3"/>
      <c r="G39" s="10">
        <v>94.138000000000005</v>
      </c>
      <c r="H39" s="10">
        <v>96.248000000000005</v>
      </c>
      <c r="I39" s="10">
        <v>98.064999999999998</v>
      </c>
      <c r="J39" s="10">
        <v>100.01900000000001</v>
      </c>
      <c r="K39" s="10">
        <v>100</v>
      </c>
      <c r="L39" s="10">
        <v>100.01600000000001</v>
      </c>
      <c r="M39" s="10">
        <v>101.14100000000001</v>
      </c>
      <c r="N39" s="10">
        <v>101.92</v>
      </c>
      <c r="O39" s="10">
        <v>103.20699999999999</v>
      </c>
      <c r="P39" s="10">
        <v>104.07</v>
      </c>
      <c r="Q39" s="10">
        <v>104.488</v>
      </c>
      <c r="R39" s="10">
        <v>104.169</v>
      </c>
      <c r="S39" s="16">
        <f t="shared" si="5"/>
        <v>100.62341666666667</v>
      </c>
      <c r="T39" s="16">
        <f t="shared" si="6"/>
        <v>1308.1044166666666</v>
      </c>
      <c r="U39" s="16">
        <f t="shared" si="7"/>
        <v>104.488</v>
      </c>
      <c r="V39" s="16">
        <f t="shared" si="8"/>
        <v>94.138000000000005</v>
      </c>
      <c r="W39" s="1" t="str">
        <f t="shared" si="9"/>
        <v>Middle</v>
      </c>
      <c r="X39" s="1" t="s">
        <v>40</v>
      </c>
      <c r="Y39" s="1" t="str">
        <f>VLOOKUP(X39,Sheet2!$A$1:$B$78,2,FALSE)</f>
        <v>Transit and ground passenger transportation</v>
      </c>
    </row>
    <row r="40" spans="1:25" ht="21.4" customHeight="1" x14ac:dyDescent="0.45">
      <c r="A40" s="7" t="s">
        <v>2</v>
      </c>
      <c r="B40" s="3" t="s">
        <v>2</v>
      </c>
      <c r="C40" s="3" t="s">
        <v>2</v>
      </c>
      <c r="D40" s="3" t="s">
        <v>40</v>
      </c>
      <c r="E40" s="3"/>
      <c r="F40" s="3"/>
      <c r="G40" s="12">
        <v>94.141000000000005</v>
      </c>
      <c r="H40" s="12">
        <v>96.248999999999995</v>
      </c>
      <c r="I40" s="12">
        <v>98.064999999999998</v>
      </c>
      <c r="J40" s="12">
        <v>100.01900000000001</v>
      </c>
      <c r="K40" s="12">
        <v>100</v>
      </c>
      <c r="L40" s="12">
        <v>100.01600000000001</v>
      </c>
      <c r="M40" s="12">
        <v>101.14100000000001</v>
      </c>
      <c r="N40" s="12">
        <v>101.92</v>
      </c>
      <c r="O40" s="12">
        <v>103.20699999999999</v>
      </c>
      <c r="P40" s="12">
        <v>104.07</v>
      </c>
      <c r="Q40" s="12">
        <v>104.488</v>
      </c>
      <c r="R40" s="12">
        <v>104.169</v>
      </c>
      <c r="S40" s="16">
        <f t="shared" si="5"/>
        <v>100.62375000000002</v>
      </c>
      <c r="T40" s="16">
        <f t="shared" si="6"/>
        <v>1308.1087500000001</v>
      </c>
      <c r="U40" s="16">
        <f t="shared" si="7"/>
        <v>104.488</v>
      </c>
      <c r="V40" s="16">
        <f t="shared" si="8"/>
        <v>94.141000000000005</v>
      </c>
      <c r="W40" s="1" t="str">
        <f t="shared" si="9"/>
        <v>Middle</v>
      </c>
      <c r="X40" s="1" t="s">
        <v>41</v>
      </c>
      <c r="Y40" s="1" t="str">
        <f>VLOOKUP(X40,Sheet2!$A$1:$B$78,2,FALSE)</f>
        <v>Pipeline transportation</v>
      </c>
    </row>
    <row r="41" spans="1:25" ht="21.4" customHeight="1" x14ac:dyDescent="0.45">
      <c r="A41" s="7" t="s">
        <v>2</v>
      </c>
      <c r="B41" s="3" t="s">
        <v>2</v>
      </c>
      <c r="C41" s="3" t="s">
        <v>2</v>
      </c>
      <c r="D41" s="3" t="s">
        <v>41</v>
      </c>
      <c r="E41" s="3"/>
      <c r="F41" s="3"/>
      <c r="G41" s="12">
        <v>94.144000000000005</v>
      </c>
      <c r="H41" s="12">
        <v>96.25</v>
      </c>
      <c r="I41" s="12">
        <v>98.064999999999998</v>
      </c>
      <c r="J41" s="12">
        <v>100.01900000000001</v>
      </c>
      <c r="K41" s="12">
        <v>100</v>
      </c>
      <c r="L41" s="12">
        <v>100.01600000000001</v>
      </c>
      <c r="M41" s="12">
        <v>101.14100000000001</v>
      </c>
      <c r="N41" s="12">
        <v>101.92</v>
      </c>
      <c r="O41" s="12">
        <v>103.20699999999999</v>
      </c>
      <c r="P41" s="12">
        <v>104.07</v>
      </c>
      <c r="Q41" s="12">
        <v>104.488</v>
      </c>
      <c r="R41" s="12">
        <v>104.169</v>
      </c>
      <c r="S41" s="16">
        <f t="shared" si="5"/>
        <v>100.62408333333333</v>
      </c>
      <c r="T41" s="16">
        <f t="shared" si="6"/>
        <v>1308.1130833333334</v>
      </c>
      <c r="U41" s="16">
        <f t="shared" si="7"/>
        <v>104.488</v>
      </c>
      <c r="V41" s="16">
        <f t="shared" si="8"/>
        <v>94.144000000000005</v>
      </c>
      <c r="W41" s="1" t="str">
        <f t="shared" si="9"/>
        <v>Middle</v>
      </c>
      <c r="X41" s="1" t="s">
        <v>42</v>
      </c>
      <c r="Y41" s="1" t="str">
        <f>VLOOKUP(X41,Sheet2!$A$1:$B$78,2,FALSE)</f>
        <v>Other transportation and support activities</v>
      </c>
    </row>
    <row r="42" spans="1:25" ht="21.4" customHeight="1" x14ac:dyDescent="0.45">
      <c r="A42" s="7" t="s">
        <v>2</v>
      </c>
      <c r="B42" s="3" t="s">
        <v>2</v>
      </c>
      <c r="C42" s="3" t="s">
        <v>2</v>
      </c>
      <c r="D42" s="3" t="s">
        <v>42</v>
      </c>
      <c r="E42" s="3"/>
      <c r="F42" s="3"/>
      <c r="G42" s="12">
        <v>94.144000000000005</v>
      </c>
      <c r="H42" s="12">
        <v>96.25</v>
      </c>
      <c r="I42" s="12">
        <v>98.064999999999998</v>
      </c>
      <c r="J42" s="12">
        <v>100.01900000000001</v>
      </c>
      <c r="K42" s="12">
        <v>100</v>
      </c>
      <c r="L42" s="12">
        <v>100.01600000000001</v>
      </c>
      <c r="M42" s="12">
        <v>101.14100000000001</v>
      </c>
      <c r="N42" s="12">
        <v>101.92</v>
      </c>
      <c r="O42" s="12">
        <v>103.20699999999999</v>
      </c>
      <c r="P42" s="12">
        <v>104.07</v>
      </c>
      <c r="Q42" s="12">
        <v>104.488</v>
      </c>
      <c r="R42" s="12">
        <v>104.169</v>
      </c>
      <c r="S42" s="16">
        <f t="shared" si="5"/>
        <v>100.62408333333333</v>
      </c>
      <c r="T42" s="16">
        <f t="shared" si="6"/>
        <v>1308.1130833333334</v>
      </c>
      <c r="U42" s="16">
        <f t="shared" si="7"/>
        <v>104.488</v>
      </c>
      <c r="V42" s="16">
        <f t="shared" si="8"/>
        <v>94.144000000000005</v>
      </c>
      <c r="W42" s="1" t="str">
        <f t="shared" si="9"/>
        <v>Middle</v>
      </c>
      <c r="X42" s="1" t="s">
        <v>43</v>
      </c>
      <c r="Y42" s="1" t="str">
        <f>VLOOKUP(X42,Sheet2!$A$1:$B$78,2,FALSE)</f>
        <v>Warehousing and storage</v>
      </c>
    </row>
    <row r="43" spans="1:25" ht="21.4" customHeight="1" x14ac:dyDescent="0.45">
      <c r="A43" s="7" t="s">
        <v>2</v>
      </c>
      <c r="B43" s="3" t="s">
        <v>2</v>
      </c>
      <c r="C43" s="3" t="s">
        <v>2</v>
      </c>
      <c r="D43" s="3" t="s">
        <v>43</v>
      </c>
      <c r="E43" s="3"/>
      <c r="F43" s="3"/>
      <c r="G43" s="10">
        <v>94.144000000000005</v>
      </c>
      <c r="H43" s="10">
        <v>96.25</v>
      </c>
      <c r="I43" s="10">
        <v>98.064999999999998</v>
      </c>
      <c r="J43" s="10">
        <v>100.01900000000001</v>
      </c>
      <c r="K43" s="10">
        <v>100</v>
      </c>
      <c r="L43" s="10">
        <v>100.01600000000001</v>
      </c>
      <c r="M43" s="10">
        <v>101.14100000000001</v>
      </c>
      <c r="N43" s="10">
        <v>101.92</v>
      </c>
      <c r="O43" s="10">
        <v>103.20699999999999</v>
      </c>
      <c r="P43" s="10">
        <v>104.07</v>
      </c>
      <c r="Q43" s="10">
        <v>104.488</v>
      </c>
      <c r="R43" s="10">
        <v>104.169</v>
      </c>
      <c r="S43" s="16">
        <f t="shared" si="5"/>
        <v>100.62408333333333</v>
      </c>
      <c r="T43" s="16">
        <f t="shared" si="6"/>
        <v>1308.1130833333334</v>
      </c>
      <c r="U43" s="16">
        <f t="shared" si="7"/>
        <v>104.488</v>
      </c>
      <c r="V43" s="16">
        <f t="shared" si="8"/>
        <v>94.144000000000005</v>
      </c>
      <c r="W43" s="1" t="str">
        <f t="shared" si="9"/>
        <v>Middle</v>
      </c>
      <c r="X43" s="1" t="s">
        <v>44</v>
      </c>
      <c r="Y43" s="1" t="str">
        <f>VLOOKUP(X43,Sheet2!$A$1:$B$78,2,FALSE)</f>
        <v>Information</v>
      </c>
    </row>
    <row r="44" spans="1:25" ht="21.4" customHeight="1" x14ac:dyDescent="0.45">
      <c r="A44" s="7" t="s">
        <v>2</v>
      </c>
      <c r="B44" s="3" t="s">
        <v>2</v>
      </c>
      <c r="C44" s="3" t="s">
        <v>44</v>
      </c>
      <c r="D44" s="3"/>
      <c r="E44" s="3"/>
      <c r="F44" s="5"/>
      <c r="G44" s="10">
        <v>94.144000000000005</v>
      </c>
      <c r="H44" s="10">
        <v>96.25</v>
      </c>
      <c r="I44" s="10">
        <v>98.064999999999998</v>
      </c>
      <c r="J44" s="10">
        <v>100.01900000000001</v>
      </c>
      <c r="K44" s="10">
        <v>100</v>
      </c>
      <c r="L44" s="10">
        <v>100.01600000000001</v>
      </c>
      <c r="M44" s="10">
        <v>101.14100000000001</v>
      </c>
      <c r="N44" s="10">
        <v>101.92</v>
      </c>
      <c r="O44" s="10">
        <v>103.20699999999999</v>
      </c>
      <c r="P44" s="10">
        <v>104.07</v>
      </c>
      <c r="Q44" s="10">
        <v>104.488</v>
      </c>
      <c r="R44" s="10">
        <v>104.169</v>
      </c>
      <c r="S44" s="16">
        <f t="shared" si="5"/>
        <v>100.62408333333333</v>
      </c>
      <c r="T44" s="16">
        <f t="shared" si="6"/>
        <v>1308.1130833333334</v>
      </c>
      <c r="U44" s="16">
        <f t="shared" si="7"/>
        <v>104.488</v>
      </c>
      <c r="V44" s="16">
        <f t="shared" si="8"/>
        <v>94.144000000000005</v>
      </c>
      <c r="W44" s="1" t="str">
        <f t="shared" si="9"/>
        <v>Middle</v>
      </c>
      <c r="X44" s="1" t="s">
        <v>45</v>
      </c>
      <c r="Y44" s="1" t="str">
        <f>VLOOKUP(X44,Sheet2!$A$1:$B$78,2,FALSE)</f>
        <v>Publishing industries, except internet (includes software)</v>
      </c>
    </row>
    <row r="45" spans="1:25" ht="21.4" customHeight="1" x14ac:dyDescent="0.45">
      <c r="A45" s="7" t="s">
        <v>2</v>
      </c>
      <c r="B45" s="3" t="s">
        <v>2</v>
      </c>
      <c r="C45" s="3" t="s">
        <v>2</v>
      </c>
      <c r="D45" s="3" t="s">
        <v>45</v>
      </c>
      <c r="E45" s="3"/>
      <c r="F45" s="3"/>
      <c r="G45" s="10">
        <v>94.144000000000005</v>
      </c>
      <c r="H45" s="10">
        <v>96.25</v>
      </c>
      <c r="I45" s="10">
        <v>98.064999999999998</v>
      </c>
      <c r="J45" s="10">
        <v>100.01900000000001</v>
      </c>
      <c r="K45" s="10">
        <v>100</v>
      </c>
      <c r="L45" s="10">
        <v>100.01600000000001</v>
      </c>
      <c r="M45" s="10">
        <v>101.14100000000001</v>
      </c>
      <c r="N45" s="10">
        <v>101.92</v>
      </c>
      <c r="O45" s="10">
        <v>103.20699999999999</v>
      </c>
      <c r="P45" s="10">
        <v>104.07</v>
      </c>
      <c r="Q45" s="10">
        <v>104.488</v>
      </c>
      <c r="R45" s="10">
        <v>104.169</v>
      </c>
      <c r="S45" s="16">
        <f t="shared" si="5"/>
        <v>100.62408333333333</v>
      </c>
      <c r="T45" s="16">
        <f t="shared" si="6"/>
        <v>1308.1130833333334</v>
      </c>
      <c r="U45" s="16">
        <f t="shared" si="7"/>
        <v>104.488</v>
      </c>
      <c r="V45" s="16">
        <f t="shared" si="8"/>
        <v>94.144000000000005</v>
      </c>
      <c r="W45" s="1" t="str">
        <f t="shared" si="9"/>
        <v>Middle</v>
      </c>
      <c r="X45" s="1" t="s">
        <v>46</v>
      </c>
      <c r="Y45" s="1" t="str">
        <f>VLOOKUP(X45,Sheet2!$A$1:$B$78,2,FALSE)</f>
        <v>Motion picture and sound recording industries</v>
      </c>
    </row>
    <row r="46" spans="1:25" ht="31.5" customHeight="1" x14ac:dyDescent="0.45">
      <c r="A46" s="7" t="s">
        <v>2</v>
      </c>
      <c r="B46" s="3" t="s">
        <v>2</v>
      </c>
      <c r="C46" s="3" t="s">
        <v>2</v>
      </c>
      <c r="D46" s="3" t="s">
        <v>46</v>
      </c>
      <c r="E46" s="3"/>
      <c r="F46" s="3"/>
      <c r="G46" s="10">
        <v>94.144000000000005</v>
      </c>
      <c r="H46" s="10">
        <v>96.25</v>
      </c>
      <c r="I46" s="10">
        <v>98.064999999999998</v>
      </c>
      <c r="J46" s="10">
        <v>100.01900000000001</v>
      </c>
      <c r="K46" s="10">
        <v>100</v>
      </c>
      <c r="L46" s="10">
        <v>100.01600000000001</v>
      </c>
      <c r="M46" s="10">
        <v>101.14100000000001</v>
      </c>
      <c r="N46" s="10">
        <v>101.92</v>
      </c>
      <c r="O46" s="10">
        <v>103.20699999999999</v>
      </c>
      <c r="P46" s="10">
        <v>104.07</v>
      </c>
      <c r="Q46" s="10">
        <v>104.488</v>
      </c>
      <c r="R46" s="10">
        <v>104.169</v>
      </c>
      <c r="S46" s="16">
        <f t="shared" si="5"/>
        <v>100.62408333333333</v>
      </c>
      <c r="T46" s="16">
        <f t="shared" si="6"/>
        <v>1308.1130833333334</v>
      </c>
      <c r="U46" s="16">
        <f t="shared" si="7"/>
        <v>104.488</v>
      </c>
      <c r="V46" s="16">
        <f t="shared" si="8"/>
        <v>94.144000000000005</v>
      </c>
      <c r="W46" s="1" t="str">
        <f t="shared" si="9"/>
        <v>Middle</v>
      </c>
      <c r="X46" s="1" t="s">
        <v>47</v>
      </c>
      <c r="Y46" s="1" t="str">
        <f>VLOOKUP(X46,Sheet2!$A$1:$B$78,2,FALSE)</f>
        <v>Broadcasting and telecommunications</v>
      </c>
    </row>
    <row r="47" spans="1:25" ht="21.4" customHeight="1" x14ac:dyDescent="0.45">
      <c r="A47" s="7" t="s">
        <v>2</v>
      </c>
      <c r="B47" s="3" t="s">
        <v>2</v>
      </c>
      <c r="C47" s="3" t="s">
        <v>2</v>
      </c>
      <c r="D47" s="3" t="s">
        <v>47</v>
      </c>
      <c r="E47" s="3"/>
      <c r="F47" s="3"/>
      <c r="G47" s="10">
        <v>94.144000000000005</v>
      </c>
      <c r="H47" s="10">
        <v>96.25</v>
      </c>
      <c r="I47" s="10">
        <v>98.064999999999998</v>
      </c>
      <c r="J47" s="10">
        <v>100.01900000000001</v>
      </c>
      <c r="K47" s="10">
        <v>100</v>
      </c>
      <c r="L47" s="10">
        <v>100.01600000000001</v>
      </c>
      <c r="M47" s="10">
        <v>101.14100000000001</v>
      </c>
      <c r="N47" s="10">
        <v>101.92</v>
      </c>
      <c r="O47" s="10">
        <v>103.20699999999999</v>
      </c>
      <c r="P47" s="10">
        <v>104.07</v>
      </c>
      <c r="Q47" s="10">
        <v>104.488</v>
      </c>
      <c r="R47" s="10">
        <v>104.169</v>
      </c>
      <c r="S47" s="16">
        <f t="shared" si="5"/>
        <v>100.62408333333333</v>
      </c>
      <c r="T47" s="16">
        <f t="shared" si="6"/>
        <v>1308.1130833333334</v>
      </c>
      <c r="U47" s="16">
        <f t="shared" si="7"/>
        <v>104.488</v>
      </c>
      <c r="V47" s="16">
        <f t="shared" si="8"/>
        <v>94.144000000000005</v>
      </c>
      <c r="W47" s="1" t="str">
        <f t="shared" si="9"/>
        <v>Middle</v>
      </c>
      <c r="X47" s="1" t="s">
        <v>48</v>
      </c>
      <c r="Y47" s="1" t="str">
        <f>VLOOKUP(X47,Sheet2!$A$1:$B$78,2,FALSE)</f>
        <v>Data processing, internet publishing, and other information services</v>
      </c>
    </row>
    <row r="48" spans="1:25" ht="21.4" customHeight="1" x14ac:dyDescent="0.45">
      <c r="A48" s="7" t="s">
        <v>2</v>
      </c>
      <c r="B48" s="3" t="s">
        <v>2</v>
      </c>
      <c r="C48" s="3" t="s">
        <v>2</v>
      </c>
      <c r="D48" s="3" t="s">
        <v>48</v>
      </c>
      <c r="E48" s="3"/>
      <c r="F48" s="3"/>
      <c r="G48" s="10">
        <v>94.144000000000005</v>
      </c>
      <c r="H48" s="10">
        <v>96.25</v>
      </c>
      <c r="I48" s="10">
        <v>98.064999999999998</v>
      </c>
      <c r="J48" s="10">
        <v>100.01900000000001</v>
      </c>
      <c r="K48" s="10">
        <v>100</v>
      </c>
      <c r="L48" s="10">
        <v>100.01600000000001</v>
      </c>
      <c r="M48" s="10">
        <v>101.14100000000001</v>
      </c>
      <c r="N48" s="10">
        <v>101.92</v>
      </c>
      <c r="O48" s="10">
        <v>103.20699999999999</v>
      </c>
      <c r="P48" s="10">
        <v>104.07</v>
      </c>
      <c r="Q48" s="10">
        <v>104.488</v>
      </c>
      <c r="R48" s="10">
        <v>104.169</v>
      </c>
      <c r="S48" s="16">
        <f t="shared" si="5"/>
        <v>100.62408333333333</v>
      </c>
      <c r="T48" s="16">
        <f t="shared" si="6"/>
        <v>1308.1130833333334</v>
      </c>
      <c r="U48" s="16">
        <f t="shared" si="7"/>
        <v>104.488</v>
      </c>
      <c r="V48" s="16">
        <f t="shared" si="8"/>
        <v>94.144000000000005</v>
      </c>
      <c r="W48" s="1" t="str">
        <f t="shared" si="9"/>
        <v>Middle</v>
      </c>
      <c r="X48" s="1" t="s">
        <v>49</v>
      </c>
      <c r="Y48" s="1" t="str">
        <f>VLOOKUP(X48,Sheet2!$A$1:$B$78,2,FALSE)</f>
        <v>Finance, insurance, real estate, rental, and leasing</v>
      </c>
    </row>
    <row r="49" spans="1:25" ht="31.5" customHeight="1" x14ac:dyDescent="0.45">
      <c r="A49" s="7" t="s">
        <v>2</v>
      </c>
      <c r="B49" s="3" t="s">
        <v>2</v>
      </c>
      <c r="C49" s="3" t="s">
        <v>49</v>
      </c>
      <c r="D49" s="3"/>
      <c r="E49" s="3"/>
      <c r="F49" s="5"/>
      <c r="G49" s="10">
        <v>94.144000000000005</v>
      </c>
      <c r="H49" s="10">
        <v>96.25</v>
      </c>
      <c r="I49" s="10">
        <v>98.064999999999998</v>
      </c>
      <c r="J49" s="10">
        <v>100.01900000000001</v>
      </c>
      <c r="K49" s="10">
        <v>100</v>
      </c>
      <c r="L49" s="10">
        <v>100.01600000000001</v>
      </c>
      <c r="M49" s="10">
        <v>101.14100000000001</v>
      </c>
      <c r="N49" s="10">
        <v>101.92</v>
      </c>
      <c r="O49" s="10">
        <v>103.20699999999999</v>
      </c>
      <c r="P49" s="10">
        <v>104.07</v>
      </c>
      <c r="Q49" s="10">
        <v>104.488</v>
      </c>
      <c r="R49" s="10">
        <v>104.169</v>
      </c>
      <c r="S49" s="16">
        <f t="shared" si="5"/>
        <v>100.62408333333333</v>
      </c>
      <c r="T49" s="16">
        <f t="shared" si="6"/>
        <v>1308.1130833333334</v>
      </c>
      <c r="U49" s="16">
        <f t="shared" si="7"/>
        <v>104.488</v>
      </c>
      <c r="V49" s="16">
        <f t="shared" si="8"/>
        <v>94.144000000000005</v>
      </c>
      <c r="W49" s="1" t="str">
        <f t="shared" si="9"/>
        <v>Middle</v>
      </c>
      <c r="X49" s="1" t="s">
        <v>50</v>
      </c>
      <c r="Y49" s="1" t="str">
        <f>VLOOKUP(X49,Sheet2!$A$1:$B$78,2,FALSE)</f>
        <v>Finance and insurance</v>
      </c>
    </row>
    <row r="50" spans="1:25" x14ac:dyDescent="0.45">
      <c r="A50" s="7" t="s">
        <v>2</v>
      </c>
      <c r="B50" s="3" t="s">
        <v>2</v>
      </c>
      <c r="C50" s="3" t="s">
        <v>2</v>
      </c>
      <c r="D50" s="3" t="s">
        <v>50</v>
      </c>
      <c r="E50" s="3"/>
      <c r="F50" s="5"/>
      <c r="G50" s="12">
        <v>94.144000000000005</v>
      </c>
      <c r="H50" s="12">
        <v>96.25</v>
      </c>
      <c r="I50" s="12">
        <v>98.064999999999998</v>
      </c>
      <c r="J50" s="12">
        <v>100.01900000000001</v>
      </c>
      <c r="K50" s="12">
        <v>100</v>
      </c>
      <c r="L50" s="12">
        <v>100.01600000000001</v>
      </c>
      <c r="M50" s="12">
        <v>101.14100000000001</v>
      </c>
      <c r="N50" s="12">
        <v>101.92</v>
      </c>
      <c r="O50" s="12">
        <v>103.20699999999999</v>
      </c>
      <c r="P50" s="12">
        <v>104.07</v>
      </c>
      <c r="Q50" s="12">
        <v>104.488</v>
      </c>
      <c r="R50" s="12">
        <v>104.169</v>
      </c>
      <c r="S50" s="16">
        <f t="shared" si="5"/>
        <v>100.62408333333333</v>
      </c>
      <c r="T50" s="16">
        <f t="shared" si="6"/>
        <v>1308.1130833333334</v>
      </c>
      <c r="U50" s="16">
        <f t="shared" si="7"/>
        <v>104.488</v>
      </c>
      <c r="V50" s="16">
        <f t="shared" si="8"/>
        <v>94.144000000000005</v>
      </c>
      <c r="W50" s="1" t="str">
        <f t="shared" si="9"/>
        <v>Middle</v>
      </c>
      <c r="X50" s="1" t="s">
        <v>51</v>
      </c>
      <c r="Y50" s="1" t="str">
        <f>VLOOKUP(X50,Sheet2!$A$1:$B$78,2,FALSE)</f>
        <v>Finance and insurance</v>
      </c>
    </row>
    <row r="51" spans="1:25" ht="21.4" customHeight="1" x14ac:dyDescent="0.45">
      <c r="A51" s="7" t="s">
        <v>2</v>
      </c>
      <c r="B51" s="3" t="s">
        <v>2</v>
      </c>
      <c r="C51" s="3" t="s">
        <v>2</v>
      </c>
      <c r="D51" s="3" t="s">
        <v>2</v>
      </c>
      <c r="E51" s="3" t="s">
        <v>51</v>
      </c>
      <c r="F51" s="3"/>
      <c r="G51" s="10">
        <v>94.144000000000005</v>
      </c>
      <c r="H51" s="10">
        <v>96.25</v>
      </c>
      <c r="I51" s="10">
        <v>98.064999999999998</v>
      </c>
      <c r="J51" s="10">
        <v>100.01900000000001</v>
      </c>
      <c r="K51" s="10">
        <v>100</v>
      </c>
      <c r="L51" s="10">
        <v>100.01600000000001</v>
      </c>
      <c r="M51" s="10">
        <v>101.14100000000001</v>
      </c>
      <c r="N51" s="10">
        <v>101.92</v>
      </c>
      <c r="O51" s="10">
        <v>103.20699999999999</v>
      </c>
      <c r="P51" s="10">
        <v>104.07</v>
      </c>
      <c r="Q51" s="10">
        <v>104.488</v>
      </c>
      <c r="R51" s="10">
        <v>104.169</v>
      </c>
      <c r="S51" s="16">
        <f t="shared" si="5"/>
        <v>100.62408333333333</v>
      </c>
      <c r="T51" s="16">
        <f t="shared" si="6"/>
        <v>1308.1130833333334</v>
      </c>
      <c r="U51" s="16">
        <f t="shared" si="7"/>
        <v>104.488</v>
      </c>
      <c r="V51" s="16">
        <f t="shared" si="8"/>
        <v>94.144000000000005</v>
      </c>
      <c r="W51" s="1" t="str">
        <f t="shared" si="9"/>
        <v>Middle</v>
      </c>
      <c r="X51" s="1" t="s">
        <v>52</v>
      </c>
      <c r="Y51" s="1" t="str">
        <f>VLOOKUP(X51,Sheet2!$A$1:$B$78,2,FALSE)</f>
        <v>Finance and insurance</v>
      </c>
    </row>
    <row r="52" spans="1:25" x14ac:dyDescent="0.45">
      <c r="A52" s="7" t="s">
        <v>2</v>
      </c>
      <c r="B52" s="3" t="s">
        <v>2</v>
      </c>
      <c r="C52" s="3" t="s">
        <v>2</v>
      </c>
      <c r="D52" s="3" t="s">
        <v>2</v>
      </c>
      <c r="E52" s="3" t="s">
        <v>52</v>
      </c>
      <c r="F52" s="3"/>
      <c r="G52" s="10">
        <v>94.144000000000005</v>
      </c>
      <c r="H52" s="10">
        <v>96.25</v>
      </c>
      <c r="I52" s="10">
        <v>98.064999999999998</v>
      </c>
      <c r="J52" s="10">
        <v>100.01900000000001</v>
      </c>
      <c r="K52" s="10">
        <v>100</v>
      </c>
      <c r="L52" s="10">
        <v>100.01600000000001</v>
      </c>
      <c r="M52" s="10">
        <v>101.14100000000001</v>
      </c>
      <c r="N52" s="10">
        <v>101.92</v>
      </c>
      <c r="O52" s="10">
        <v>103.20699999999999</v>
      </c>
      <c r="P52" s="10">
        <v>104.07</v>
      </c>
      <c r="Q52" s="10">
        <v>104.488</v>
      </c>
      <c r="R52" s="10">
        <v>104.169</v>
      </c>
      <c r="S52" s="16">
        <f t="shared" si="5"/>
        <v>100.62408333333333</v>
      </c>
      <c r="T52" s="16">
        <f t="shared" si="6"/>
        <v>1308.1130833333334</v>
      </c>
      <c r="U52" s="16">
        <f t="shared" si="7"/>
        <v>104.488</v>
      </c>
      <c r="V52" s="16">
        <f t="shared" si="8"/>
        <v>94.144000000000005</v>
      </c>
      <c r="W52" s="1" t="str">
        <f t="shared" si="9"/>
        <v>Middle</v>
      </c>
      <c r="X52" s="1" t="s">
        <v>53</v>
      </c>
      <c r="Y52" s="1" t="str">
        <f>VLOOKUP(X52,Sheet2!$A$1:$B$78,2,FALSE)</f>
        <v>Finance and insurance</v>
      </c>
    </row>
    <row r="53" spans="1:25" x14ac:dyDescent="0.45">
      <c r="A53" s="7" t="s">
        <v>2</v>
      </c>
      <c r="B53" s="3" t="s">
        <v>2</v>
      </c>
      <c r="C53" s="3" t="s">
        <v>2</v>
      </c>
      <c r="D53" s="3" t="s">
        <v>2</v>
      </c>
      <c r="E53" s="3" t="s">
        <v>53</v>
      </c>
      <c r="F53" s="3"/>
      <c r="G53" s="10">
        <v>94.144000000000005</v>
      </c>
      <c r="H53" s="10">
        <v>96.25</v>
      </c>
      <c r="I53" s="10">
        <v>98.064999999999998</v>
      </c>
      <c r="J53" s="10">
        <v>100.01900000000001</v>
      </c>
      <c r="K53" s="10">
        <v>100</v>
      </c>
      <c r="L53" s="10">
        <v>100.01600000000001</v>
      </c>
      <c r="M53" s="10">
        <v>101.14100000000001</v>
      </c>
      <c r="N53" s="10">
        <v>101.92</v>
      </c>
      <c r="O53" s="10">
        <v>103.20699999999999</v>
      </c>
      <c r="P53" s="10">
        <v>104.07</v>
      </c>
      <c r="Q53" s="10">
        <v>104.488</v>
      </c>
      <c r="R53" s="10">
        <v>104.169</v>
      </c>
      <c r="S53" s="16">
        <f t="shared" si="5"/>
        <v>100.62408333333333</v>
      </c>
      <c r="T53" s="16">
        <f t="shared" si="6"/>
        <v>1308.1130833333334</v>
      </c>
      <c r="U53" s="16">
        <f t="shared" si="7"/>
        <v>104.488</v>
      </c>
      <c r="V53" s="16">
        <f t="shared" si="8"/>
        <v>94.144000000000005</v>
      </c>
      <c r="W53" s="1" t="str">
        <f t="shared" si="9"/>
        <v>Middle</v>
      </c>
      <c r="X53" s="1" t="s">
        <v>54</v>
      </c>
      <c r="Y53" s="1" t="str">
        <f>VLOOKUP(X53,Sheet2!$A$1:$B$78,2,FALSE)</f>
        <v>Finance and insurance</v>
      </c>
    </row>
    <row r="54" spans="1:25" x14ac:dyDescent="0.45">
      <c r="A54" s="7" t="s">
        <v>2</v>
      </c>
      <c r="B54" s="3" t="s">
        <v>2</v>
      </c>
      <c r="C54" s="3" t="s">
        <v>2</v>
      </c>
      <c r="D54" s="3" t="s">
        <v>2</v>
      </c>
      <c r="E54" s="3" t="s">
        <v>54</v>
      </c>
      <c r="F54" s="3"/>
      <c r="G54" s="10">
        <v>94.144000000000005</v>
      </c>
      <c r="H54" s="10">
        <v>96.25</v>
      </c>
      <c r="I54" s="10">
        <v>98.064999999999998</v>
      </c>
      <c r="J54" s="10">
        <v>100.01900000000001</v>
      </c>
      <c r="K54" s="10">
        <v>100</v>
      </c>
      <c r="L54" s="10">
        <v>100.01600000000001</v>
      </c>
      <c r="M54" s="10">
        <v>101.14100000000001</v>
      </c>
      <c r="N54" s="10">
        <v>101.92</v>
      </c>
      <c r="O54" s="10">
        <v>103.20699999999999</v>
      </c>
      <c r="P54" s="10">
        <v>104.07</v>
      </c>
      <c r="Q54" s="10">
        <v>104.488</v>
      </c>
      <c r="R54" s="10">
        <v>104.169</v>
      </c>
      <c r="S54" s="16">
        <f t="shared" si="5"/>
        <v>100.62408333333333</v>
      </c>
      <c r="T54" s="16">
        <f t="shared" si="6"/>
        <v>1308.1130833333334</v>
      </c>
      <c r="U54" s="16">
        <f t="shared" si="7"/>
        <v>104.488</v>
      </c>
      <c r="V54" s="16">
        <f t="shared" si="8"/>
        <v>94.144000000000005</v>
      </c>
      <c r="W54" s="1" t="str">
        <f t="shared" si="9"/>
        <v>Middle</v>
      </c>
      <c r="X54" s="1" t="s">
        <v>55</v>
      </c>
      <c r="Y54" s="1" t="str">
        <f>VLOOKUP(X54,Sheet2!$A$1:$B$78,2,FALSE)</f>
        <v>Real estate and rental and leasing</v>
      </c>
    </row>
    <row r="55" spans="1:25" x14ac:dyDescent="0.45">
      <c r="A55" s="7" t="s">
        <v>2</v>
      </c>
      <c r="B55" s="3" t="s">
        <v>2</v>
      </c>
      <c r="C55" s="3" t="s">
        <v>2</v>
      </c>
      <c r="D55" s="3" t="s">
        <v>55</v>
      </c>
      <c r="E55" s="3"/>
      <c r="F55" s="5"/>
      <c r="G55" s="10">
        <v>94.144000000000005</v>
      </c>
      <c r="H55" s="10">
        <v>96.25</v>
      </c>
      <c r="I55" s="10">
        <v>98.064999999999998</v>
      </c>
      <c r="J55" s="10">
        <v>100.01900000000001</v>
      </c>
      <c r="K55" s="10">
        <v>100</v>
      </c>
      <c r="L55" s="10">
        <v>100.01600000000001</v>
      </c>
      <c r="M55" s="10">
        <v>101.14100000000001</v>
      </c>
      <c r="N55" s="10">
        <v>101.92</v>
      </c>
      <c r="O55" s="10">
        <v>103.20699999999999</v>
      </c>
      <c r="P55" s="10">
        <v>104.07</v>
      </c>
      <c r="Q55" s="10">
        <v>104.488</v>
      </c>
      <c r="R55" s="10">
        <v>104.169</v>
      </c>
      <c r="S55" s="16">
        <f t="shared" si="5"/>
        <v>100.62408333333333</v>
      </c>
      <c r="T55" s="16">
        <f t="shared" si="6"/>
        <v>1308.1130833333334</v>
      </c>
      <c r="U55" s="16">
        <f t="shared" si="7"/>
        <v>104.488</v>
      </c>
      <c r="V55" s="16">
        <f t="shared" si="8"/>
        <v>94.144000000000005</v>
      </c>
      <c r="W55" s="1" t="str">
        <f t="shared" si="9"/>
        <v>Middle</v>
      </c>
      <c r="X55" s="1" t="s">
        <v>56</v>
      </c>
      <c r="Y55" s="1" t="str">
        <f>VLOOKUP(X55,Sheet2!$A$1:$B$78,2,FALSE)</f>
        <v>Real estate</v>
      </c>
    </row>
    <row r="56" spans="1:25" x14ac:dyDescent="0.45">
      <c r="A56" s="7" t="s">
        <v>2</v>
      </c>
      <c r="B56" s="3" t="s">
        <v>2</v>
      </c>
      <c r="C56" s="3" t="s">
        <v>2</v>
      </c>
      <c r="D56" s="3" t="s">
        <v>2</v>
      </c>
      <c r="E56" s="3" t="s">
        <v>56</v>
      </c>
      <c r="F56" s="3"/>
      <c r="G56" s="10">
        <v>94.144000000000005</v>
      </c>
      <c r="H56" s="10">
        <v>96.25</v>
      </c>
      <c r="I56" s="10">
        <v>98.064999999999998</v>
      </c>
      <c r="J56" s="10">
        <v>100.01900000000001</v>
      </c>
      <c r="K56" s="10">
        <v>100</v>
      </c>
      <c r="L56" s="10">
        <v>100.01600000000001</v>
      </c>
      <c r="M56" s="10">
        <v>101.14100000000001</v>
      </c>
      <c r="N56" s="10">
        <v>101.92</v>
      </c>
      <c r="O56" s="10">
        <v>103.20699999999999</v>
      </c>
      <c r="P56" s="10">
        <v>104.07</v>
      </c>
      <c r="Q56" s="10">
        <v>104.488</v>
      </c>
      <c r="R56" s="10">
        <v>104.169</v>
      </c>
      <c r="S56" s="16">
        <f t="shared" si="5"/>
        <v>100.62408333333333</v>
      </c>
      <c r="T56" s="16">
        <f t="shared" si="6"/>
        <v>1308.1130833333334</v>
      </c>
      <c r="U56" s="16">
        <f t="shared" si="7"/>
        <v>104.488</v>
      </c>
      <c r="V56" s="16">
        <f t="shared" si="8"/>
        <v>94.144000000000005</v>
      </c>
      <c r="W56" s="1" t="str">
        <f t="shared" si="9"/>
        <v>Middle</v>
      </c>
      <c r="X56" s="1" t="s">
        <v>59</v>
      </c>
      <c r="Y56" s="1" t="str">
        <f>VLOOKUP(X56,Sheet2!$A$1:$B$78,2,FALSE)</f>
        <v>Rental and leasing services and lessors of intangible assets</v>
      </c>
    </row>
    <row r="57" spans="1:25" x14ac:dyDescent="0.45">
      <c r="A57" s="7" t="s">
        <v>2</v>
      </c>
      <c r="B57" s="3" t="s">
        <v>2</v>
      </c>
      <c r="C57" s="3" t="s">
        <v>2</v>
      </c>
      <c r="D57" s="3" t="s">
        <v>2</v>
      </c>
      <c r="E57" s="3" t="s">
        <v>2</v>
      </c>
      <c r="F57" s="3" t="s">
        <v>57</v>
      </c>
      <c r="G57" s="12">
        <v>94.144000000000005</v>
      </c>
      <c r="H57" s="12">
        <v>96.25</v>
      </c>
      <c r="I57" s="12">
        <v>98.064999999999998</v>
      </c>
      <c r="J57" s="12">
        <v>100.01900000000001</v>
      </c>
      <c r="K57" s="12">
        <v>100</v>
      </c>
      <c r="L57" s="12">
        <v>100.01600000000001</v>
      </c>
      <c r="M57" s="12">
        <v>101.14100000000001</v>
      </c>
      <c r="N57" s="12">
        <v>101.92</v>
      </c>
      <c r="O57" s="12">
        <v>103.20699999999999</v>
      </c>
      <c r="P57" s="12">
        <v>104.07</v>
      </c>
      <c r="Q57" s="12">
        <v>104.488</v>
      </c>
      <c r="R57" s="12">
        <v>104.169</v>
      </c>
      <c r="S57" s="16">
        <f t="shared" si="5"/>
        <v>100.62408333333333</v>
      </c>
      <c r="T57" s="16">
        <f t="shared" si="6"/>
        <v>1308.1130833333334</v>
      </c>
      <c r="U57" s="16">
        <f t="shared" si="7"/>
        <v>104.488</v>
      </c>
      <c r="V57" s="16">
        <f t="shared" si="8"/>
        <v>94.144000000000005</v>
      </c>
      <c r="W57" s="1" t="str">
        <f t="shared" si="9"/>
        <v>Middle</v>
      </c>
      <c r="X57" s="1" t="s">
        <v>62</v>
      </c>
      <c r="Y57" s="1" t="str">
        <f>VLOOKUP(X57,Sheet2!$A$1:$B$78,2,FALSE)</f>
        <v>Professional, scientific, and technical services</v>
      </c>
    </row>
    <row r="58" spans="1:25" x14ac:dyDescent="0.45">
      <c r="A58" s="7" t="s">
        <v>2</v>
      </c>
      <c r="B58" s="3" t="s">
        <v>2</v>
      </c>
      <c r="C58" s="3" t="s">
        <v>2</v>
      </c>
      <c r="D58" s="3" t="s">
        <v>2</v>
      </c>
      <c r="E58" s="3" t="s">
        <v>2</v>
      </c>
      <c r="F58" s="3" t="s">
        <v>58</v>
      </c>
      <c r="G58" s="12">
        <v>94.144000000000005</v>
      </c>
      <c r="H58" s="12">
        <v>96.25</v>
      </c>
      <c r="I58" s="12">
        <v>98.064999999999998</v>
      </c>
      <c r="J58" s="12">
        <v>100.01900000000001</v>
      </c>
      <c r="K58" s="12">
        <v>100</v>
      </c>
      <c r="L58" s="12">
        <v>100.01600000000001</v>
      </c>
      <c r="M58" s="12">
        <v>101.14100000000001</v>
      </c>
      <c r="N58" s="12">
        <v>101.92</v>
      </c>
      <c r="O58" s="12">
        <v>103.20699999999999</v>
      </c>
      <c r="P58" s="12">
        <v>104.07</v>
      </c>
      <c r="Q58" s="12">
        <v>104.488</v>
      </c>
      <c r="R58" s="12">
        <v>104.169</v>
      </c>
      <c r="S58" s="16">
        <f t="shared" si="5"/>
        <v>100.62408333333333</v>
      </c>
      <c r="T58" s="16">
        <f t="shared" si="6"/>
        <v>1308.1130833333334</v>
      </c>
      <c r="U58" s="16">
        <f t="shared" si="7"/>
        <v>104.488</v>
      </c>
      <c r="V58" s="16">
        <f t="shared" si="8"/>
        <v>94.144000000000005</v>
      </c>
      <c r="W58" s="1" t="str">
        <f t="shared" si="9"/>
        <v>Middle</v>
      </c>
      <c r="X58" s="1" t="s">
        <v>63</v>
      </c>
      <c r="Y58" s="1" t="str">
        <f>VLOOKUP(X58,Sheet2!$A$1:$B$78,2,FALSE)</f>
        <v>Professional, scientific, and technical services</v>
      </c>
    </row>
    <row r="59" spans="1:25" x14ac:dyDescent="0.45">
      <c r="A59" s="7" t="s">
        <v>2</v>
      </c>
      <c r="B59" s="3" t="s">
        <v>2</v>
      </c>
      <c r="C59" s="3" t="s">
        <v>2</v>
      </c>
      <c r="D59" s="3" t="s">
        <v>2</v>
      </c>
      <c r="E59" s="3" t="s">
        <v>59</v>
      </c>
      <c r="F59" s="3"/>
      <c r="G59" s="10">
        <v>94.144000000000005</v>
      </c>
      <c r="H59" s="10">
        <v>96.25</v>
      </c>
      <c r="I59" s="10">
        <v>98.064999999999998</v>
      </c>
      <c r="J59" s="10">
        <v>100.01900000000001</v>
      </c>
      <c r="K59" s="10">
        <v>100</v>
      </c>
      <c r="L59" s="10">
        <v>100.01600000000001</v>
      </c>
      <c r="M59" s="10">
        <v>101.14100000000001</v>
      </c>
      <c r="N59" s="10">
        <v>101.92</v>
      </c>
      <c r="O59" s="10">
        <v>103.20699999999999</v>
      </c>
      <c r="P59" s="10">
        <v>104.07</v>
      </c>
      <c r="Q59" s="10">
        <v>104.488</v>
      </c>
      <c r="R59" s="10">
        <v>104.169</v>
      </c>
      <c r="S59" s="16">
        <f t="shared" si="5"/>
        <v>100.62408333333333</v>
      </c>
      <c r="T59" s="16">
        <f t="shared" si="6"/>
        <v>1308.1130833333334</v>
      </c>
      <c r="U59" s="16">
        <f t="shared" si="7"/>
        <v>104.488</v>
      </c>
      <c r="V59" s="16">
        <f t="shared" si="8"/>
        <v>94.144000000000005</v>
      </c>
      <c r="W59" s="1" t="str">
        <f t="shared" si="9"/>
        <v>Middle</v>
      </c>
      <c r="X59" s="1" t="s">
        <v>64</v>
      </c>
      <c r="Y59" s="1" t="str">
        <f>VLOOKUP(X59,Sheet2!$A$1:$B$78,2,FALSE)</f>
        <v>Professional, scientific, and technical services</v>
      </c>
    </row>
    <row r="60" spans="1:25" x14ac:dyDescent="0.45">
      <c r="A60" s="7" t="s">
        <v>2</v>
      </c>
      <c r="B60" s="3" t="s">
        <v>2</v>
      </c>
      <c r="C60" s="3" t="s">
        <v>60</v>
      </c>
      <c r="D60" s="3"/>
      <c r="E60" s="3"/>
      <c r="F60" s="5"/>
      <c r="G60" s="10">
        <v>94.144000000000005</v>
      </c>
      <c r="H60" s="10">
        <v>96.25</v>
      </c>
      <c r="I60" s="10">
        <v>98.064999999999998</v>
      </c>
      <c r="J60" s="10">
        <v>100.01900000000001</v>
      </c>
      <c r="K60" s="10">
        <v>100</v>
      </c>
      <c r="L60" s="10">
        <v>100.01600000000001</v>
      </c>
      <c r="M60" s="10">
        <v>101.14100000000001</v>
      </c>
      <c r="N60" s="10">
        <v>101.92</v>
      </c>
      <c r="O60" s="10">
        <v>103.20699999999999</v>
      </c>
      <c r="P60" s="10">
        <v>104.07</v>
      </c>
      <c r="Q60" s="10">
        <v>104.488</v>
      </c>
      <c r="R60" s="10">
        <v>104.169</v>
      </c>
      <c r="S60" s="16">
        <f t="shared" si="5"/>
        <v>100.62408333333333</v>
      </c>
      <c r="T60" s="16">
        <f t="shared" si="6"/>
        <v>1308.1130833333334</v>
      </c>
      <c r="U60" s="16">
        <f t="shared" si="7"/>
        <v>104.488</v>
      </c>
      <c r="V60" s="16">
        <f t="shared" si="8"/>
        <v>94.144000000000005</v>
      </c>
      <c r="W60" s="1" t="str">
        <f t="shared" si="9"/>
        <v>Middle</v>
      </c>
      <c r="X60" s="1" t="s">
        <v>65</v>
      </c>
      <c r="Y60" s="1" t="str">
        <f>VLOOKUP(X60,Sheet2!$A$1:$B$78,2,FALSE)</f>
        <v>Management of companies and enterprises</v>
      </c>
    </row>
    <row r="61" spans="1:25" x14ac:dyDescent="0.45">
      <c r="A61" s="7" t="s">
        <v>2</v>
      </c>
      <c r="B61" s="3" t="s">
        <v>2</v>
      </c>
      <c r="C61" s="3" t="s">
        <v>2</v>
      </c>
      <c r="D61" s="3" t="s">
        <v>61</v>
      </c>
      <c r="E61" s="3"/>
      <c r="F61" s="5"/>
      <c r="G61" s="10">
        <v>94.144000000000005</v>
      </c>
      <c r="H61" s="10">
        <v>96.25</v>
      </c>
      <c r="I61" s="10">
        <v>98.064999999999998</v>
      </c>
      <c r="J61" s="10">
        <v>100.01900000000001</v>
      </c>
      <c r="K61" s="10">
        <v>100</v>
      </c>
      <c r="L61" s="10">
        <v>100.01600000000001</v>
      </c>
      <c r="M61" s="10">
        <v>101.14100000000001</v>
      </c>
      <c r="N61" s="10">
        <v>101.92</v>
      </c>
      <c r="O61" s="10">
        <v>103.20699999999999</v>
      </c>
      <c r="P61" s="10">
        <v>104.07</v>
      </c>
      <c r="Q61" s="10">
        <v>104.488</v>
      </c>
      <c r="R61" s="10">
        <v>104.169</v>
      </c>
      <c r="S61" s="16">
        <f t="shared" si="5"/>
        <v>100.62408333333333</v>
      </c>
      <c r="T61" s="16">
        <f t="shared" si="6"/>
        <v>1308.1130833333334</v>
      </c>
      <c r="U61" s="16">
        <f t="shared" si="7"/>
        <v>104.488</v>
      </c>
      <c r="V61" s="16">
        <f t="shared" si="8"/>
        <v>94.144000000000005</v>
      </c>
      <c r="W61" s="1" t="str">
        <f t="shared" si="9"/>
        <v>Middle</v>
      </c>
      <c r="X61" s="1" t="s">
        <v>66</v>
      </c>
      <c r="Y61" s="1" t="str">
        <f>VLOOKUP(X61,Sheet2!$A$1:$B$78,2,FALSE)</f>
        <v>Administrative and waste management services</v>
      </c>
    </row>
    <row r="62" spans="1:25" x14ac:dyDescent="0.45">
      <c r="A62" s="7" t="s">
        <v>2</v>
      </c>
      <c r="B62" s="3" t="s">
        <v>2</v>
      </c>
      <c r="C62" s="3" t="s">
        <v>2</v>
      </c>
      <c r="D62" s="3" t="s">
        <v>2</v>
      </c>
      <c r="E62" s="3" t="s">
        <v>62</v>
      </c>
      <c r="F62" s="3"/>
      <c r="G62" s="10">
        <v>94.144000000000005</v>
      </c>
      <c r="H62" s="10">
        <v>96.25</v>
      </c>
      <c r="I62" s="10">
        <v>98.064999999999998</v>
      </c>
      <c r="J62" s="10">
        <v>100.01900000000001</v>
      </c>
      <c r="K62" s="10">
        <v>100</v>
      </c>
      <c r="L62" s="10">
        <v>100.01600000000001</v>
      </c>
      <c r="M62" s="10">
        <v>101.14100000000001</v>
      </c>
      <c r="N62" s="10">
        <v>101.92</v>
      </c>
      <c r="O62" s="10">
        <v>103.20699999999999</v>
      </c>
      <c r="P62" s="10">
        <v>104.07</v>
      </c>
      <c r="Q62" s="10">
        <v>104.488</v>
      </c>
      <c r="R62" s="10">
        <v>104.169</v>
      </c>
      <c r="S62" s="16">
        <f t="shared" si="5"/>
        <v>100.62408333333333</v>
      </c>
      <c r="T62" s="16">
        <f t="shared" si="6"/>
        <v>1308.1130833333334</v>
      </c>
      <c r="U62" s="16">
        <f t="shared" si="7"/>
        <v>104.488</v>
      </c>
      <c r="V62" s="16">
        <f t="shared" si="8"/>
        <v>94.144000000000005</v>
      </c>
      <c r="W62" s="1" t="str">
        <f t="shared" si="9"/>
        <v>Middle</v>
      </c>
      <c r="X62" s="1" t="s">
        <v>67</v>
      </c>
      <c r="Y62" s="1" t="str">
        <f>VLOOKUP(X62,Sheet2!$A$1:$B$78,2,FALSE)</f>
        <v>Management of companies and enterprises</v>
      </c>
    </row>
    <row r="63" spans="1:25" x14ac:dyDescent="0.45">
      <c r="A63" s="7" t="s">
        <v>2</v>
      </c>
      <c r="B63" s="3" t="s">
        <v>2</v>
      </c>
      <c r="C63" s="3" t="s">
        <v>2</v>
      </c>
      <c r="D63" s="3" t="s">
        <v>2</v>
      </c>
      <c r="E63" s="3" t="s">
        <v>63</v>
      </c>
      <c r="F63" s="3"/>
      <c r="G63" s="10">
        <v>94.144000000000005</v>
      </c>
      <c r="H63" s="10">
        <v>96.25</v>
      </c>
      <c r="I63" s="10">
        <v>98.064999999999998</v>
      </c>
      <c r="J63" s="10">
        <v>100.01900000000001</v>
      </c>
      <c r="K63" s="10">
        <v>100</v>
      </c>
      <c r="L63" s="10">
        <v>100.01600000000001</v>
      </c>
      <c r="M63" s="10">
        <v>101.14100000000001</v>
      </c>
      <c r="N63" s="10">
        <v>101.92</v>
      </c>
      <c r="O63" s="10">
        <v>103.20699999999999</v>
      </c>
      <c r="P63" s="10">
        <v>104.07</v>
      </c>
      <c r="Q63" s="10">
        <v>104.488</v>
      </c>
      <c r="R63" s="10">
        <v>104.169</v>
      </c>
      <c r="S63" s="16">
        <f t="shared" si="5"/>
        <v>100.62408333333333</v>
      </c>
      <c r="T63" s="16">
        <f t="shared" si="6"/>
        <v>1308.1130833333334</v>
      </c>
      <c r="U63" s="16">
        <f t="shared" si="7"/>
        <v>104.488</v>
      </c>
      <c r="V63" s="16">
        <f t="shared" si="8"/>
        <v>94.144000000000005</v>
      </c>
      <c r="W63" s="1" t="str">
        <f t="shared" si="9"/>
        <v>Middle</v>
      </c>
      <c r="X63" s="1" t="s">
        <v>68</v>
      </c>
      <c r="Y63" s="1" t="str">
        <f>VLOOKUP(X63,Sheet2!$A$1:$B$78,2,FALSE)</f>
        <v>Administrative and waste management services</v>
      </c>
    </row>
    <row r="64" spans="1:25" x14ac:dyDescent="0.45">
      <c r="A64" s="7" t="s">
        <v>2</v>
      </c>
      <c r="B64" s="3" t="s">
        <v>2</v>
      </c>
      <c r="C64" s="3" t="s">
        <v>2</v>
      </c>
      <c r="D64" s="3" t="s">
        <v>2</v>
      </c>
      <c r="E64" s="3" t="s">
        <v>64</v>
      </c>
      <c r="F64" s="3"/>
      <c r="G64" s="10">
        <v>94.144000000000005</v>
      </c>
      <c r="H64" s="10">
        <v>96.25</v>
      </c>
      <c r="I64" s="10">
        <v>98.064999999999998</v>
      </c>
      <c r="J64" s="10">
        <v>100.01900000000001</v>
      </c>
      <c r="K64" s="10">
        <v>100</v>
      </c>
      <c r="L64" s="10">
        <v>100.01600000000001</v>
      </c>
      <c r="M64" s="10">
        <v>101.14100000000001</v>
      </c>
      <c r="N64" s="10">
        <v>101.92</v>
      </c>
      <c r="O64" s="10">
        <v>103.20699999999999</v>
      </c>
      <c r="P64" s="10">
        <v>104.07</v>
      </c>
      <c r="Q64" s="10">
        <v>104.488</v>
      </c>
      <c r="R64" s="10">
        <v>104.169</v>
      </c>
      <c r="S64" s="16">
        <f t="shared" si="5"/>
        <v>100.62408333333333</v>
      </c>
      <c r="T64" s="16">
        <f t="shared" si="6"/>
        <v>1308.1130833333334</v>
      </c>
      <c r="U64" s="16">
        <f t="shared" si="7"/>
        <v>104.488</v>
      </c>
      <c r="V64" s="16">
        <f t="shared" si="8"/>
        <v>94.144000000000005</v>
      </c>
      <c r="W64" s="1" t="str">
        <f t="shared" si="9"/>
        <v>Middle</v>
      </c>
      <c r="X64" s="1" t="s">
        <v>69</v>
      </c>
      <c r="Y64" s="1" t="str">
        <f>VLOOKUP(X64,Sheet2!$A$1:$B$78,2,FALSE)</f>
        <v>Educational services, health care, and social assistance</v>
      </c>
    </row>
    <row r="65" spans="1:25" x14ac:dyDescent="0.45">
      <c r="A65" s="7" t="s">
        <v>2</v>
      </c>
      <c r="B65" s="3" t="s">
        <v>2</v>
      </c>
      <c r="C65" s="3"/>
      <c r="D65" s="3" t="s">
        <v>65</v>
      </c>
      <c r="E65" s="3"/>
      <c r="F65" s="5"/>
      <c r="G65" s="10">
        <v>94.144000000000005</v>
      </c>
      <c r="H65" s="10">
        <v>96.25</v>
      </c>
      <c r="I65" s="10">
        <v>98.064999999999998</v>
      </c>
      <c r="J65" s="10">
        <v>100.01900000000001</v>
      </c>
      <c r="K65" s="10">
        <v>100</v>
      </c>
      <c r="L65" s="10">
        <v>100.01600000000001</v>
      </c>
      <c r="M65" s="10">
        <v>101.14100000000001</v>
      </c>
      <c r="N65" s="10">
        <v>101.92</v>
      </c>
      <c r="O65" s="10">
        <v>103.20699999999999</v>
      </c>
      <c r="P65" s="10">
        <v>104.07</v>
      </c>
      <c r="Q65" s="10">
        <v>104.488</v>
      </c>
      <c r="R65" s="10">
        <v>104.169</v>
      </c>
      <c r="S65" s="16">
        <f t="shared" si="5"/>
        <v>100.62408333333333</v>
      </c>
      <c r="T65" s="16">
        <f t="shared" si="6"/>
        <v>1308.1130833333334</v>
      </c>
      <c r="U65" s="16">
        <f t="shared" si="7"/>
        <v>104.488</v>
      </c>
      <c r="V65" s="16">
        <f t="shared" si="8"/>
        <v>94.144000000000005</v>
      </c>
      <c r="W65" s="1" t="str">
        <f t="shared" si="9"/>
        <v>Middle</v>
      </c>
      <c r="X65" s="1" t="s">
        <v>70</v>
      </c>
      <c r="Y65" s="1" t="str">
        <f>VLOOKUP(X65,Sheet2!$A$1:$B$78,2,FALSE)</f>
        <v>Educational services</v>
      </c>
    </row>
    <row r="66" spans="1:25" x14ac:dyDescent="0.45">
      <c r="A66" s="7" t="s">
        <v>2</v>
      </c>
      <c r="B66" s="3" t="s">
        <v>2</v>
      </c>
      <c r="C66" s="3"/>
      <c r="D66" s="3" t="s">
        <v>66</v>
      </c>
      <c r="E66" s="3"/>
      <c r="F66" s="5"/>
      <c r="G66" s="12">
        <v>94.144000000000005</v>
      </c>
      <c r="H66" s="12">
        <v>96.25</v>
      </c>
      <c r="I66" s="12">
        <v>98.064999999999998</v>
      </c>
      <c r="J66" s="12">
        <v>100.01900000000001</v>
      </c>
      <c r="K66" s="12">
        <v>100</v>
      </c>
      <c r="L66" s="12">
        <v>100.01600000000001</v>
      </c>
      <c r="M66" s="12">
        <v>101.14100000000001</v>
      </c>
      <c r="N66" s="12">
        <v>101.92</v>
      </c>
      <c r="O66" s="12">
        <v>103.20699999999999</v>
      </c>
      <c r="P66" s="12">
        <v>104.07</v>
      </c>
      <c r="Q66" s="12">
        <v>104.488</v>
      </c>
      <c r="R66" s="12">
        <v>104.169</v>
      </c>
      <c r="S66" s="16">
        <f t="shared" ref="S66:S91" si="10">AVERAGE(G66:R66)</f>
        <v>100.62408333333333</v>
      </c>
      <c r="T66" s="16">
        <f t="shared" ref="T66:T91" si="11">SUM(G66:S66)</f>
        <v>1308.1130833333334</v>
      </c>
      <c r="U66" s="16">
        <f t="shared" ref="U66:U91" si="12">MAX(G66:R66)</f>
        <v>104.488</v>
      </c>
      <c r="V66" s="16">
        <f t="shared" ref="V66:V91" si="13">MIN(G66:R66)</f>
        <v>94.144000000000005</v>
      </c>
      <c r="W66" s="1" t="str">
        <f t="shared" ref="W66:W91" si="14">IF(S66&gt;101,"High",IF(S66&gt;100,"Middle","Low"))</f>
        <v>Middle</v>
      </c>
      <c r="X66" s="1" t="s">
        <v>71</v>
      </c>
      <c r="Y66" s="1" t="str">
        <f>VLOOKUP(X66,Sheet2!$A$1:$B$78,2,FALSE)</f>
        <v>Health care and social assistance</v>
      </c>
    </row>
    <row r="67" spans="1:25" x14ac:dyDescent="0.45">
      <c r="A67" s="7" t="s">
        <v>2</v>
      </c>
      <c r="B67" s="3" t="s">
        <v>2</v>
      </c>
      <c r="C67" s="3" t="s">
        <v>2</v>
      </c>
      <c r="D67" s="3" t="s">
        <v>2</v>
      </c>
      <c r="E67" s="3" t="s">
        <v>67</v>
      </c>
      <c r="F67" s="3"/>
      <c r="G67" s="10">
        <v>94.144000000000005</v>
      </c>
      <c r="H67" s="10">
        <v>96.25</v>
      </c>
      <c r="I67" s="10">
        <v>98.064999999999998</v>
      </c>
      <c r="J67" s="10">
        <v>100.01900000000001</v>
      </c>
      <c r="K67" s="10">
        <v>100</v>
      </c>
      <c r="L67" s="10">
        <v>100.01600000000001</v>
      </c>
      <c r="M67" s="10">
        <v>101.14100000000001</v>
      </c>
      <c r="N67" s="10">
        <v>101.92</v>
      </c>
      <c r="O67" s="10">
        <v>103.20699999999999</v>
      </c>
      <c r="P67" s="10">
        <v>104.07</v>
      </c>
      <c r="Q67" s="10">
        <v>104.488</v>
      </c>
      <c r="R67" s="10">
        <v>104.169</v>
      </c>
      <c r="S67" s="16">
        <f t="shared" si="10"/>
        <v>100.62408333333333</v>
      </c>
      <c r="T67" s="16">
        <f t="shared" si="11"/>
        <v>1308.1130833333334</v>
      </c>
      <c r="U67" s="16">
        <f t="shared" si="12"/>
        <v>104.488</v>
      </c>
      <c r="V67" s="16">
        <f t="shared" si="13"/>
        <v>94.144000000000005</v>
      </c>
      <c r="W67" s="1" t="str">
        <f t="shared" si="14"/>
        <v>Middle</v>
      </c>
      <c r="X67" s="1" t="s">
        <v>72</v>
      </c>
      <c r="Y67" s="1" t="str">
        <f>VLOOKUP(X67,Sheet2!$A$1:$B$78,2,FALSE)</f>
        <v>Educational services</v>
      </c>
    </row>
    <row r="68" spans="1:25" x14ac:dyDescent="0.45">
      <c r="A68" s="7" t="s">
        <v>2</v>
      </c>
      <c r="B68" s="3" t="s">
        <v>2</v>
      </c>
      <c r="C68" s="3" t="s">
        <v>2</v>
      </c>
      <c r="D68" s="3" t="s">
        <v>2</v>
      </c>
      <c r="E68" s="3" t="s">
        <v>68</v>
      </c>
      <c r="F68" s="3"/>
      <c r="G68" s="12">
        <v>94.144000000000005</v>
      </c>
      <c r="H68" s="12">
        <v>96.25</v>
      </c>
      <c r="I68" s="12">
        <v>98.064999999999998</v>
      </c>
      <c r="J68" s="12">
        <v>100.01900000000001</v>
      </c>
      <c r="K68" s="12">
        <v>100</v>
      </c>
      <c r="L68" s="12">
        <v>100.01600000000001</v>
      </c>
      <c r="M68" s="12">
        <v>101.14100000000001</v>
      </c>
      <c r="N68" s="12">
        <v>101.92</v>
      </c>
      <c r="O68" s="12">
        <v>103.20699999999999</v>
      </c>
      <c r="P68" s="12">
        <v>104.07</v>
      </c>
      <c r="Q68" s="12">
        <v>104.488</v>
      </c>
      <c r="R68" s="12">
        <v>104.169</v>
      </c>
      <c r="S68" s="16">
        <f t="shared" si="10"/>
        <v>100.62408333333333</v>
      </c>
      <c r="T68" s="16">
        <f t="shared" si="11"/>
        <v>1308.1130833333334</v>
      </c>
      <c r="U68" s="16">
        <f t="shared" si="12"/>
        <v>104.488</v>
      </c>
      <c r="V68" s="16">
        <f t="shared" si="13"/>
        <v>94.144000000000005</v>
      </c>
      <c r="W68" s="1" t="str">
        <f t="shared" si="14"/>
        <v>Middle</v>
      </c>
      <c r="X68" s="1" t="s">
        <v>73</v>
      </c>
      <c r="Y68" s="1" t="str">
        <f>VLOOKUP(X68,Sheet2!$A$1:$B$78,2,FALSE)</f>
        <v>Health care and social assistance</v>
      </c>
    </row>
    <row r="69" spans="1:25" x14ac:dyDescent="0.45">
      <c r="A69" s="7" t="s">
        <v>2</v>
      </c>
      <c r="B69" s="3" t="s">
        <v>2</v>
      </c>
      <c r="C69" s="3" t="s">
        <v>69</v>
      </c>
      <c r="D69" s="3"/>
      <c r="E69" s="3"/>
      <c r="F69" s="5"/>
      <c r="G69" s="10">
        <v>94.144000000000005</v>
      </c>
      <c r="H69" s="10">
        <v>96.25</v>
      </c>
      <c r="I69" s="10">
        <v>98.064999999999998</v>
      </c>
      <c r="J69" s="10">
        <v>100.01900000000001</v>
      </c>
      <c r="K69" s="10">
        <v>100</v>
      </c>
      <c r="L69" s="10">
        <v>100.01600000000001</v>
      </c>
      <c r="M69" s="10">
        <v>101.14100000000001</v>
      </c>
      <c r="N69" s="10">
        <v>101.92</v>
      </c>
      <c r="O69" s="10">
        <v>103.20699999999999</v>
      </c>
      <c r="P69" s="10">
        <v>104.07</v>
      </c>
      <c r="Q69" s="10">
        <v>104.488</v>
      </c>
      <c r="R69" s="10">
        <v>104.169</v>
      </c>
      <c r="S69" s="16">
        <f t="shared" si="10"/>
        <v>100.62408333333333</v>
      </c>
      <c r="T69" s="16">
        <f t="shared" si="11"/>
        <v>1308.1130833333334</v>
      </c>
      <c r="U69" s="16">
        <f t="shared" si="12"/>
        <v>104.488</v>
      </c>
      <c r="V69" s="16">
        <f t="shared" si="13"/>
        <v>94.144000000000005</v>
      </c>
      <c r="W69" s="1" t="str">
        <f t="shared" si="14"/>
        <v>Middle</v>
      </c>
      <c r="X69" s="1" t="s">
        <v>70</v>
      </c>
      <c r="Y69" s="1" t="str">
        <f>VLOOKUP(X69,Sheet2!$A$1:$B$78,2,FALSE)</f>
        <v>Educational services</v>
      </c>
    </row>
    <row r="70" spans="1:25" x14ac:dyDescent="0.45">
      <c r="A70" s="7" t="s">
        <v>2</v>
      </c>
      <c r="B70" s="3" t="s">
        <v>2</v>
      </c>
      <c r="C70" s="3" t="s">
        <v>2</v>
      </c>
      <c r="D70" s="3" t="s">
        <v>70</v>
      </c>
      <c r="E70" s="3"/>
      <c r="F70" s="5"/>
      <c r="G70" s="11">
        <v>94.144000000000005</v>
      </c>
      <c r="H70" s="11">
        <v>96.25</v>
      </c>
      <c r="I70" s="11">
        <v>98.064999999999998</v>
      </c>
      <c r="J70" s="11">
        <v>100.01900000000001</v>
      </c>
      <c r="K70" s="11">
        <v>100</v>
      </c>
      <c r="L70" s="11">
        <v>100.01600000000001</v>
      </c>
      <c r="M70" s="11">
        <v>101.14100000000001</v>
      </c>
      <c r="N70" s="11">
        <v>101.92</v>
      </c>
      <c r="O70" s="11">
        <v>103.20699999999999</v>
      </c>
      <c r="P70" s="11">
        <v>104.07</v>
      </c>
      <c r="Q70" s="11">
        <v>104.488</v>
      </c>
      <c r="R70" s="11">
        <v>104.169</v>
      </c>
      <c r="S70" s="16">
        <f t="shared" si="10"/>
        <v>100.62408333333333</v>
      </c>
      <c r="T70" s="16">
        <f t="shared" si="11"/>
        <v>1308.1130833333334</v>
      </c>
      <c r="U70" s="16">
        <f t="shared" si="12"/>
        <v>104.488</v>
      </c>
      <c r="V70" s="16">
        <f t="shared" si="13"/>
        <v>94.144000000000005</v>
      </c>
      <c r="W70" s="1" t="str">
        <f t="shared" si="14"/>
        <v>Middle</v>
      </c>
      <c r="X70" s="1" t="s">
        <v>71</v>
      </c>
      <c r="Y70" s="1" t="str">
        <f>VLOOKUP(X70,Sheet2!$A$1:$B$78,2,FALSE)</f>
        <v>Health care and social assistance</v>
      </c>
    </row>
    <row r="71" spans="1:25" x14ac:dyDescent="0.45">
      <c r="A71" s="7" t="s">
        <v>2</v>
      </c>
      <c r="B71" s="3" t="s">
        <v>2</v>
      </c>
      <c r="C71" s="3" t="s">
        <v>2</v>
      </c>
      <c r="D71" s="3" t="s">
        <v>71</v>
      </c>
      <c r="E71" s="3"/>
      <c r="F71" s="5"/>
      <c r="G71" s="11">
        <v>94.144000000000005</v>
      </c>
      <c r="H71" s="11">
        <v>96.25</v>
      </c>
      <c r="I71" s="11">
        <v>98.064999999999998</v>
      </c>
      <c r="J71" s="11">
        <v>100.01900000000001</v>
      </c>
      <c r="K71" s="11">
        <v>100</v>
      </c>
      <c r="L71" s="11">
        <v>100.01600000000001</v>
      </c>
      <c r="M71" s="11">
        <v>101.14100000000001</v>
      </c>
      <c r="N71" s="11">
        <v>101.92</v>
      </c>
      <c r="O71" s="11">
        <v>103.20699999999999</v>
      </c>
      <c r="P71" s="11">
        <v>104.07</v>
      </c>
      <c r="Q71" s="11">
        <v>104.488</v>
      </c>
      <c r="R71" s="11">
        <v>104.169</v>
      </c>
      <c r="S71" s="16">
        <f t="shared" si="10"/>
        <v>100.62408333333333</v>
      </c>
      <c r="T71" s="16">
        <f t="shared" si="11"/>
        <v>1308.1130833333334</v>
      </c>
      <c r="U71" s="16">
        <f t="shared" si="12"/>
        <v>104.488</v>
      </c>
      <c r="V71" s="16">
        <f t="shared" si="13"/>
        <v>94.144000000000005</v>
      </c>
      <c r="W71" s="1" t="str">
        <f t="shared" si="14"/>
        <v>Middle</v>
      </c>
      <c r="X71" s="1" t="s">
        <v>76</v>
      </c>
      <c r="Y71" s="1" t="str">
        <f>VLOOKUP(X71,Sheet2!$A$1:$B$78,2,FALSE)</f>
        <v>Educational services</v>
      </c>
    </row>
    <row r="72" spans="1:25" x14ac:dyDescent="0.45">
      <c r="A72" s="7" t="s">
        <v>2</v>
      </c>
      <c r="B72" s="3" t="s">
        <v>2</v>
      </c>
      <c r="C72" s="3" t="s">
        <v>2</v>
      </c>
      <c r="D72" s="3" t="s">
        <v>2</v>
      </c>
      <c r="E72" s="3" t="s">
        <v>72</v>
      </c>
      <c r="F72" s="3"/>
      <c r="G72" s="11">
        <v>94.144000000000005</v>
      </c>
      <c r="H72" s="11">
        <v>96.25</v>
      </c>
      <c r="I72" s="11">
        <v>98.064999999999998</v>
      </c>
      <c r="J72" s="11">
        <v>100.01900000000001</v>
      </c>
      <c r="K72" s="11">
        <v>100</v>
      </c>
      <c r="L72" s="11">
        <v>100.01600000000001</v>
      </c>
      <c r="M72" s="11">
        <v>101.14100000000001</v>
      </c>
      <c r="N72" s="11">
        <v>101.92</v>
      </c>
      <c r="O72" s="11">
        <v>103.20699999999999</v>
      </c>
      <c r="P72" s="11">
        <v>104.07</v>
      </c>
      <c r="Q72" s="11">
        <v>104.488</v>
      </c>
      <c r="R72" s="11">
        <v>104.169</v>
      </c>
      <c r="S72" s="16">
        <f t="shared" si="10"/>
        <v>100.62408333333333</v>
      </c>
      <c r="T72" s="16">
        <f t="shared" si="11"/>
        <v>1308.1130833333334</v>
      </c>
      <c r="U72" s="16">
        <f t="shared" si="12"/>
        <v>104.488</v>
      </c>
      <c r="V72" s="16">
        <f t="shared" si="13"/>
        <v>94.144000000000005</v>
      </c>
      <c r="W72" s="1" t="str">
        <f t="shared" si="14"/>
        <v>Middle</v>
      </c>
      <c r="X72" s="1" t="s">
        <v>77</v>
      </c>
      <c r="Y72" s="1" t="str">
        <f>VLOOKUP(X72,Sheet2!$A$1:$B$78,2,FALSE)</f>
        <v>Arts, entertainment, recreation, accommodation, and food services</v>
      </c>
    </row>
    <row r="73" spans="1:25" x14ac:dyDescent="0.45">
      <c r="A73" s="7" t="s">
        <v>2</v>
      </c>
      <c r="B73" s="3" t="s">
        <v>2</v>
      </c>
      <c r="C73" s="3" t="s">
        <v>2</v>
      </c>
      <c r="D73" s="3" t="s">
        <v>2</v>
      </c>
      <c r="E73" s="3" t="s">
        <v>73</v>
      </c>
      <c r="F73" s="6"/>
      <c r="G73" s="10">
        <v>94.144000000000005</v>
      </c>
      <c r="H73" s="10">
        <v>96.25</v>
      </c>
      <c r="I73" s="10">
        <v>98.064999999999998</v>
      </c>
      <c r="J73" s="10">
        <v>100.01900000000001</v>
      </c>
      <c r="K73" s="10">
        <v>100</v>
      </c>
      <c r="L73" s="10">
        <v>100.01600000000001</v>
      </c>
      <c r="M73" s="10">
        <v>101.14100000000001</v>
      </c>
      <c r="N73" s="10">
        <v>101.92</v>
      </c>
      <c r="O73" s="10">
        <v>103.20699999999999</v>
      </c>
      <c r="P73" s="10">
        <v>104.07</v>
      </c>
      <c r="Q73" s="10">
        <v>104.488</v>
      </c>
      <c r="R73" s="10">
        <v>104.169</v>
      </c>
      <c r="S73" s="16">
        <f t="shared" si="10"/>
        <v>100.62408333333333</v>
      </c>
      <c r="T73" s="16">
        <f t="shared" si="11"/>
        <v>1308.1130833333334</v>
      </c>
      <c r="U73" s="16">
        <f t="shared" si="12"/>
        <v>104.488</v>
      </c>
      <c r="V73" s="16">
        <f t="shared" si="13"/>
        <v>94.144000000000005</v>
      </c>
      <c r="W73" s="1" t="str">
        <f t="shared" si="14"/>
        <v>Middle</v>
      </c>
      <c r="X73" s="1" t="s">
        <v>79</v>
      </c>
      <c r="Y73" s="1" t="str">
        <f>VLOOKUP(X73,Sheet2!$A$1:$B$78,2,FALSE)</f>
        <v>Arts, entertainment, and recreation</v>
      </c>
    </row>
    <row r="74" spans="1:25" x14ac:dyDescent="0.45">
      <c r="A74" s="7" t="s">
        <v>2</v>
      </c>
      <c r="B74" s="3" t="s">
        <v>2</v>
      </c>
      <c r="C74" s="3" t="s">
        <v>2</v>
      </c>
      <c r="D74" s="3" t="s">
        <v>2</v>
      </c>
      <c r="E74" s="3" t="s">
        <v>2</v>
      </c>
      <c r="F74" s="6" t="s">
        <v>74</v>
      </c>
      <c r="G74" s="12">
        <v>94.144000000000005</v>
      </c>
      <c r="H74" s="12">
        <v>96.25</v>
      </c>
      <c r="I74" s="12">
        <v>98.064999999999998</v>
      </c>
      <c r="J74" s="12">
        <v>100.01900000000001</v>
      </c>
      <c r="K74" s="12">
        <v>100</v>
      </c>
      <c r="L74" s="12">
        <v>100.01600000000001</v>
      </c>
      <c r="M74" s="12">
        <v>101.14100000000001</v>
      </c>
      <c r="N74" s="12">
        <v>101.92</v>
      </c>
      <c r="O74" s="12">
        <v>103.20699999999999</v>
      </c>
      <c r="P74" s="12">
        <v>104.07</v>
      </c>
      <c r="Q74" s="12">
        <v>104.488</v>
      </c>
      <c r="R74" s="12">
        <v>104.169</v>
      </c>
      <c r="S74" s="16">
        <f t="shared" si="10"/>
        <v>100.62408333333333</v>
      </c>
      <c r="T74" s="16">
        <f t="shared" si="11"/>
        <v>1308.1130833333334</v>
      </c>
      <c r="U74" s="16">
        <f t="shared" si="12"/>
        <v>104.488</v>
      </c>
      <c r="V74" s="16">
        <f t="shared" si="13"/>
        <v>94.144000000000005</v>
      </c>
      <c r="W74" s="1" t="str">
        <f t="shared" si="14"/>
        <v>Middle</v>
      </c>
      <c r="X74" s="1" t="s">
        <v>80</v>
      </c>
      <c r="Y74" s="1" t="str">
        <f>VLOOKUP(X74,Sheet2!$A$1:$B$78,2,FALSE)</f>
        <v>Arts, entertainment, and recreation</v>
      </c>
    </row>
    <row r="75" spans="1:25" x14ac:dyDescent="0.45">
      <c r="A75" s="7" t="s">
        <v>2</v>
      </c>
      <c r="B75" s="3" t="s">
        <v>2</v>
      </c>
      <c r="C75" s="3" t="s">
        <v>2</v>
      </c>
      <c r="D75" s="3" t="s">
        <v>2</v>
      </c>
      <c r="E75" s="3" t="s">
        <v>2</v>
      </c>
      <c r="F75" s="6" t="s">
        <v>75</v>
      </c>
      <c r="G75" s="10">
        <v>94.144000000000005</v>
      </c>
      <c r="H75" s="10">
        <v>96.25</v>
      </c>
      <c r="I75" s="10">
        <v>98.064999999999998</v>
      </c>
      <c r="J75" s="10">
        <v>100.01900000000001</v>
      </c>
      <c r="K75" s="10">
        <v>100</v>
      </c>
      <c r="L75" s="10">
        <v>100.01600000000001</v>
      </c>
      <c r="M75" s="10">
        <v>101.14100000000001</v>
      </c>
      <c r="N75" s="10">
        <v>101.92</v>
      </c>
      <c r="O75" s="10">
        <v>103.20699999999999</v>
      </c>
      <c r="P75" s="10">
        <v>104.07</v>
      </c>
      <c r="Q75" s="10">
        <v>104.488</v>
      </c>
      <c r="R75" s="10">
        <v>104.169</v>
      </c>
      <c r="S75" s="16">
        <f t="shared" si="10"/>
        <v>100.62408333333333</v>
      </c>
      <c r="T75" s="16">
        <f t="shared" si="11"/>
        <v>1308.1130833333334</v>
      </c>
      <c r="U75" s="16">
        <f t="shared" si="12"/>
        <v>104.488</v>
      </c>
      <c r="V75" s="16">
        <f t="shared" si="13"/>
        <v>94.144000000000005</v>
      </c>
      <c r="W75" s="1" t="str">
        <f t="shared" si="14"/>
        <v>Middle</v>
      </c>
      <c r="X75" s="1" t="s">
        <v>81</v>
      </c>
      <c r="Y75" s="1" t="str">
        <f>VLOOKUP(X75,Sheet2!$A$1:$B$78,2,FALSE)</f>
        <v>Accommodation and food services</v>
      </c>
    </row>
    <row r="76" spans="1:25" x14ac:dyDescent="0.45">
      <c r="A76" s="7" t="s">
        <v>2</v>
      </c>
      <c r="B76" s="3" t="s">
        <v>2</v>
      </c>
      <c r="C76" s="3" t="s">
        <v>2</v>
      </c>
      <c r="D76" s="3" t="s">
        <v>2</v>
      </c>
      <c r="E76" s="3" t="s">
        <v>76</v>
      </c>
      <c r="F76" s="3"/>
      <c r="G76" s="10">
        <v>94.144000000000005</v>
      </c>
      <c r="H76" s="10">
        <v>96.25</v>
      </c>
      <c r="I76" s="10">
        <v>98.064999999999998</v>
      </c>
      <c r="J76" s="10">
        <v>100.01900000000001</v>
      </c>
      <c r="K76" s="10">
        <v>100</v>
      </c>
      <c r="L76" s="10">
        <v>100.01600000000001</v>
      </c>
      <c r="M76" s="10">
        <v>101.14100000000001</v>
      </c>
      <c r="N76" s="10">
        <v>101.92</v>
      </c>
      <c r="O76" s="10">
        <v>103.20699999999999</v>
      </c>
      <c r="P76" s="10">
        <v>104.07</v>
      </c>
      <c r="Q76" s="10">
        <v>104.488</v>
      </c>
      <c r="R76" s="10">
        <v>104.169</v>
      </c>
      <c r="S76" s="16">
        <f t="shared" si="10"/>
        <v>100.62408333333333</v>
      </c>
      <c r="T76" s="16">
        <f t="shared" si="11"/>
        <v>1308.1130833333334</v>
      </c>
      <c r="U76" s="16">
        <f t="shared" si="12"/>
        <v>104.488</v>
      </c>
      <c r="V76" s="16">
        <f t="shared" si="13"/>
        <v>94.144000000000005</v>
      </c>
      <c r="W76" s="1" t="str">
        <f t="shared" si="14"/>
        <v>Middle</v>
      </c>
      <c r="X76" s="1" t="s">
        <v>82</v>
      </c>
      <c r="Y76" s="1" t="str">
        <f>VLOOKUP(X76,Sheet2!$A$1:$B$78,2,FALSE)</f>
        <v>Other services, except government</v>
      </c>
    </row>
    <row r="77" spans="1:25" x14ac:dyDescent="0.45">
      <c r="A77" s="7" t="s">
        <v>2</v>
      </c>
      <c r="B77" s="3" t="s">
        <v>2</v>
      </c>
      <c r="C77" s="3" t="s">
        <v>77</v>
      </c>
      <c r="D77" s="3"/>
      <c r="E77" s="3"/>
      <c r="F77" s="5"/>
      <c r="G77" s="10">
        <v>94.144000000000005</v>
      </c>
      <c r="H77" s="10">
        <v>96.25</v>
      </c>
      <c r="I77" s="10">
        <v>98.064999999999998</v>
      </c>
      <c r="J77" s="10">
        <v>100.01900000000001</v>
      </c>
      <c r="K77" s="10">
        <v>100</v>
      </c>
      <c r="L77" s="10">
        <v>100.01600000000001</v>
      </c>
      <c r="M77" s="10">
        <v>101.14100000000001</v>
      </c>
      <c r="N77" s="10">
        <v>101.92</v>
      </c>
      <c r="O77" s="10">
        <v>103.20699999999999</v>
      </c>
      <c r="P77" s="10">
        <v>104.07</v>
      </c>
      <c r="Q77" s="10">
        <v>104.488</v>
      </c>
      <c r="R77" s="10">
        <v>104.169</v>
      </c>
      <c r="S77" s="16">
        <f t="shared" si="10"/>
        <v>100.62408333333333</v>
      </c>
      <c r="T77" s="16">
        <f t="shared" si="11"/>
        <v>1308.1130833333334</v>
      </c>
      <c r="U77" s="16">
        <f t="shared" si="12"/>
        <v>104.488</v>
      </c>
      <c r="V77" s="16">
        <f t="shared" si="13"/>
        <v>94.144000000000005</v>
      </c>
      <c r="W77" s="1" t="str">
        <f t="shared" si="14"/>
        <v>Middle</v>
      </c>
      <c r="X77" s="1" t="s">
        <v>84</v>
      </c>
      <c r="Y77" s="1" t="str">
        <f>VLOOKUP(X77,Sheet2!$A$1:$B$78,2,FALSE)</f>
        <v>Federal</v>
      </c>
    </row>
    <row r="78" spans="1:25" x14ac:dyDescent="0.45">
      <c r="A78" s="7" t="s">
        <v>2</v>
      </c>
      <c r="B78" s="3" t="s">
        <v>2</v>
      </c>
      <c r="C78" s="3" t="s">
        <v>2</v>
      </c>
      <c r="D78" s="3" t="s">
        <v>78</v>
      </c>
      <c r="E78" s="3"/>
      <c r="F78" s="5"/>
      <c r="G78" s="12">
        <v>90.494</v>
      </c>
      <c r="H78" s="12">
        <v>93.266000000000005</v>
      </c>
      <c r="I78" s="12">
        <v>95.539000000000001</v>
      </c>
      <c r="J78" s="12">
        <v>98.335999999999999</v>
      </c>
      <c r="K78" s="12">
        <v>100</v>
      </c>
      <c r="L78" s="12">
        <v>100.62</v>
      </c>
      <c r="M78" s="12">
        <v>102.117</v>
      </c>
      <c r="N78" s="12">
        <v>103.286</v>
      </c>
      <c r="O78" s="12">
        <v>104.593</v>
      </c>
      <c r="P78" s="12">
        <v>105.669</v>
      </c>
      <c r="Q78" s="12">
        <v>106.541</v>
      </c>
      <c r="R78" s="12">
        <v>107.08499999999999</v>
      </c>
      <c r="S78" s="16">
        <f t="shared" si="10"/>
        <v>100.62883333333332</v>
      </c>
      <c r="T78" s="16">
        <f t="shared" si="11"/>
        <v>1308.174833333333</v>
      </c>
      <c r="U78" s="16">
        <f t="shared" si="12"/>
        <v>107.08499999999999</v>
      </c>
      <c r="V78" s="16">
        <f t="shared" si="13"/>
        <v>90.494</v>
      </c>
      <c r="W78" s="1" t="str">
        <f t="shared" si="14"/>
        <v>Middle</v>
      </c>
      <c r="X78" s="1" t="s">
        <v>86</v>
      </c>
      <c r="Y78" s="1" t="str">
        <f>VLOOKUP(X78,Sheet2!$A$1:$B$78,2,FALSE)</f>
        <v>Accommodation and food services</v>
      </c>
    </row>
    <row r="79" spans="1:25" x14ac:dyDescent="0.45">
      <c r="A79" s="7" t="s">
        <v>2</v>
      </c>
      <c r="B79" s="3" t="s">
        <v>2</v>
      </c>
      <c r="C79" s="3" t="s">
        <v>2</v>
      </c>
      <c r="D79" s="3" t="s">
        <v>2</v>
      </c>
      <c r="E79" s="3" t="s">
        <v>79</v>
      </c>
      <c r="F79" s="3"/>
      <c r="G79" s="10">
        <v>96.488</v>
      </c>
      <c r="H79" s="10">
        <v>97.197999999999993</v>
      </c>
      <c r="I79" s="10">
        <v>98.263000000000005</v>
      </c>
      <c r="J79" s="10">
        <v>99.527000000000001</v>
      </c>
      <c r="K79" s="10">
        <v>100</v>
      </c>
      <c r="L79" s="10">
        <v>99.768000000000001</v>
      </c>
      <c r="M79" s="10">
        <v>100.494</v>
      </c>
      <c r="N79" s="10">
        <v>101.584</v>
      </c>
      <c r="O79" s="10">
        <v>102.93600000000001</v>
      </c>
      <c r="P79" s="10">
        <v>103.616</v>
      </c>
      <c r="Q79" s="10">
        <v>104.105</v>
      </c>
      <c r="R79" s="10">
        <v>103.78700000000001</v>
      </c>
      <c r="S79" s="16">
        <f t="shared" si="10"/>
        <v>100.64716666666665</v>
      </c>
      <c r="T79" s="16">
        <f t="shared" si="11"/>
        <v>1308.4131666666665</v>
      </c>
      <c r="U79" s="16">
        <f t="shared" si="12"/>
        <v>104.105</v>
      </c>
      <c r="V79" s="16">
        <f t="shared" si="13"/>
        <v>96.488</v>
      </c>
      <c r="W79" s="1" t="str">
        <f t="shared" si="14"/>
        <v>Middle</v>
      </c>
      <c r="X79" s="1" t="s">
        <v>87</v>
      </c>
      <c r="Y79" s="1" t="str">
        <f>VLOOKUP(X79,Sheet2!$A$1:$B$78,2,FALSE)</f>
        <v>Accommodation and food services</v>
      </c>
    </row>
    <row r="80" spans="1:25" x14ac:dyDescent="0.45">
      <c r="A80" s="7" t="s">
        <v>2</v>
      </c>
      <c r="B80" s="3" t="s">
        <v>2</v>
      </c>
      <c r="C80" s="3" t="s">
        <v>2</v>
      </c>
      <c r="D80" s="3" t="s">
        <v>2</v>
      </c>
      <c r="E80" s="3" t="s">
        <v>80</v>
      </c>
      <c r="F80" s="3"/>
      <c r="G80" s="10">
        <v>94.144000000000005</v>
      </c>
      <c r="H80" s="10">
        <v>96.25</v>
      </c>
      <c r="I80" s="10">
        <v>98.064999999999998</v>
      </c>
      <c r="J80" s="10">
        <v>100.01900000000001</v>
      </c>
      <c r="K80" s="10">
        <v>100</v>
      </c>
      <c r="L80" s="10">
        <v>100.01600000000001</v>
      </c>
      <c r="M80" s="10">
        <v>101.14100000000001</v>
      </c>
      <c r="N80" s="10">
        <v>101.92</v>
      </c>
      <c r="O80" s="10">
        <v>103.20699999999999</v>
      </c>
      <c r="P80" s="10">
        <v>104.07</v>
      </c>
      <c r="Q80" s="10">
        <v>104.488</v>
      </c>
      <c r="R80" s="10">
        <v>104.488</v>
      </c>
      <c r="S80" s="16">
        <f t="shared" si="10"/>
        <v>100.65066666666667</v>
      </c>
      <c r="T80" s="16">
        <f t="shared" si="11"/>
        <v>1308.4586666666667</v>
      </c>
      <c r="U80" s="16">
        <f t="shared" si="12"/>
        <v>104.488</v>
      </c>
      <c r="V80" s="16">
        <f t="shared" si="13"/>
        <v>94.144000000000005</v>
      </c>
      <c r="W80" s="1" t="str">
        <f t="shared" si="14"/>
        <v>Middle</v>
      </c>
      <c r="X80" s="1" t="s">
        <v>88</v>
      </c>
      <c r="Y80" s="1" t="str">
        <f>VLOOKUP(X80,Sheet2!$A$1:$B$78,2,FALSE)</f>
        <v>Government enterprises</v>
      </c>
    </row>
    <row r="81" spans="1:25" x14ac:dyDescent="0.45">
      <c r="A81" s="7" t="s">
        <v>2</v>
      </c>
      <c r="B81" s="3" t="s">
        <v>2</v>
      </c>
      <c r="C81" s="3"/>
      <c r="D81" s="3" t="s">
        <v>81</v>
      </c>
      <c r="E81" s="3"/>
      <c r="F81" s="5"/>
      <c r="G81" s="10">
        <v>96.191999999999993</v>
      </c>
      <c r="H81" s="10">
        <v>97.272000000000006</v>
      </c>
      <c r="I81" s="10">
        <v>98.24</v>
      </c>
      <c r="J81" s="10">
        <v>99.866</v>
      </c>
      <c r="K81" s="10">
        <v>100</v>
      </c>
      <c r="L81" s="10">
        <v>99.897999999999996</v>
      </c>
      <c r="M81" s="10">
        <v>100.91500000000001</v>
      </c>
      <c r="N81" s="10">
        <v>101.69499999999999</v>
      </c>
      <c r="O81" s="10">
        <v>102.877</v>
      </c>
      <c r="P81" s="10">
        <v>103.67100000000001</v>
      </c>
      <c r="Q81" s="10">
        <v>104.11499999999999</v>
      </c>
      <c r="R81" s="10">
        <v>103.873</v>
      </c>
      <c r="S81" s="16">
        <f t="shared" si="10"/>
        <v>100.71783333333333</v>
      </c>
      <c r="T81" s="16">
        <f t="shared" si="11"/>
        <v>1309.3318333333334</v>
      </c>
      <c r="U81" s="16">
        <f t="shared" si="12"/>
        <v>104.11499999999999</v>
      </c>
      <c r="V81" s="16">
        <f t="shared" si="13"/>
        <v>96.191999999999993</v>
      </c>
      <c r="W81" s="1" t="str">
        <f t="shared" si="14"/>
        <v>Middle</v>
      </c>
      <c r="X81" s="1" t="s">
        <v>82</v>
      </c>
      <c r="Y81" s="1" t="str">
        <f>VLOOKUP(X81,Sheet2!$A$1:$B$78,2,FALSE)</f>
        <v>Other services, except government</v>
      </c>
    </row>
    <row r="82" spans="1:25" x14ac:dyDescent="0.45">
      <c r="A82" s="7" t="s">
        <v>2</v>
      </c>
      <c r="B82" s="3" t="s">
        <v>2</v>
      </c>
      <c r="C82" s="3" t="s">
        <v>82</v>
      </c>
      <c r="D82" s="3"/>
      <c r="E82" s="3"/>
      <c r="F82" s="5"/>
      <c r="G82" s="10">
        <v>96.25</v>
      </c>
      <c r="H82" s="10">
        <v>96.25</v>
      </c>
      <c r="I82" s="10">
        <v>98.064999999999998</v>
      </c>
      <c r="J82" s="10">
        <v>100.01900000000001</v>
      </c>
      <c r="K82" s="10">
        <v>100</v>
      </c>
      <c r="L82" s="10">
        <v>100.01600000000001</v>
      </c>
      <c r="M82" s="10">
        <v>101.14100000000001</v>
      </c>
      <c r="N82" s="10">
        <v>101.92</v>
      </c>
      <c r="O82" s="10">
        <v>103.20699999999999</v>
      </c>
      <c r="P82" s="10">
        <v>104.07</v>
      </c>
      <c r="Q82" s="10">
        <v>104.488</v>
      </c>
      <c r="R82" s="10">
        <v>104.169</v>
      </c>
      <c r="S82" s="16">
        <f t="shared" si="10"/>
        <v>100.79958333333333</v>
      </c>
      <c r="T82" s="16">
        <f t="shared" si="11"/>
        <v>1310.3945833333335</v>
      </c>
      <c r="U82" s="16">
        <f t="shared" si="12"/>
        <v>104.488</v>
      </c>
      <c r="V82" s="16">
        <f t="shared" si="13"/>
        <v>96.25</v>
      </c>
      <c r="W82" s="1" t="str">
        <f t="shared" si="14"/>
        <v>Middle</v>
      </c>
      <c r="X82" s="1" t="s">
        <v>55</v>
      </c>
      <c r="Y82" s="1" t="str">
        <f>VLOOKUP(X82,Sheet2!$A$1:$B$78,2,FALSE)</f>
        <v>Real estate and rental and leasing</v>
      </c>
    </row>
    <row r="83" spans="1:25" x14ac:dyDescent="0.45">
      <c r="A83" s="7" t="s">
        <v>2</v>
      </c>
      <c r="B83" s="2" t="s">
        <v>83</v>
      </c>
      <c r="C83" s="3"/>
      <c r="D83" s="3"/>
      <c r="E83" s="3"/>
      <c r="F83" s="5"/>
      <c r="G83" s="12">
        <v>96.751999999999995</v>
      </c>
      <c r="H83" s="12">
        <v>98.582999999999998</v>
      </c>
      <c r="I83" s="12">
        <v>100.00700000000001</v>
      </c>
      <c r="J83" s="12">
        <v>102.229</v>
      </c>
      <c r="K83" s="12">
        <v>100</v>
      </c>
      <c r="L83" s="12">
        <v>100.294</v>
      </c>
      <c r="M83" s="12">
        <v>101.529</v>
      </c>
      <c r="N83" s="12">
        <v>101.673</v>
      </c>
      <c r="O83" s="12">
        <v>102.36799999999999</v>
      </c>
      <c r="P83" s="12">
        <v>102.913</v>
      </c>
      <c r="Q83" s="12">
        <v>102.18300000000001</v>
      </c>
      <c r="R83" s="12">
        <v>101.277</v>
      </c>
      <c r="S83" s="16">
        <f t="shared" si="10"/>
        <v>100.81733333333334</v>
      </c>
      <c r="T83" s="16">
        <f t="shared" si="11"/>
        <v>1310.6253333333334</v>
      </c>
      <c r="U83" s="16">
        <f t="shared" si="12"/>
        <v>102.913</v>
      </c>
      <c r="V83" s="16">
        <f t="shared" si="13"/>
        <v>96.751999999999995</v>
      </c>
      <c r="W83" s="1" t="str">
        <f t="shared" si="14"/>
        <v>Middle</v>
      </c>
      <c r="X83" s="1" t="s">
        <v>56</v>
      </c>
      <c r="Y83" s="1" t="str">
        <f>VLOOKUP(X83,Sheet2!$A$1:$B$78,2,FALSE)</f>
        <v>Real estate</v>
      </c>
    </row>
    <row r="84" spans="1:25" x14ac:dyDescent="0.45">
      <c r="A84" s="7" t="s">
        <v>2</v>
      </c>
      <c r="B84" s="3" t="s">
        <v>2</v>
      </c>
      <c r="C84" s="3" t="s">
        <v>84</v>
      </c>
      <c r="D84" s="3"/>
      <c r="E84" s="3"/>
      <c r="F84" s="5"/>
      <c r="G84" s="10">
        <v>93.052000000000007</v>
      </c>
      <c r="H84" s="10">
        <v>98.477999999999994</v>
      </c>
      <c r="I84" s="10">
        <v>101.21</v>
      </c>
      <c r="J84" s="10">
        <v>101.18300000000001</v>
      </c>
      <c r="K84" s="10">
        <v>100</v>
      </c>
      <c r="L84" s="10">
        <v>100.047</v>
      </c>
      <c r="M84" s="10">
        <v>103.56</v>
      </c>
      <c r="N84" s="10">
        <v>103.36799999999999</v>
      </c>
      <c r="O84" s="10">
        <v>103.941</v>
      </c>
      <c r="P84" s="10">
        <v>103.73099999999999</v>
      </c>
      <c r="Q84" s="10">
        <v>103.893</v>
      </c>
      <c r="R84" s="10">
        <v>103.64700000000001</v>
      </c>
      <c r="S84" s="16">
        <f t="shared" si="10"/>
        <v>101.34249999999999</v>
      </c>
      <c r="T84" s="16">
        <f t="shared" si="11"/>
        <v>1317.4524999999999</v>
      </c>
      <c r="U84" s="16">
        <f t="shared" si="12"/>
        <v>103.941</v>
      </c>
      <c r="V84" s="16">
        <f t="shared" si="13"/>
        <v>93.052000000000007</v>
      </c>
      <c r="W84" s="1" t="str">
        <f t="shared" si="14"/>
        <v>High</v>
      </c>
      <c r="X84" s="1" t="s">
        <v>59</v>
      </c>
      <c r="Y84" s="1" t="str">
        <f>VLOOKUP(X84,Sheet2!$A$1:$B$78,2,FALSE)</f>
        <v>Rental and leasing services and lessors of intangible assets</v>
      </c>
    </row>
    <row r="85" spans="1:25" x14ac:dyDescent="0.45">
      <c r="A85" s="7" t="s">
        <v>2</v>
      </c>
      <c r="B85" s="3" t="s">
        <v>2</v>
      </c>
      <c r="C85" s="3" t="s">
        <v>2</v>
      </c>
      <c r="D85" s="3" t="s">
        <v>85</v>
      </c>
      <c r="E85" s="3"/>
      <c r="F85" s="3"/>
      <c r="G85" s="12">
        <v>86.052000000000007</v>
      </c>
      <c r="H85" s="12">
        <v>89.372</v>
      </c>
      <c r="I85" s="12">
        <v>92.03</v>
      </c>
      <c r="J85" s="12">
        <v>96.486000000000004</v>
      </c>
      <c r="K85" s="12">
        <v>100</v>
      </c>
      <c r="L85" s="12">
        <v>102.181</v>
      </c>
      <c r="M85" s="12">
        <v>104.746</v>
      </c>
      <c r="N85" s="12">
        <v>107.57</v>
      </c>
      <c r="O85" s="12">
        <v>110.048</v>
      </c>
      <c r="P85" s="12">
        <v>112.126</v>
      </c>
      <c r="Q85" s="12">
        <v>114.49</v>
      </c>
      <c r="R85" s="12">
        <v>116.584</v>
      </c>
      <c r="S85" s="16">
        <f t="shared" si="10"/>
        <v>102.64041666666667</v>
      </c>
      <c r="T85" s="16">
        <f t="shared" si="11"/>
        <v>1334.3254166666666</v>
      </c>
      <c r="U85" s="16">
        <f t="shared" si="12"/>
        <v>116.584</v>
      </c>
      <c r="V85" s="16">
        <f t="shared" si="13"/>
        <v>86.052000000000007</v>
      </c>
      <c r="W85" s="1" t="str">
        <f t="shared" si="14"/>
        <v>High</v>
      </c>
      <c r="X85" s="1" t="s">
        <v>62</v>
      </c>
      <c r="Y85" s="1" t="str">
        <f>VLOOKUP(X85,Sheet2!$A$1:$B$78,2,FALSE)</f>
        <v>Professional, scientific, and technical services</v>
      </c>
    </row>
    <row r="86" spans="1:25" x14ac:dyDescent="0.45">
      <c r="A86" s="7" t="s">
        <v>2</v>
      </c>
      <c r="B86" s="3" t="s">
        <v>2</v>
      </c>
      <c r="C86" s="3" t="s">
        <v>2</v>
      </c>
      <c r="D86" s="3" t="s">
        <v>2</v>
      </c>
      <c r="E86" s="3" t="s">
        <v>86</v>
      </c>
      <c r="F86" s="3"/>
      <c r="G86" s="12">
        <v>129.41499999999999</v>
      </c>
      <c r="H86" s="12">
        <v>119.36799999999999</v>
      </c>
      <c r="I86" s="12">
        <v>98.686000000000007</v>
      </c>
      <c r="J86" s="12">
        <v>100.36199999999999</v>
      </c>
      <c r="K86" s="12">
        <v>100</v>
      </c>
      <c r="L86" s="12">
        <v>98.632999999999996</v>
      </c>
      <c r="M86" s="12">
        <v>98.016000000000005</v>
      </c>
      <c r="N86" s="12">
        <v>98.274000000000001</v>
      </c>
      <c r="O86" s="12">
        <v>98.442999999999998</v>
      </c>
      <c r="P86" s="12">
        <v>98.792000000000002</v>
      </c>
      <c r="Q86" s="12">
        <v>99.126000000000005</v>
      </c>
      <c r="R86" s="12">
        <v>98.715999999999994</v>
      </c>
      <c r="S86" s="16">
        <f t="shared" si="10"/>
        <v>103.15258333333333</v>
      </c>
      <c r="T86" s="16">
        <f t="shared" si="11"/>
        <v>1340.9835833333332</v>
      </c>
      <c r="U86" s="16">
        <f t="shared" si="12"/>
        <v>129.41499999999999</v>
      </c>
      <c r="V86" s="16">
        <f t="shared" si="13"/>
        <v>98.016000000000005</v>
      </c>
      <c r="W86" s="1" t="str">
        <f t="shared" si="14"/>
        <v>High</v>
      </c>
      <c r="X86" s="1" t="s">
        <v>63</v>
      </c>
      <c r="Y86" s="1" t="str">
        <f>VLOOKUP(X86,Sheet2!$A$1:$B$78,2,FALSE)</f>
        <v>Professional, scientific, and technical services</v>
      </c>
    </row>
    <row r="87" spans="1:25" x14ac:dyDescent="0.45">
      <c r="A87" s="7" t="s">
        <v>2</v>
      </c>
      <c r="B87" s="3" t="s">
        <v>2</v>
      </c>
      <c r="C87" s="3" t="s">
        <v>2</v>
      </c>
      <c r="D87" s="3" t="s">
        <v>2</v>
      </c>
      <c r="E87" s="3" t="s">
        <v>87</v>
      </c>
      <c r="F87" s="3"/>
      <c r="G87" s="10">
        <v>81.887</v>
      </c>
      <c r="H87" s="10">
        <v>94.917000000000002</v>
      </c>
      <c r="I87" s="10">
        <v>99.756</v>
      </c>
      <c r="J87" s="10">
        <v>102.211</v>
      </c>
      <c r="K87" s="10">
        <v>100</v>
      </c>
      <c r="L87" s="10">
        <v>103.968</v>
      </c>
      <c r="M87" s="10">
        <v>111.768</v>
      </c>
      <c r="N87" s="10">
        <v>111.223</v>
      </c>
      <c r="O87" s="10">
        <v>109.914</v>
      </c>
      <c r="P87" s="10">
        <v>108.801</v>
      </c>
      <c r="Q87" s="10">
        <v>107.929</v>
      </c>
      <c r="R87" s="10">
        <v>106.572</v>
      </c>
      <c r="S87" s="16">
        <f t="shared" si="10"/>
        <v>103.24549999999999</v>
      </c>
      <c r="T87" s="16">
        <f t="shared" si="11"/>
        <v>1342.1914999999999</v>
      </c>
      <c r="U87" s="16">
        <f t="shared" si="12"/>
        <v>111.768</v>
      </c>
      <c r="V87" s="16">
        <f t="shared" si="13"/>
        <v>81.887</v>
      </c>
      <c r="W87" s="1" t="str">
        <f t="shared" si="14"/>
        <v>High</v>
      </c>
      <c r="X87" s="1" t="s">
        <v>64</v>
      </c>
      <c r="Y87" s="1" t="str">
        <f>VLOOKUP(X87,Sheet2!$A$1:$B$78,2,FALSE)</f>
        <v>Professional, scientific, and technical services</v>
      </c>
    </row>
    <row r="88" spans="1:25" x14ac:dyDescent="0.45">
      <c r="A88" s="7" t="s">
        <v>2</v>
      </c>
      <c r="B88" s="3" t="s">
        <v>2</v>
      </c>
      <c r="C88" s="3" t="s">
        <v>2</v>
      </c>
      <c r="D88" s="3" t="s">
        <v>88</v>
      </c>
      <c r="E88" s="3"/>
      <c r="F88" s="3"/>
      <c r="G88" s="12">
        <v>87.221999999999994</v>
      </c>
      <c r="H88" s="12">
        <v>91.054000000000002</v>
      </c>
      <c r="I88" s="12">
        <v>93.962000000000003</v>
      </c>
      <c r="J88" s="12">
        <v>97.361000000000004</v>
      </c>
      <c r="K88" s="12">
        <v>100</v>
      </c>
      <c r="L88" s="12">
        <v>102.23699999999999</v>
      </c>
      <c r="M88" s="12">
        <v>105.864</v>
      </c>
      <c r="N88" s="12">
        <v>109.044</v>
      </c>
      <c r="O88" s="12">
        <v>111.58499999999999</v>
      </c>
      <c r="P88" s="12">
        <v>113.235</v>
      </c>
      <c r="Q88" s="12">
        <v>114.49299999999999</v>
      </c>
      <c r="R88" s="12">
        <v>115.593</v>
      </c>
      <c r="S88" s="16">
        <f t="shared" si="10"/>
        <v>103.47083333333335</v>
      </c>
      <c r="T88" s="16">
        <f t="shared" si="11"/>
        <v>1345.1208333333334</v>
      </c>
      <c r="U88" s="16">
        <f t="shared" si="12"/>
        <v>115.593</v>
      </c>
      <c r="V88" s="16">
        <f t="shared" si="13"/>
        <v>87.221999999999994</v>
      </c>
      <c r="W88" s="1" t="str">
        <f t="shared" si="14"/>
        <v>High</v>
      </c>
      <c r="X88" s="1" t="s">
        <v>65</v>
      </c>
      <c r="Y88" s="1" t="str">
        <f>VLOOKUP(X88,Sheet2!$A$1:$B$78,2,FALSE)</f>
        <v>Management of companies and enterprises</v>
      </c>
    </row>
    <row r="89" spans="1:25" x14ac:dyDescent="0.45">
      <c r="A89" s="7" t="s">
        <v>2</v>
      </c>
      <c r="B89" s="3" t="s">
        <v>2</v>
      </c>
      <c r="C89" s="3" t="s">
        <v>89</v>
      </c>
      <c r="D89" s="3"/>
      <c r="E89" s="3"/>
      <c r="F89" s="5"/>
      <c r="G89" s="12">
        <v>135.816</v>
      </c>
      <c r="H89" s="12">
        <v>122.992</v>
      </c>
      <c r="I89" s="12">
        <v>98.795000000000002</v>
      </c>
      <c r="J89" s="12">
        <v>100.43300000000001</v>
      </c>
      <c r="K89" s="12">
        <v>100</v>
      </c>
      <c r="L89" s="12">
        <v>98.322000000000003</v>
      </c>
      <c r="M89" s="12">
        <v>97.308999999999997</v>
      </c>
      <c r="N89" s="12">
        <v>97.463999999999999</v>
      </c>
      <c r="O89" s="12">
        <v>97.453000000000003</v>
      </c>
      <c r="P89" s="12">
        <v>97.68</v>
      </c>
      <c r="Q89" s="12">
        <v>97.988</v>
      </c>
      <c r="R89" s="12">
        <v>97.545000000000002</v>
      </c>
      <c r="S89" s="16">
        <f t="shared" si="10"/>
        <v>103.48308333333335</v>
      </c>
      <c r="T89" s="16">
        <f t="shared" si="11"/>
        <v>1345.2800833333336</v>
      </c>
      <c r="U89" s="16">
        <f t="shared" si="12"/>
        <v>135.816</v>
      </c>
      <c r="V89" s="16">
        <f t="shared" si="13"/>
        <v>97.308999999999997</v>
      </c>
      <c r="W89" s="1" t="str">
        <f t="shared" si="14"/>
        <v>High</v>
      </c>
      <c r="X89" s="1" t="s">
        <v>66</v>
      </c>
      <c r="Y89" s="1" t="str">
        <f>VLOOKUP(X89,Sheet2!$A$1:$B$78,2,FALSE)</f>
        <v>Administrative and waste management services</v>
      </c>
    </row>
    <row r="90" spans="1:25" x14ac:dyDescent="0.45">
      <c r="A90" s="8" t="s">
        <v>90</v>
      </c>
      <c r="B90" s="3"/>
      <c r="C90" s="3"/>
      <c r="D90" s="3"/>
      <c r="E90" s="3"/>
      <c r="F90" s="3"/>
      <c r="G90" s="12">
        <v>86.108999999999995</v>
      </c>
      <c r="H90" s="12">
        <v>90.2</v>
      </c>
      <c r="I90" s="12">
        <v>93.28</v>
      </c>
      <c r="J90" s="12">
        <v>96.912999999999997</v>
      </c>
      <c r="K90" s="12">
        <v>100</v>
      </c>
      <c r="L90" s="12">
        <v>102.62</v>
      </c>
      <c r="M90" s="12">
        <v>106.69499999999999</v>
      </c>
      <c r="N90" s="12">
        <v>110.33799999999999</v>
      </c>
      <c r="O90" s="12">
        <v>113.131</v>
      </c>
      <c r="P90" s="12">
        <v>114.946</v>
      </c>
      <c r="Q90" s="12">
        <v>116.386</v>
      </c>
      <c r="R90" s="12">
        <v>117.80500000000001</v>
      </c>
      <c r="S90" s="16">
        <f t="shared" si="10"/>
        <v>104.03525</v>
      </c>
      <c r="T90" s="16">
        <f t="shared" si="11"/>
        <v>1352.4582499999999</v>
      </c>
      <c r="U90" s="16">
        <f t="shared" si="12"/>
        <v>117.80500000000001</v>
      </c>
      <c r="V90" s="16">
        <f t="shared" si="13"/>
        <v>86.108999999999995</v>
      </c>
      <c r="W90" s="1" t="str">
        <f t="shared" si="14"/>
        <v>High</v>
      </c>
      <c r="X90" s="1" t="s">
        <v>67</v>
      </c>
      <c r="Y90" s="1" t="str">
        <f>VLOOKUP(X90,Sheet2!$A$1:$B$78,2,FALSE)</f>
        <v>Management of companies and enterprises</v>
      </c>
    </row>
    <row r="91" spans="1:25" x14ac:dyDescent="0.45">
      <c r="A91" s="9" t="s">
        <v>91</v>
      </c>
      <c r="B91" s="4"/>
      <c r="C91" s="4"/>
      <c r="D91" s="4"/>
      <c r="E91" s="4"/>
      <c r="F91" s="3"/>
      <c r="G91" s="15">
        <v>84.313000000000002</v>
      </c>
      <c r="H91" s="15">
        <v>88.16</v>
      </c>
      <c r="I91" s="15">
        <v>91.159000000000006</v>
      </c>
      <c r="J91" s="15">
        <v>96.423000000000002</v>
      </c>
      <c r="K91" s="15">
        <v>100</v>
      </c>
      <c r="L91" s="15">
        <v>103.366</v>
      </c>
      <c r="M91" s="15">
        <v>107.327</v>
      </c>
      <c r="N91" s="15">
        <v>113.22199999999999</v>
      </c>
      <c r="O91" s="15">
        <v>117.815</v>
      </c>
      <c r="P91" s="15">
        <v>121.01</v>
      </c>
      <c r="Q91" s="15">
        <v>125.468</v>
      </c>
      <c r="R91" s="15">
        <v>129.05199999999999</v>
      </c>
      <c r="S91" s="16">
        <f t="shared" si="10"/>
        <v>106.44291666666668</v>
      </c>
      <c r="T91" s="16">
        <f t="shared" si="11"/>
        <v>1383.7579166666667</v>
      </c>
      <c r="U91" s="16">
        <f t="shared" si="12"/>
        <v>129.05199999999999</v>
      </c>
      <c r="V91" s="16">
        <f t="shared" si="13"/>
        <v>84.313000000000002</v>
      </c>
      <c r="W91" s="1" t="str">
        <f t="shared" si="14"/>
        <v>High</v>
      </c>
      <c r="X91" s="1" t="s">
        <v>68</v>
      </c>
      <c r="Y91" s="1" t="str">
        <f>VLOOKUP(X91,Sheet2!$A$1:$B$78,2,FALSE)</f>
        <v>Administrative and waste management services</v>
      </c>
    </row>
    <row r="92" spans="1:25" x14ac:dyDescent="0.45">
      <c r="A92" s="23" t="s">
        <v>93</v>
      </c>
      <c r="B92" s="23"/>
      <c r="C92" s="23"/>
      <c r="D92" s="23"/>
      <c r="E92" s="23"/>
      <c r="F92" s="23"/>
      <c r="G92" s="14">
        <f t="shared" ref="G92:V92" si="15">SUM(G1:G91)</f>
        <v>10756.80000000001</v>
      </c>
      <c r="H92" s="14">
        <f t="shared" si="15"/>
        <v>10864.224</v>
      </c>
      <c r="I92" s="14">
        <f t="shared" si="15"/>
        <v>10898.810999999998</v>
      </c>
      <c r="J92" s="14">
        <f t="shared" si="15"/>
        <v>11018.63000000001</v>
      </c>
      <c r="K92" s="14">
        <f t="shared" si="15"/>
        <v>11009</v>
      </c>
      <c r="L92" s="14">
        <f t="shared" si="15"/>
        <v>10994.535999999987</v>
      </c>
      <c r="M92" s="14">
        <f t="shared" si="15"/>
        <v>11063.710999999981</v>
      </c>
      <c r="N92" s="14">
        <f t="shared" si="15"/>
        <v>11101.623000000001</v>
      </c>
      <c r="O92" s="14">
        <f t="shared" si="15"/>
        <v>11187.698000000015</v>
      </c>
      <c r="P92" s="14">
        <f t="shared" si="15"/>
        <v>11244.46099999999</v>
      </c>
      <c r="Q92" s="14">
        <f t="shared" si="15"/>
        <v>11271.894999999999</v>
      </c>
      <c r="R92" s="14">
        <f t="shared" si="15"/>
        <v>11242.608999999997</v>
      </c>
      <c r="S92" s="14">
        <f t="shared" si="15"/>
        <v>9043.9998333333278</v>
      </c>
      <c r="T92" s="14">
        <f t="shared" si="15"/>
        <v>117571.9978333332</v>
      </c>
      <c r="U92" s="14">
        <f t="shared" si="15"/>
        <v>9564.4070000000138</v>
      </c>
      <c r="V92" s="14">
        <f t="shared" si="15"/>
        <v>8449.8240000000078</v>
      </c>
    </row>
    <row r="93" spans="1:25" x14ac:dyDescent="0.45">
      <c r="A93" s="23" t="s">
        <v>92</v>
      </c>
      <c r="B93" s="23"/>
      <c r="C93" s="23"/>
      <c r="D93" s="23"/>
      <c r="E93" s="23"/>
      <c r="F93" s="23"/>
      <c r="G93" s="14">
        <f t="shared" ref="G93:V93" si="16">AVERAGE(G1:G91)</f>
        <v>118.20659340659351</v>
      </c>
      <c r="H93" s="14">
        <f t="shared" si="16"/>
        <v>119.38707692307692</v>
      </c>
      <c r="I93" s="14">
        <f t="shared" si="16"/>
        <v>119.76715384615382</v>
      </c>
      <c r="J93" s="14">
        <f t="shared" si="16"/>
        <v>121.08384615384627</v>
      </c>
      <c r="K93" s="14">
        <f t="shared" si="16"/>
        <v>120.97802197802197</v>
      </c>
      <c r="L93" s="14">
        <f t="shared" si="16"/>
        <v>120.81907692307678</v>
      </c>
      <c r="M93" s="14">
        <f t="shared" si="16"/>
        <v>121.57924175824155</v>
      </c>
      <c r="N93" s="14">
        <f t="shared" si="16"/>
        <v>121.99585714285716</v>
      </c>
      <c r="O93" s="14">
        <f t="shared" si="16"/>
        <v>122.94173626373643</v>
      </c>
      <c r="P93" s="14">
        <f t="shared" si="16"/>
        <v>123.56550549450539</v>
      </c>
      <c r="Q93" s="14">
        <f t="shared" si="16"/>
        <v>123.86697802197801</v>
      </c>
      <c r="R93" s="14">
        <f t="shared" si="16"/>
        <v>123.54515384615381</v>
      </c>
      <c r="S93" s="14">
        <f t="shared" si="16"/>
        <v>100.48888703703697</v>
      </c>
      <c r="T93" s="14">
        <f t="shared" si="16"/>
        <v>1306.3555314814801</v>
      </c>
      <c r="U93" s="14">
        <f t="shared" si="16"/>
        <v>106.27118888888904</v>
      </c>
      <c r="V93" s="14">
        <f t="shared" si="16"/>
        <v>93.886933333333417</v>
      </c>
    </row>
    <row r="94" spans="1:25" x14ac:dyDescent="0.45"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25" x14ac:dyDescent="0.45"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25" x14ac:dyDescent="0.45"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7:18" x14ac:dyDescent="0.45"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7:18" x14ac:dyDescent="0.45"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7:18" x14ac:dyDescent="0.45"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7:18" x14ac:dyDescent="0.45"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7:18" x14ac:dyDescent="0.45"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7:18" x14ac:dyDescent="0.45"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  <row r="103" spans="7:18" x14ac:dyDescent="0.45"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7:18" x14ac:dyDescent="0.45"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7:18" x14ac:dyDescent="0.45"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7:18" x14ac:dyDescent="0.45"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7:18" x14ac:dyDescent="0.45"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7:18" x14ac:dyDescent="0.45"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7:18" x14ac:dyDescent="0.45"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7:18" x14ac:dyDescent="0.45"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7:18" x14ac:dyDescent="0.45"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7:18" x14ac:dyDescent="0.45"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7:18" x14ac:dyDescent="0.45"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7:18" x14ac:dyDescent="0.45"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7:18" x14ac:dyDescent="0.45"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7:18" x14ac:dyDescent="0.45"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</row>
    <row r="117" spans="7:18" x14ac:dyDescent="0.45"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</row>
    <row r="118" spans="7:18" x14ac:dyDescent="0.45"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</row>
    <row r="119" spans="7:18" x14ac:dyDescent="0.45"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7:18" x14ac:dyDescent="0.45"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7:18" x14ac:dyDescent="0.45"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7:18" x14ac:dyDescent="0.45"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7:18" x14ac:dyDescent="0.45"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7:18" x14ac:dyDescent="0.45"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7:18" x14ac:dyDescent="0.45"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7:18" x14ac:dyDescent="0.45"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7:18" x14ac:dyDescent="0.45"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7:18" x14ac:dyDescent="0.45"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7:18" x14ac:dyDescent="0.45"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7:18" x14ac:dyDescent="0.45"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7:18" x14ac:dyDescent="0.45"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7:18" x14ac:dyDescent="0.45"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</row>
    <row r="133" spans="7:18" x14ac:dyDescent="0.45"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</row>
    <row r="134" spans="7:18" x14ac:dyDescent="0.45"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</row>
    <row r="135" spans="7:18" x14ac:dyDescent="0.45"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7:18" x14ac:dyDescent="0.45"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7:18" x14ac:dyDescent="0.45"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7:18" x14ac:dyDescent="0.45"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7:18" x14ac:dyDescent="0.45"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  <row r="140" spans="7:18" x14ac:dyDescent="0.45"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</row>
    <row r="141" spans="7:18" x14ac:dyDescent="0.45"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</row>
    <row r="142" spans="7:18" x14ac:dyDescent="0.45"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</row>
    <row r="143" spans="7:18" x14ac:dyDescent="0.45"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spans="7:18" x14ac:dyDescent="0.45"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</row>
    <row r="145" spans="7:18" x14ac:dyDescent="0.45"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</row>
    <row r="146" spans="7:18" x14ac:dyDescent="0.45"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</row>
    <row r="147" spans="7:18" x14ac:dyDescent="0.45"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7:18" x14ac:dyDescent="0.45"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</row>
    <row r="149" spans="7:18" x14ac:dyDescent="0.45"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</row>
    <row r="150" spans="7:18" x14ac:dyDescent="0.45"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</row>
    <row r="151" spans="7:18" x14ac:dyDescent="0.45"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7:18" x14ac:dyDescent="0.45"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</row>
    <row r="153" spans="7:18" x14ac:dyDescent="0.45"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</row>
    <row r="154" spans="7:18" x14ac:dyDescent="0.45"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</row>
    <row r="155" spans="7:18" x14ac:dyDescent="0.45"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7:18" x14ac:dyDescent="0.45"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</row>
    <row r="157" spans="7:18" x14ac:dyDescent="0.45"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</row>
    <row r="158" spans="7:18" x14ac:dyDescent="0.45"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</row>
    <row r="159" spans="7:18" x14ac:dyDescent="0.45"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</row>
    <row r="160" spans="7:18" x14ac:dyDescent="0.45"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7:18" x14ac:dyDescent="0.45"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</row>
    <row r="162" spans="7:18" x14ac:dyDescent="0.45"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</row>
    <row r="163" spans="7:18" x14ac:dyDescent="0.45"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</row>
    <row r="164" spans="7:18" x14ac:dyDescent="0.45"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</row>
    <row r="165" spans="7:18" x14ac:dyDescent="0.45"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</row>
    <row r="166" spans="7:18" x14ac:dyDescent="0.45"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7:18" x14ac:dyDescent="0.45"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7:18" x14ac:dyDescent="0.45"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</row>
    <row r="169" spans="7:18" x14ac:dyDescent="0.45"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</row>
    <row r="170" spans="7:18" x14ac:dyDescent="0.45"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</row>
    <row r="171" spans="7:18" x14ac:dyDescent="0.45"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7:18" x14ac:dyDescent="0.45"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</row>
    <row r="173" spans="7:18" x14ac:dyDescent="0.45"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</row>
    <row r="174" spans="7:18" x14ac:dyDescent="0.45"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</row>
    <row r="175" spans="7:18" x14ac:dyDescent="0.45"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7:18" x14ac:dyDescent="0.45"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</row>
    <row r="177" spans="7:18" x14ac:dyDescent="0.45"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</row>
    <row r="178" spans="7:18" x14ac:dyDescent="0.45"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</row>
    <row r="179" spans="7:18" x14ac:dyDescent="0.45"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7:18" x14ac:dyDescent="0.45"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</row>
    <row r="181" spans="7:18" x14ac:dyDescent="0.45"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</row>
  </sheetData>
  <sortState ref="G2:V85">
    <sortCondition ref="S2:S85"/>
  </sortState>
  <mergeCells count="4">
    <mergeCell ref="A2:F2"/>
    <mergeCell ref="A1:F1"/>
    <mergeCell ref="A92:F92"/>
    <mergeCell ref="A93:F9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workbookViewId="0">
      <selection activeCell="B15" sqref="B15"/>
    </sheetView>
  </sheetViews>
  <sheetFormatPr defaultRowHeight="14.25" x14ac:dyDescent="0.45"/>
  <cols>
    <col min="1" max="1" width="54.19921875" customWidth="1"/>
    <col min="2" max="2" width="54.53125" customWidth="1"/>
  </cols>
  <sheetData>
    <row r="1" spans="1:2" x14ac:dyDescent="0.45">
      <c r="A1" s="1" t="s">
        <v>4</v>
      </c>
      <c r="B1" t="s">
        <v>4</v>
      </c>
    </row>
    <row r="2" spans="1:2" x14ac:dyDescent="0.45">
      <c r="A2" s="1" t="s">
        <v>5</v>
      </c>
      <c r="B2" t="s">
        <v>5</v>
      </c>
    </row>
    <row r="3" spans="1:2" x14ac:dyDescent="0.45">
      <c r="A3" s="1" t="s">
        <v>6</v>
      </c>
      <c r="B3" t="s">
        <v>6</v>
      </c>
    </row>
    <row r="4" spans="1:2" x14ac:dyDescent="0.45">
      <c r="A4" s="1" t="s">
        <v>7</v>
      </c>
      <c r="B4" t="s">
        <v>7</v>
      </c>
    </row>
    <row r="5" spans="1:2" x14ac:dyDescent="0.45">
      <c r="A5" s="1" t="s">
        <v>8</v>
      </c>
      <c r="B5" s="1" t="s">
        <v>8</v>
      </c>
    </row>
    <row r="6" spans="1:2" x14ac:dyDescent="0.45">
      <c r="A6" t="s">
        <v>9</v>
      </c>
      <c r="B6" s="1" t="s">
        <v>8</v>
      </c>
    </row>
    <row r="7" spans="1:2" x14ac:dyDescent="0.45">
      <c r="A7" t="s">
        <v>10</v>
      </c>
      <c r="B7" s="1" t="s">
        <v>8</v>
      </c>
    </row>
    <row r="8" spans="1:2" x14ac:dyDescent="0.45">
      <c r="A8" t="s">
        <v>11</v>
      </c>
      <c r="B8" s="1" t="s">
        <v>8</v>
      </c>
    </row>
    <row r="9" spans="1:2" x14ac:dyDescent="0.45">
      <c r="A9" t="s">
        <v>12</v>
      </c>
      <c r="B9" s="1" t="s">
        <v>8</v>
      </c>
    </row>
    <row r="10" spans="1:2" x14ac:dyDescent="0.45">
      <c r="A10" t="s">
        <v>13</v>
      </c>
      <c r="B10" s="1" t="s">
        <v>8</v>
      </c>
    </row>
    <row r="11" spans="1:2" x14ac:dyDescent="0.45">
      <c r="A11" t="s">
        <v>14</v>
      </c>
      <c r="B11" s="1" t="s">
        <v>8</v>
      </c>
    </row>
    <row r="12" spans="1:2" x14ac:dyDescent="0.45">
      <c r="A12" t="s">
        <v>15</v>
      </c>
      <c r="B12" s="1" t="s">
        <v>8</v>
      </c>
    </row>
    <row r="13" spans="1:2" x14ac:dyDescent="0.45">
      <c r="A13" t="s">
        <v>16</v>
      </c>
      <c r="B13" s="1" t="s">
        <v>8</v>
      </c>
    </row>
    <row r="14" spans="1:2" x14ac:dyDescent="0.45">
      <c r="A14" t="s">
        <v>17</v>
      </c>
      <c r="B14" s="1" t="s">
        <v>8</v>
      </c>
    </row>
    <row r="15" spans="1:2" x14ac:dyDescent="0.45">
      <c r="A15" t="s">
        <v>18</v>
      </c>
      <c r="B15" s="1" t="s">
        <v>8</v>
      </c>
    </row>
    <row r="16" spans="1:2" x14ac:dyDescent="0.45">
      <c r="A16" t="s">
        <v>19</v>
      </c>
      <c r="B16" s="1" t="s">
        <v>8</v>
      </c>
    </row>
    <row r="17" spans="1:2" x14ac:dyDescent="0.45">
      <c r="A17" t="s">
        <v>21</v>
      </c>
      <c r="B17" s="1" t="s">
        <v>20</v>
      </c>
    </row>
    <row r="18" spans="1:2" x14ac:dyDescent="0.45">
      <c r="A18" t="s">
        <v>22</v>
      </c>
      <c r="B18" s="1" t="s">
        <v>20</v>
      </c>
    </row>
    <row r="19" spans="1:2" x14ac:dyDescent="0.45">
      <c r="A19" t="s">
        <v>23</v>
      </c>
      <c r="B19" s="1" t="s">
        <v>20</v>
      </c>
    </row>
    <row r="20" spans="1:2" x14ac:dyDescent="0.45">
      <c r="A20" t="s">
        <v>24</v>
      </c>
      <c r="B20" s="1" t="s">
        <v>20</v>
      </c>
    </row>
    <row r="21" spans="1:2" x14ac:dyDescent="0.45">
      <c r="A21" t="s">
        <v>25</v>
      </c>
      <c r="B21" s="1" t="s">
        <v>20</v>
      </c>
    </row>
    <row r="22" spans="1:2" x14ac:dyDescent="0.45">
      <c r="A22" t="s">
        <v>26</v>
      </c>
      <c r="B22" s="1" t="s">
        <v>20</v>
      </c>
    </row>
    <row r="23" spans="1:2" x14ac:dyDescent="0.45">
      <c r="A23" t="s">
        <v>27</v>
      </c>
      <c r="B23" s="1" t="s">
        <v>20</v>
      </c>
    </row>
    <row r="24" spans="1:2" x14ac:dyDescent="0.45">
      <c r="A24" t="s">
        <v>28</v>
      </c>
      <c r="B24" s="1" t="s">
        <v>20</v>
      </c>
    </row>
    <row r="25" spans="1:2" x14ac:dyDescent="0.45">
      <c r="A25" s="1" t="s">
        <v>29</v>
      </c>
      <c r="B25" t="s">
        <v>29</v>
      </c>
    </row>
    <row r="26" spans="1:2" x14ac:dyDescent="0.45">
      <c r="A26" s="1" t="s">
        <v>30</v>
      </c>
      <c r="B26" t="s">
        <v>30</v>
      </c>
    </row>
    <row r="27" spans="1:2" x14ac:dyDescent="0.45">
      <c r="A27" s="1" t="s">
        <v>31</v>
      </c>
      <c r="B27" s="1" t="s">
        <v>31</v>
      </c>
    </row>
    <row r="28" spans="1:2" x14ac:dyDescent="0.45">
      <c r="A28" s="1" t="s">
        <v>32</v>
      </c>
      <c r="B28" s="1" t="s">
        <v>32</v>
      </c>
    </row>
    <row r="29" spans="1:2" x14ac:dyDescent="0.45">
      <c r="A29" s="1" t="s">
        <v>33</v>
      </c>
      <c r="B29" s="1" t="s">
        <v>33</v>
      </c>
    </row>
    <row r="30" spans="1:2" x14ac:dyDescent="0.45">
      <c r="A30" s="1" t="s">
        <v>34</v>
      </c>
      <c r="B30" s="1" t="s">
        <v>34</v>
      </c>
    </row>
    <row r="31" spans="1:2" x14ac:dyDescent="0.45">
      <c r="A31" s="1" t="s">
        <v>35</v>
      </c>
      <c r="B31" t="s">
        <v>35</v>
      </c>
    </row>
    <row r="32" spans="1:2" x14ac:dyDescent="0.45">
      <c r="A32" s="1" t="s">
        <v>36</v>
      </c>
      <c r="B32" s="1" t="s">
        <v>36</v>
      </c>
    </row>
    <row r="33" spans="1:2" x14ac:dyDescent="0.45">
      <c r="A33" s="1" t="s">
        <v>37</v>
      </c>
      <c r="B33" s="1" t="s">
        <v>37</v>
      </c>
    </row>
    <row r="34" spans="1:2" x14ac:dyDescent="0.45">
      <c r="A34" s="1" t="s">
        <v>38</v>
      </c>
      <c r="B34" s="1" t="s">
        <v>38</v>
      </c>
    </row>
    <row r="35" spans="1:2" x14ac:dyDescent="0.45">
      <c r="A35" s="1" t="s">
        <v>39</v>
      </c>
      <c r="B35" s="1" t="s">
        <v>39</v>
      </c>
    </row>
    <row r="36" spans="1:2" x14ac:dyDescent="0.45">
      <c r="A36" s="1" t="s">
        <v>40</v>
      </c>
      <c r="B36" s="1" t="s">
        <v>40</v>
      </c>
    </row>
    <row r="37" spans="1:2" x14ac:dyDescent="0.45">
      <c r="A37" s="1" t="s">
        <v>41</v>
      </c>
      <c r="B37" s="1" t="s">
        <v>41</v>
      </c>
    </row>
    <row r="38" spans="1:2" x14ac:dyDescent="0.45">
      <c r="A38" s="1" t="s">
        <v>42</v>
      </c>
      <c r="B38" s="1" t="s">
        <v>42</v>
      </c>
    </row>
    <row r="39" spans="1:2" x14ac:dyDescent="0.45">
      <c r="A39" s="1" t="s">
        <v>43</v>
      </c>
      <c r="B39" s="1" t="s">
        <v>43</v>
      </c>
    </row>
    <row r="40" spans="1:2" x14ac:dyDescent="0.45">
      <c r="A40" s="1" t="s">
        <v>44</v>
      </c>
      <c r="B40" t="s">
        <v>44</v>
      </c>
    </row>
    <row r="41" spans="1:2" x14ac:dyDescent="0.45">
      <c r="A41" s="1" t="s">
        <v>45</v>
      </c>
      <c r="B41" s="1" t="s">
        <v>45</v>
      </c>
    </row>
    <row r="42" spans="1:2" x14ac:dyDescent="0.45">
      <c r="A42" s="1" t="s">
        <v>46</v>
      </c>
      <c r="B42" s="1" t="s">
        <v>46</v>
      </c>
    </row>
    <row r="43" spans="1:2" x14ac:dyDescent="0.45">
      <c r="A43" s="1" t="s">
        <v>47</v>
      </c>
      <c r="B43" s="1" t="s">
        <v>47</v>
      </c>
    </row>
    <row r="44" spans="1:2" x14ac:dyDescent="0.45">
      <c r="A44" s="1" t="s">
        <v>48</v>
      </c>
      <c r="B44" s="1" t="s">
        <v>48</v>
      </c>
    </row>
    <row r="45" spans="1:2" x14ac:dyDescent="0.45">
      <c r="A45" s="1" t="s">
        <v>49</v>
      </c>
      <c r="B45" t="s">
        <v>49</v>
      </c>
    </row>
    <row r="46" spans="1:2" x14ac:dyDescent="0.45">
      <c r="A46" s="1" t="s">
        <v>50</v>
      </c>
      <c r="B46" s="1" t="s">
        <v>50</v>
      </c>
    </row>
    <row r="47" spans="1:2" x14ac:dyDescent="0.45">
      <c r="A47" t="s">
        <v>51</v>
      </c>
      <c r="B47" s="1" t="s">
        <v>50</v>
      </c>
    </row>
    <row r="48" spans="1:2" x14ac:dyDescent="0.45">
      <c r="A48" t="s">
        <v>52</v>
      </c>
      <c r="B48" s="1" t="s">
        <v>50</v>
      </c>
    </row>
    <row r="49" spans="1:2" x14ac:dyDescent="0.45">
      <c r="A49" t="s">
        <v>53</v>
      </c>
      <c r="B49" s="1" t="s">
        <v>50</v>
      </c>
    </row>
    <row r="50" spans="1:2" x14ac:dyDescent="0.45">
      <c r="A50" t="s">
        <v>54</v>
      </c>
      <c r="B50" s="1" t="s">
        <v>50</v>
      </c>
    </row>
    <row r="51" spans="1:2" x14ac:dyDescent="0.45">
      <c r="A51" s="1" t="s">
        <v>55</v>
      </c>
      <c r="B51" s="1" t="s">
        <v>55</v>
      </c>
    </row>
    <row r="52" spans="1:2" x14ac:dyDescent="0.45">
      <c r="A52" t="s">
        <v>56</v>
      </c>
      <c r="B52" s="1" t="s">
        <v>56</v>
      </c>
    </row>
    <row r="53" spans="1:2" x14ac:dyDescent="0.45">
      <c r="A53" t="s">
        <v>59</v>
      </c>
      <c r="B53" s="1" t="s">
        <v>59</v>
      </c>
    </row>
    <row r="54" spans="1:2" x14ac:dyDescent="0.45">
      <c r="A54" t="s">
        <v>62</v>
      </c>
      <c r="B54" s="1" t="s">
        <v>61</v>
      </c>
    </row>
    <row r="55" spans="1:2" x14ac:dyDescent="0.45">
      <c r="A55" t="s">
        <v>63</v>
      </c>
      <c r="B55" s="1" t="s">
        <v>61</v>
      </c>
    </row>
    <row r="56" spans="1:2" x14ac:dyDescent="0.45">
      <c r="A56" t="s">
        <v>64</v>
      </c>
      <c r="B56" s="1" t="s">
        <v>61</v>
      </c>
    </row>
    <row r="57" spans="1:2" x14ac:dyDescent="0.45">
      <c r="A57" s="1" t="s">
        <v>65</v>
      </c>
      <c r="B57" s="1" t="s">
        <v>65</v>
      </c>
    </row>
    <row r="58" spans="1:2" x14ac:dyDescent="0.45">
      <c r="A58" s="1" t="s">
        <v>66</v>
      </c>
      <c r="B58" s="1" t="s">
        <v>66</v>
      </c>
    </row>
    <row r="59" spans="1:2" x14ac:dyDescent="0.45">
      <c r="A59" t="s">
        <v>67</v>
      </c>
      <c r="B59" s="1" t="s">
        <v>65</v>
      </c>
    </row>
    <row r="60" spans="1:2" x14ac:dyDescent="0.45">
      <c r="A60" t="s">
        <v>68</v>
      </c>
      <c r="B60" s="1" t="s">
        <v>66</v>
      </c>
    </row>
    <row r="61" spans="1:2" x14ac:dyDescent="0.45">
      <c r="A61" s="1" t="s">
        <v>69</v>
      </c>
      <c r="B61" t="s">
        <v>69</v>
      </c>
    </row>
    <row r="62" spans="1:2" x14ac:dyDescent="0.45">
      <c r="A62" s="1" t="s">
        <v>70</v>
      </c>
      <c r="B62" s="1" t="s">
        <v>70</v>
      </c>
    </row>
    <row r="63" spans="1:2" x14ac:dyDescent="0.45">
      <c r="A63" s="1" t="s">
        <v>71</v>
      </c>
      <c r="B63" s="1" t="s">
        <v>71</v>
      </c>
    </row>
    <row r="64" spans="1:2" x14ac:dyDescent="0.45">
      <c r="A64" t="s">
        <v>72</v>
      </c>
      <c r="B64" s="1" t="s">
        <v>70</v>
      </c>
    </row>
    <row r="65" spans="1:2" x14ac:dyDescent="0.45">
      <c r="A65" t="s">
        <v>73</v>
      </c>
      <c r="B65" s="1" t="s">
        <v>71</v>
      </c>
    </row>
    <row r="66" spans="1:2" x14ac:dyDescent="0.45">
      <c r="A66" s="1" t="s">
        <v>70</v>
      </c>
      <c r="B66" s="1" t="s">
        <v>70</v>
      </c>
    </row>
    <row r="67" spans="1:2" x14ac:dyDescent="0.45">
      <c r="A67" s="1" t="s">
        <v>71</v>
      </c>
      <c r="B67" s="1" t="s">
        <v>71</v>
      </c>
    </row>
    <row r="68" spans="1:2" x14ac:dyDescent="0.45">
      <c r="A68" t="s">
        <v>76</v>
      </c>
      <c r="B68" s="1" t="s">
        <v>70</v>
      </c>
    </row>
    <row r="69" spans="1:2" x14ac:dyDescent="0.45">
      <c r="A69" s="1" t="s">
        <v>77</v>
      </c>
      <c r="B69" t="s">
        <v>77</v>
      </c>
    </row>
    <row r="70" spans="1:2" x14ac:dyDescent="0.45">
      <c r="A70" t="s">
        <v>79</v>
      </c>
      <c r="B70" s="1" t="s">
        <v>78</v>
      </c>
    </row>
    <row r="71" spans="1:2" x14ac:dyDescent="0.45">
      <c r="A71" t="s">
        <v>80</v>
      </c>
      <c r="B71" s="1" t="s">
        <v>78</v>
      </c>
    </row>
    <row r="72" spans="1:2" x14ac:dyDescent="0.45">
      <c r="A72" s="1" t="s">
        <v>81</v>
      </c>
      <c r="B72" s="1" t="s">
        <v>81</v>
      </c>
    </row>
    <row r="73" spans="1:2" x14ac:dyDescent="0.45">
      <c r="A73" s="1" t="s">
        <v>82</v>
      </c>
      <c r="B73" t="s">
        <v>82</v>
      </c>
    </row>
    <row r="74" spans="1:2" x14ac:dyDescent="0.45">
      <c r="A74" s="1" t="s">
        <v>84</v>
      </c>
      <c r="B74" t="s">
        <v>84</v>
      </c>
    </row>
    <row r="75" spans="1:2" x14ac:dyDescent="0.45">
      <c r="A75" t="s">
        <v>86</v>
      </c>
      <c r="B75" s="1" t="s">
        <v>81</v>
      </c>
    </row>
    <row r="76" spans="1:2" x14ac:dyDescent="0.45">
      <c r="A76" t="s">
        <v>87</v>
      </c>
      <c r="B76" s="1" t="s">
        <v>81</v>
      </c>
    </row>
    <row r="77" spans="1:2" x14ac:dyDescent="0.45">
      <c r="A77" s="1" t="s">
        <v>88</v>
      </c>
      <c r="B77" s="1" t="s">
        <v>88</v>
      </c>
    </row>
    <row r="78" spans="1:2" x14ac:dyDescent="0.45">
      <c r="A78" s="1" t="s">
        <v>89</v>
      </c>
      <c r="B78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2018-04-12T02:50:25Z</dcterms:created>
  <dcterms:modified xsi:type="dcterms:W3CDTF">2018-04-12T06:02:49Z</dcterms:modified>
</cp:coreProperties>
</file>